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updateLinks="never" hidePivotFieldList="1"/>
  <mc:AlternateContent xmlns:mc="http://schemas.openxmlformats.org/markup-compatibility/2006">
    <mc:Choice Requires="x15">
      <x15ac:absPath xmlns:x15ac="http://schemas.microsoft.com/office/spreadsheetml/2010/11/ac" url="C:\Users\holly\Desktop\"/>
    </mc:Choice>
  </mc:AlternateContent>
  <xr:revisionPtr revIDLastSave="0" documentId="13_ncr:1_{A882F2C8-5A2B-4EF8-8A36-94439C3C19E3}" xr6:coauthVersionLast="45" xr6:coauthVersionMax="45" xr10:uidLastSave="{00000000-0000-0000-0000-000000000000}"/>
  <bookViews>
    <workbookView xWindow="900" yWindow="3070" windowWidth="16920" windowHeight="10540" firstSheet="10" activeTab="10" xr2:uid="{00000000-000D-0000-FFFF-FFFF00000000}"/>
  </bookViews>
  <sheets>
    <sheet name="XCONSOLIDATION" sheetId="3" state="veryHidden" r:id="rId1"/>
    <sheet name="XDATAGLOBAL" sheetId="4" state="veryHidden" r:id="rId2"/>
    <sheet name="XDATAACCOUNT" sheetId="5" state="veryHidden" r:id="rId3"/>
    <sheet name="XDATAACCOUNTPROJECT" sheetId="6" state="veryHidden" r:id="rId4"/>
    <sheet name="XDATAPROJECT" sheetId="7" state="veryHidden" r:id="rId5"/>
    <sheet name="XDATACOMPANY" sheetId="8" state="veryHidden" r:id="rId6"/>
    <sheet name="XDATACONTROL" sheetId="9" state="veryHidden" r:id="rId7"/>
    <sheet name="XDATAEXERCISE" sheetId="10" state="veryHidden" r:id="rId8"/>
    <sheet name="XDATABUDGET" sheetId="11" state="veryHidden" r:id="rId9"/>
    <sheet name="XDATAACCOUNTBUDGET" sheetId="12" state="veryHidden" r:id="rId10"/>
    <sheet name="Summary" sheetId="71" r:id="rId11"/>
    <sheet name="BUDGET 2020-2021- Detail" sheetId="1" r:id="rId12"/>
    <sheet name="Fees" sheetId="93" r:id="rId13"/>
    <sheet name="Cumulative Results" sheetId="92" r:id="rId14"/>
    <sheet name="Telephone" sheetId="104" r:id="rId15"/>
    <sheet name="Academic Initiatives" sheetId="72" r:id="rId16"/>
    <sheet name="Advocacy Centre" sheetId="100" r:id="rId17"/>
    <sheet name="BIPOC Initiatives" sheetId="79" r:id="rId18"/>
    <sheet name="Campaigns" sheetId="114" r:id="rId19"/>
    <sheet name="Clubs" sheetId="78" r:id="rId20"/>
    <sheet name="Elections" sheetId="80" r:id="rId21"/>
    <sheet name="HOJO" sheetId="113" r:id="rId22"/>
    <sheet name="Legal Information Clinic" sheetId="91" r:id="rId23"/>
    <sheet name="Loyola Initiatives" sheetId="75" r:id="rId24"/>
    <sheet name="Speaker Series" sheetId="116" r:id="rId25"/>
    <sheet name="Sustainability Initiatives" sheetId="77" r:id="rId26"/>
    <sheet name="XDATAPARAM" sheetId="2" state="veryHidden" r:id="rId27"/>
    <sheet name="XCONSO_1" sheetId="68" state="veryHidden" r:id="rId28"/>
  </sheets>
  <definedNames>
    <definedName name="CSU_ADVOCACY">'BUDGET 2020-2021- Detail'!#REF!</definedName>
    <definedName name="CSU_ALL">'BUDGET 2020-2021- Detail'!#REF!</definedName>
    <definedName name="CSU_CLUBS">'BUDGET 2020-2021- Detail'!#REF!</definedName>
    <definedName name="CSU_HOJO">'BUDGET 2020-2021- Detail'!#REF!</definedName>
    <definedName name="CSU_LIC">'BUDGET 2020-2021- Detail'!#REF!</definedName>
    <definedName name="PERIODS">#REF!</definedName>
    <definedName name="_xlnm.Print_Area" localSheetId="11">'BUDGET 2020-2021- Detail'!$C$13:$I$438</definedName>
    <definedName name="_xlnm.Print_Titles" localSheetId="11">'BUDGET 2020-2021- Detail'!$A:$B,'BUDGET 2020-2021- Detail'!$1:$12</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6" i="71" l="1"/>
  <c r="I29" i="113"/>
  <c r="C19" i="78"/>
  <c r="C30" i="78"/>
  <c r="C12" i="79"/>
  <c r="A28" i="104"/>
  <c r="A29" i="104" s="1"/>
  <c r="E15" i="72"/>
  <c r="P34" i="100"/>
  <c r="P35" i="100"/>
  <c r="P32" i="100"/>
  <c r="P23" i="100"/>
  <c r="P22" i="100"/>
  <c r="F11" i="100"/>
  <c r="H11" i="100"/>
  <c r="M11" i="80"/>
  <c r="M19" i="80"/>
  <c r="M18" i="80"/>
  <c r="C29" i="114"/>
  <c r="C30" i="114"/>
  <c r="C28" i="114"/>
  <c r="C31" i="114"/>
  <c r="B51" i="114"/>
  <c r="B50" i="114"/>
  <c r="B13" i="79"/>
  <c r="B9" i="79"/>
  <c r="C15" i="72"/>
  <c r="C14" i="72"/>
  <c r="C12" i="72"/>
  <c r="E29" i="104" l="1"/>
  <c r="E28" i="104"/>
  <c r="E27" i="104"/>
  <c r="M30" i="1" l="1"/>
  <c r="M28" i="1"/>
  <c r="M259" i="1"/>
  <c r="M196" i="1"/>
  <c r="M146" i="1"/>
  <c r="M102" i="1"/>
  <c r="M103" i="1" s="1"/>
  <c r="M104" i="1" s="1"/>
  <c r="M78" i="1"/>
  <c r="M59" i="1"/>
  <c r="M42" i="1"/>
  <c r="M44" i="1"/>
  <c r="M65" i="1"/>
  <c r="M63" i="1"/>
  <c r="M62" i="1"/>
  <c r="M91" i="1"/>
  <c r="M90" i="1"/>
  <c r="M86" i="1"/>
  <c r="M85" i="1"/>
  <c r="M84" i="1"/>
  <c r="F19" i="1" l="1"/>
  <c r="AC15" i="71" l="1"/>
  <c r="AC17" i="71"/>
  <c r="AC6" i="71"/>
  <c r="AC7" i="71"/>
  <c r="AC8" i="71"/>
  <c r="AC9" i="71"/>
  <c r="X21" i="71"/>
  <c r="X12" i="71"/>
  <c r="X10" i="71"/>
  <c r="X11" i="71"/>
  <c r="X9" i="71"/>
  <c r="X6" i="71"/>
  <c r="X5" i="71"/>
  <c r="S5" i="71"/>
  <c r="F128" i="1" l="1"/>
  <c r="G282" i="1" l="1"/>
  <c r="G283" i="1"/>
  <c r="G147" i="1"/>
  <c r="G150" i="1"/>
  <c r="F63" i="1" l="1"/>
  <c r="F385" i="1" l="1"/>
  <c r="G385" i="1" s="1"/>
  <c r="M234" i="1"/>
  <c r="M72" i="1"/>
  <c r="J54" i="1" l="1"/>
  <c r="J294" i="1" l="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293" i="1"/>
  <c r="J153" i="1"/>
  <c r="J146" i="1"/>
  <c r="J130" i="1"/>
  <c r="J235" i="1"/>
  <c r="J234" i="1"/>
  <c r="J141" i="1"/>
  <c r="J140" i="1"/>
  <c r="J126" i="1"/>
  <c r="J24" i="1"/>
  <c r="J20" i="1" l="1"/>
  <c r="J135" i="1" s="1"/>
  <c r="J137" i="1"/>
  <c r="J28" i="1" l="1"/>
  <c r="K28" i="1" s="1"/>
  <c r="K422" i="1"/>
  <c r="K431" i="1"/>
  <c r="K432" i="1"/>
  <c r="K434" i="1"/>
  <c r="K436" i="1"/>
  <c r="K437" i="1"/>
  <c r="K438" i="1"/>
  <c r="K440" i="1"/>
  <c r="K441" i="1"/>
  <c r="K444" i="1"/>
  <c r="K22" i="1"/>
  <c r="K24" i="1"/>
  <c r="K27" i="1"/>
  <c r="K32" i="1"/>
  <c r="K33" i="1"/>
  <c r="K34" i="1"/>
  <c r="K36" i="1"/>
  <c r="K38" i="1"/>
  <c r="K40" i="1"/>
  <c r="K45" i="1"/>
  <c r="K46" i="1"/>
  <c r="K47" i="1"/>
  <c r="K48" i="1"/>
  <c r="K49" i="1"/>
  <c r="K50" i="1"/>
  <c r="K51" i="1"/>
  <c r="K52" i="1"/>
  <c r="K54" i="1"/>
  <c r="K61" i="1"/>
  <c r="K63" i="1"/>
  <c r="K73" i="1"/>
  <c r="K80" i="1"/>
  <c r="K88" i="1"/>
  <c r="K90" i="1"/>
  <c r="K91" i="1"/>
  <c r="K94" i="1"/>
  <c r="K106" i="1"/>
  <c r="K108" i="1"/>
  <c r="K110" i="1"/>
  <c r="K112" i="1"/>
  <c r="K115" i="1"/>
  <c r="K120" i="1"/>
  <c r="K130" i="1"/>
  <c r="K132" i="1"/>
  <c r="K134" i="1"/>
  <c r="K138" i="1"/>
  <c r="K143" i="1"/>
  <c r="K144" i="1"/>
  <c r="K146" i="1"/>
  <c r="K147" i="1"/>
  <c r="K149" i="1"/>
  <c r="K152" i="1"/>
  <c r="K158" i="1"/>
  <c r="K160" i="1"/>
  <c r="K161" i="1"/>
  <c r="K162" i="1"/>
  <c r="K164" i="1"/>
  <c r="K168" i="1"/>
  <c r="K169" i="1"/>
  <c r="K170" i="1"/>
  <c r="K171" i="1"/>
  <c r="K184" i="1"/>
  <c r="K186" i="1"/>
  <c r="K193" i="1"/>
  <c r="K202" i="1"/>
  <c r="K220" i="1"/>
  <c r="K222" i="1"/>
  <c r="K224" i="1"/>
  <c r="K231" i="1"/>
  <c r="K237" i="1"/>
  <c r="K239" i="1"/>
  <c r="K252" i="1"/>
  <c r="K254" i="1"/>
  <c r="K256" i="1"/>
  <c r="K261" i="1"/>
  <c r="K270" i="1"/>
  <c r="K272" i="1"/>
  <c r="K274" i="1"/>
  <c r="K275" i="1"/>
  <c r="K276" i="1"/>
  <c r="K278" i="1"/>
  <c r="K280" i="1"/>
  <c r="K285" i="1"/>
  <c r="K287" i="1"/>
  <c r="K289" i="1"/>
  <c r="J127" i="1" l="1"/>
  <c r="J92" i="1"/>
  <c r="K92" i="1" s="1"/>
  <c r="J89" i="1"/>
  <c r="K89" i="1" s="1"/>
  <c r="J85" i="1"/>
  <c r="K85" i="1" s="1"/>
  <c r="J86" i="1"/>
  <c r="K86" i="1" s="1"/>
  <c r="J84" i="1"/>
  <c r="K84" i="1" s="1"/>
  <c r="J83" i="1"/>
  <c r="K83" i="1" s="1"/>
  <c r="J101" i="1"/>
  <c r="K101" i="1" s="1"/>
  <c r="J103" i="1"/>
  <c r="K103" i="1" s="1"/>
  <c r="J104" i="1"/>
  <c r="K104" i="1" s="1"/>
  <c r="L21" i="80"/>
  <c r="K65" i="1"/>
  <c r="K60" i="1"/>
  <c r="J25" i="1"/>
  <c r="K25" i="1" s="1"/>
  <c r="J425" i="1"/>
  <c r="K425" i="1" s="1"/>
  <c r="J426" i="1"/>
  <c r="K426" i="1" s="1"/>
  <c r="J427" i="1"/>
  <c r="K427" i="1" s="1"/>
  <c r="J428" i="1"/>
  <c r="K428" i="1" s="1"/>
  <c r="J429" i="1"/>
  <c r="K429" i="1" s="1"/>
  <c r="J424"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J283" i="1"/>
  <c r="K283" i="1" s="1"/>
  <c r="J282" i="1"/>
  <c r="J264" i="1"/>
  <c r="K264" i="1" s="1"/>
  <c r="J265" i="1"/>
  <c r="K265" i="1" s="1"/>
  <c r="J266" i="1"/>
  <c r="K266" i="1" s="1"/>
  <c r="J267" i="1"/>
  <c r="K267" i="1" s="1"/>
  <c r="J268" i="1"/>
  <c r="K268" i="1" s="1"/>
  <c r="J263" i="1"/>
  <c r="J249" i="1"/>
  <c r="K249" i="1" s="1"/>
  <c r="J250" i="1"/>
  <c r="K250" i="1" s="1"/>
  <c r="K235" i="1"/>
  <c r="J228" i="1"/>
  <c r="K228" i="1" s="1"/>
  <c r="J229" i="1"/>
  <c r="K229" i="1" s="1"/>
  <c r="J216" i="1"/>
  <c r="K216" i="1" s="1"/>
  <c r="J217" i="1"/>
  <c r="K217" i="1" s="1"/>
  <c r="J218" i="1"/>
  <c r="K218" i="1" s="1"/>
  <c r="J200" i="1"/>
  <c r="K200" i="1" s="1"/>
  <c r="J179" i="1"/>
  <c r="K179" i="1" s="1"/>
  <c r="J180" i="1"/>
  <c r="K180" i="1" s="1"/>
  <c r="J181" i="1"/>
  <c r="K181" i="1" s="1"/>
  <c r="J182" i="1"/>
  <c r="K182" i="1" s="1"/>
  <c r="J131" i="1"/>
  <c r="K131" i="1" s="1"/>
  <c r="K141" i="1"/>
  <c r="J163" i="1"/>
  <c r="J129" i="1"/>
  <c r="K129" i="1" s="1"/>
  <c r="K135" i="1"/>
  <c r="J136" i="1"/>
  <c r="K136" i="1" s="1"/>
  <c r="K137" i="1"/>
  <c r="J139" i="1"/>
  <c r="K139" i="1" s="1"/>
  <c r="K140" i="1"/>
  <c r="J145" i="1"/>
  <c r="K145" i="1" s="1"/>
  <c r="J148" i="1"/>
  <c r="K148" i="1" s="1"/>
  <c r="K153" i="1"/>
  <c r="J154" i="1"/>
  <c r="K154" i="1" s="1"/>
  <c r="J156" i="1"/>
  <c r="K156" i="1" s="1"/>
  <c r="J118" i="1"/>
  <c r="K118" i="1" s="1"/>
  <c r="J119" i="1"/>
  <c r="K119" i="1" s="1"/>
  <c r="J121" i="1"/>
  <c r="K121" i="1" s="1"/>
  <c r="J117" i="1"/>
  <c r="J109" i="1"/>
  <c r="K109" i="1" s="1"/>
  <c r="J111" i="1"/>
  <c r="K111" i="1" s="1"/>
  <c r="J113" i="1"/>
  <c r="K113" i="1" s="1"/>
  <c r="J87" i="1"/>
  <c r="K87" i="1" s="1"/>
  <c r="J74" i="1"/>
  <c r="K74" i="1" s="1"/>
  <c r="J75" i="1"/>
  <c r="K75" i="1" s="1"/>
  <c r="J76" i="1"/>
  <c r="K76" i="1" s="1"/>
  <c r="J66" i="1"/>
  <c r="K66" i="1" s="1"/>
  <c r="K62" i="1"/>
  <c r="K64" i="1"/>
  <c r="J59" i="1"/>
  <c r="K59" i="1" s="1"/>
  <c r="J58" i="1"/>
  <c r="K58" i="1" s="1"/>
  <c r="J31" i="1"/>
  <c r="K31" i="1" s="1"/>
  <c r="J30" i="1"/>
  <c r="K30" i="1" s="1"/>
  <c r="J29" i="1"/>
  <c r="K29" i="1" s="1"/>
  <c r="J26" i="1"/>
  <c r="K26" i="1" s="1"/>
  <c r="K20" i="1"/>
  <c r="J114" i="1" l="1"/>
  <c r="J35" i="1"/>
  <c r="J122" i="1"/>
  <c r="K117" i="1"/>
  <c r="K263" i="1"/>
  <c r="J269" i="1"/>
  <c r="K282" i="1"/>
  <c r="J284" i="1"/>
  <c r="K293" i="1"/>
  <c r="K424" i="1"/>
  <c r="J430" i="1"/>
  <c r="F234" i="1"/>
  <c r="F233" i="1"/>
  <c r="J233" i="1" s="1"/>
  <c r="O34" i="100"/>
  <c r="O33" i="100"/>
  <c r="O32" i="100"/>
  <c r="O35" i="100"/>
  <c r="O31" i="100"/>
  <c r="O36" i="100" s="1"/>
  <c r="O27" i="100"/>
  <c r="K234" i="1" l="1"/>
  <c r="K233" i="1"/>
  <c r="J236" i="1"/>
  <c r="J286" i="1"/>
  <c r="AD9" i="71" s="1"/>
  <c r="F53" i="1"/>
  <c r="J53" i="1" s="1"/>
  <c r="K53" i="1" s="1"/>
  <c r="D433" i="1" l="1"/>
  <c r="M27" i="113" l="1"/>
  <c r="M28" i="113"/>
  <c r="M29" i="113"/>
  <c r="M30" i="113"/>
  <c r="M25" i="113"/>
  <c r="O28" i="100"/>
  <c r="J20" i="100"/>
  <c r="K20" i="100"/>
  <c r="N20" i="100"/>
  <c r="F248" i="1"/>
  <c r="E14" i="91"/>
  <c r="E15" i="91"/>
  <c r="E16" i="91"/>
  <c r="E17" i="91"/>
  <c r="E18" i="91"/>
  <c r="E13" i="91"/>
  <c r="E8" i="91"/>
  <c r="E9" i="91"/>
  <c r="E10" i="91"/>
  <c r="E7" i="91"/>
  <c r="E19" i="91" l="1"/>
  <c r="E11" i="91"/>
  <c r="E20" i="91" s="1"/>
  <c r="J248" i="1"/>
  <c r="K248" i="1"/>
  <c r="J251" i="1"/>
  <c r="D29" i="104"/>
  <c r="D28" i="104"/>
  <c r="D27" i="104"/>
  <c r="D26" i="104"/>
  <c r="B29" i="104"/>
  <c r="B28" i="104"/>
  <c r="B25" i="104"/>
  <c r="B24" i="104"/>
  <c r="B23" i="104"/>
  <c r="D23" i="104" s="1"/>
  <c r="B22" i="104"/>
  <c r="D13" i="104"/>
  <c r="D14" i="104"/>
  <c r="D15" i="104"/>
  <c r="D16" i="104"/>
  <c r="D17" i="104"/>
  <c r="D18" i="104"/>
  <c r="D19" i="104"/>
  <c r="D12" i="104"/>
  <c r="D20" i="104" s="1"/>
  <c r="D10" i="104"/>
  <c r="J102" i="1" l="1"/>
  <c r="K102" i="1" s="1"/>
  <c r="K97" i="1"/>
  <c r="K98" i="1"/>
  <c r="J99" i="1"/>
  <c r="K99" i="1" s="1"/>
  <c r="J100" i="1"/>
  <c r="K100" i="1" s="1"/>
  <c r="K126" i="1"/>
  <c r="J96" i="1"/>
  <c r="D22" i="104"/>
  <c r="D31" i="104" s="1"/>
  <c r="J253" i="1"/>
  <c r="AD8" i="71" s="1"/>
  <c r="D32" i="104"/>
  <c r="F105" i="1"/>
  <c r="B27" i="104"/>
  <c r="B31" i="104"/>
  <c r="B13" i="104"/>
  <c r="B14" i="104"/>
  <c r="B15" i="104"/>
  <c r="B16" i="104"/>
  <c r="B17" i="104"/>
  <c r="B18" i="104"/>
  <c r="B19" i="104"/>
  <c r="B12" i="104"/>
  <c r="H28" i="100"/>
  <c r="H36" i="100"/>
  <c r="H10" i="100"/>
  <c r="H9" i="100"/>
  <c r="H23" i="100"/>
  <c r="O23" i="100" s="1"/>
  <c r="H22" i="100"/>
  <c r="O22" i="100" s="1"/>
  <c r="E20" i="100"/>
  <c r="E21" i="100"/>
  <c r="F199" i="1"/>
  <c r="F198" i="1"/>
  <c r="F197" i="1"/>
  <c r="F195" i="1"/>
  <c r="C31" i="113"/>
  <c r="H13" i="113"/>
  <c r="F82" i="1" l="1"/>
  <c r="J82" i="1"/>
  <c r="J93" i="1" s="1"/>
  <c r="J195" i="1"/>
  <c r="K195" i="1" s="1"/>
  <c r="J198" i="1"/>
  <c r="K198" i="1" s="1"/>
  <c r="J199" i="1"/>
  <c r="K199" i="1" s="1"/>
  <c r="J197" i="1"/>
  <c r="K197" i="1" s="1"/>
  <c r="M13" i="113"/>
  <c r="M15" i="113" s="1"/>
  <c r="H15" i="113"/>
  <c r="K96" i="1"/>
  <c r="J105" i="1"/>
  <c r="K105" i="1" s="1"/>
  <c r="F127" i="1"/>
  <c r="B43" i="77"/>
  <c r="B39" i="77"/>
  <c r="B23" i="77"/>
  <c r="B30" i="77"/>
  <c r="L23" i="80"/>
  <c r="K23" i="80"/>
  <c r="L13" i="80"/>
  <c r="L25" i="80" s="1"/>
  <c r="K13" i="80"/>
  <c r="K25" i="80" s="1"/>
  <c r="B21" i="75"/>
  <c r="B18" i="75"/>
  <c r="B14" i="75"/>
  <c r="B9" i="75"/>
  <c r="D33" i="114"/>
  <c r="D55" i="114"/>
  <c r="H26" i="113"/>
  <c r="E15" i="113"/>
  <c r="K82" i="1" l="1"/>
  <c r="K127" i="1"/>
  <c r="M26" i="113"/>
  <c r="M31" i="113" s="1"/>
  <c r="F196" i="1"/>
  <c r="H31" i="113"/>
  <c r="B22" i="75"/>
  <c r="K26" i="80"/>
  <c r="F67" i="1" s="1"/>
  <c r="J67" i="1" s="1"/>
  <c r="B45" i="77"/>
  <c r="F155" i="1" s="1"/>
  <c r="J155" i="1" s="1"/>
  <c r="J196" i="1" l="1"/>
  <c r="K196" i="1" s="1"/>
  <c r="K155" i="1"/>
  <c r="J68" i="1"/>
  <c r="K67" i="1"/>
  <c r="F142" i="1"/>
  <c r="C27" i="78"/>
  <c r="C21" i="78"/>
  <c r="C15" i="78"/>
  <c r="C7" i="78"/>
  <c r="J201" i="1" l="1"/>
  <c r="L142" i="1"/>
  <c r="J142" i="1"/>
  <c r="K142" i="1" s="1"/>
  <c r="G21" i="116"/>
  <c r="G17" i="116"/>
  <c r="G14" i="116"/>
  <c r="G22" i="116" s="1"/>
  <c r="F151" i="1" s="1"/>
  <c r="D60" i="114"/>
  <c r="D47" i="114"/>
  <c r="C55" i="114"/>
  <c r="B55" i="114"/>
  <c r="B60" i="114"/>
  <c r="D43" i="114"/>
  <c r="D22" i="114"/>
  <c r="D17" i="114"/>
  <c r="D12" i="114"/>
  <c r="J151" i="1" l="1"/>
  <c r="K151" i="1" s="1"/>
  <c r="D61" i="114"/>
  <c r="F284" i="1"/>
  <c r="K284" i="1" s="1"/>
  <c r="J128" i="1" l="1"/>
  <c r="C17" i="72"/>
  <c r="C22" i="72" s="1"/>
  <c r="C21" i="72"/>
  <c r="B21" i="72"/>
  <c r="B17" i="72"/>
  <c r="C8" i="72"/>
  <c r="J125" i="1" l="1"/>
  <c r="K128" i="1"/>
  <c r="W5" i="71"/>
  <c r="V5" i="71"/>
  <c r="R6" i="71"/>
  <c r="Q6" i="71"/>
  <c r="Q5" i="71"/>
  <c r="M7" i="71"/>
  <c r="M6" i="71"/>
  <c r="L7" i="71"/>
  <c r="L6" i="71"/>
  <c r="L5" i="71"/>
  <c r="G8" i="71"/>
  <c r="G7" i="71"/>
  <c r="G6" i="71"/>
  <c r="G5" i="71"/>
  <c r="H8" i="71"/>
  <c r="H7" i="71"/>
  <c r="N6" i="71" l="1"/>
  <c r="N7" i="71"/>
  <c r="I8" i="71"/>
  <c r="I7" i="71"/>
  <c r="J157" i="1" l="1"/>
  <c r="K125" i="1"/>
  <c r="J226" i="1" l="1"/>
  <c r="O20" i="100" l="1"/>
  <c r="K226" i="1"/>
  <c r="M20" i="100" s="1"/>
  <c r="L20" i="100"/>
  <c r="J77" i="1"/>
  <c r="K77" i="1" s="1"/>
  <c r="J258" i="1" l="1"/>
  <c r="K258" i="1" s="1"/>
  <c r="J259" i="1" l="1"/>
  <c r="K259" i="1" s="1"/>
  <c r="J260" i="1"/>
  <c r="J78" i="1"/>
  <c r="K78" i="1" s="1"/>
  <c r="J71" i="1"/>
  <c r="J190" i="1"/>
  <c r="J44" i="1" l="1"/>
  <c r="K44" i="1" s="1"/>
  <c r="J72" i="1"/>
  <c r="K72" i="1" s="1"/>
  <c r="K71" i="1"/>
  <c r="J227" i="1"/>
  <c r="J271" i="1"/>
  <c r="AD16" i="71" s="1"/>
  <c r="H22" i="113"/>
  <c r="M22" i="113" s="1"/>
  <c r="M33" i="113" s="1"/>
  <c r="M35" i="113" s="1"/>
  <c r="J191" i="1"/>
  <c r="K191" i="1" s="1"/>
  <c r="K190" i="1"/>
  <c r="J79" i="1" l="1"/>
  <c r="J192" i="1"/>
  <c r="J203" i="1" s="1"/>
  <c r="AD14" i="71" s="1"/>
  <c r="H33" i="113"/>
  <c r="H35" i="113" s="1"/>
  <c r="J273" i="1"/>
  <c r="O21" i="100"/>
  <c r="H24" i="100"/>
  <c r="K227" i="1"/>
  <c r="J230" i="1"/>
  <c r="J238" i="1" l="1"/>
  <c r="AD15" i="71" s="1"/>
  <c r="H38" i="100"/>
  <c r="O24" i="100"/>
  <c r="O38" i="100" s="1"/>
  <c r="J42" i="1" l="1"/>
  <c r="K42" i="1" s="1"/>
  <c r="J43" i="1" l="1"/>
  <c r="F215" i="1"/>
  <c r="J215" i="1" s="1"/>
  <c r="F178" i="1"/>
  <c r="J178" i="1" s="1"/>
  <c r="F177" i="1"/>
  <c r="J177" i="1" s="1"/>
  <c r="R5" i="71"/>
  <c r="H6" i="71" l="1"/>
  <c r="I6" i="71" s="1"/>
  <c r="H5" i="71"/>
  <c r="I5" i="71" s="1"/>
  <c r="K178" i="1"/>
  <c r="K215" i="1"/>
  <c r="J219" i="1"/>
  <c r="K43" i="1"/>
  <c r="J55" i="1"/>
  <c r="M5" i="71"/>
  <c r="N5" i="71" s="1"/>
  <c r="H8" i="100"/>
  <c r="H12" i="100" s="1"/>
  <c r="H14" i="100" s="1"/>
  <c r="B15" i="93"/>
  <c r="G425" i="1"/>
  <c r="G426" i="1"/>
  <c r="G427" i="1"/>
  <c r="G428" i="1"/>
  <c r="G429" i="1"/>
  <c r="G424" i="1"/>
  <c r="F430" i="1"/>
  <c r="K430" i="1" s="1"/>
  <c r="E430" i="1"/>
  <c r="V11" i="71" s="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293" i="1"/>
  <c r="G294" i="1"/>
  <c r="F286" i="1"/>
  <c r="K286" i="1" s="1"/>
  <c r="E284" i="1"/>
  <c r="G264" i="1"/>
  <c r="G265" i="1"/>
  <c r="G266" i="1"/>
  <c r="G267" i="1"/>
  <c r="G268" i="1"/>
  <c r="G270" i="1"/>
  <c r="G263" i="1"/>
  <c r="F269" i="1"/>
  <c r="K269" i="1" s="1"/>
  <c r="E269" i="1"/>
  <c r="Q11" i="71" s="1"/>
  <c r="F260" i="1"/>
  <c r="K260" i="1" s="1"/>
  <c r="E260" i="1"/>
  <c r="Q10" i="71" s="1"/>
  <c r="G259" i="1"/>
  <c r="G258" i="1"/>
  <c r="G249" i="1"/>
  <c r="G250" i="1"/>
  <c r="G248" i="1"/>
  <c r="F251" i="1"/>
  <c r="K251" i="1" s="1"/>
  <c r="E251" i="1"/>
  <c r="E253" i="1" s="1"/>
  <c r="E273" i="1" s="1"/>
  <c r="G14" i="92" s="1"/>
  <c r="G234" i="1"/>
  <c r="G233" i="1"/>
  <c r="G226" i="1"/>
  <c r="I20" i="100" s="1"/>
  <c r="G228" i="1"/>
  <c r="G229" i="1"/>
  <c r="G227" i="1"/>
  <c r="F236" i="1"/>
  <c r="K236" i="1" s="1"/>
  <c r="E236" i="1"/>
  <c r="L12" i="71" s="1"/>
  <c r="F230" i="1"/>
  <c r="K230" i="1" s="1"/>
  <c r="E230" i="1"/>
  <c r="L11" i="71" s="1"/>
  <c r="G216" i="1"/>
  <c r="G217" i="1"/>
  <c r="G215" i="1"/>
  <c r="F219" i="1"/>
  <c r="E219" i="1"/>
  <c r="E221" i="1" s="1"/>
  <c r="G196" i="1"/>
  <c r="G197" i="1"/>
  <c r="G198" i="1"/>
  <c r="G199" i="1"/>
  <c r="G200" i="1"/>
  <c r="G195" i="1"/>
  <c r="G191" i="1"/>
  <c r="G190" i="1"/>
  <c r="F201" i="1"/>
  <c r="E201" i="1"/>
  <c r="G13" i="71" s="1"/>
  <c r="F192" i="1"/>
  <c r="K192" i="1" s="1"/>
  <c r="E192" i="1"/>
  <c r="G12" i="71" s="1"/>
  <c r="G178" i="1"/>
  <c r="G179" i="1"/>
  <c r="G180" i="1"/>
  <c r="G181" i="1"/>
  <c r="G182" i="1"/>
  <c r="G177" i="1"/>
  <c r="F183" i="1"/>
  <c r="E183" i="1"/>
  <c r="G161" i="1"/>
  <c r="G162" i="1"/>
  <c r="G160" i="1"/>
  <c r="F163" i="1"/>
  <c r="E163" i="1"/>
  <c r="B18" i="71" s="1"/>
  <c r="G126" i="1"/>
  <c r="G127" i="1"/>
  <c r="G128" i="1"/>
  <c r="G129" i="1"/>
  <c r="G130" i="1"/>
  <c r="G131" i="1"/>
  <c r="G132" i="1"/>
  <c r="G134" i="1"/>
  <c r="G135" i="1"/>
  <c r="G136" i="1"/>
  <c r="G137" i="1"/>
  <c r="G138" i="1"/>
  <c r="G139" i="1"/>
  <c r="G140" i="1"/>
  <c r="G141" i="1"/>
  <c r="G142" i="1"/>
  <c r="G143" i="1"/>
  <c r="G144" i="1"/>
  <c r="G145" i="1"/>
  <c r="G146" i="1"/>
  <c r="G148" i="1"/>
  <c r="G149" i="1"/>
  <c r="G151" i="1"/>
  <c r="G152" i="1"/>
  <c r="G153" i="1"/>
  <c r="G154" i="1"/>
  <c r="G155" i="1"/>
  <c r="G156" i="1"/>
  <c r="G125" i="1"/>
  <c r="F157" i="1"/>
  <c r="E157" i="1"/>
  <c r="B17" i="71" s="1"/>
  <c r="G118" i="1"/>
  <c r="G119" i="1"/>
  <c r="G120" i="1"/>
  <c r="G121" i="1"/>
  <c r="G117" i="1"/>
  <c r="F122" i="1"/>
  <c r="E122" i="1"/>
  <c r="B16" i="71" s="1"/>
  <c r="G109" i="1"/>
  <c r="G110" i="1"/>
  <c r="G111" i="1"/>
  <c r="G112" i="1"/>
  <c r="G113" i="1"/>
  <c r="G108" i="1"/>
  <c r="G97" i="1"/>
  <c r="G98" i="1"/>
  <c r="G99" i="1"/>
  <c r="G101" i="1"/>
  <c r="G102" i="1"/>
  <c r="G103" i="1"/>
  <c r="G104" i="1"/>
  <c r="G96" i="1"/>
  <c r="E105" i="1"/>
  <c r="B14" i="71" s="1"/>
  <c r="F114" i="1"/>
  <c r="K114" i="1" s="1"/>
  <c r="E114" i="1"/>
  <c r="B15" i="71" s="1"/>
  <c r="G83" i="1"/>
  <c r="G84" i="1"/>
  <c r="G85" i="1"/>
  <c r="G86" i="1"/>
  <c r="G87" i="1"/>
  <c r="G88" i="1"/>
  <c r="G89" i="1"/>
  <c r="G90" i="1"/>
  <c r="G91" i="1"/>
  <c r="G92" i="1"/>
  <c r="G82" i="1"/>
  <c r="F93" i="1"/>
  <c r="K93" i="1" s="1"/>
  <c r="E93" i="1"/>
  <c r="B13" i="71" s="1"/>
  <c r="G78" i="1"/>
  <c r="G77" i="1"/>
  <c r="G76" i="1"/>
  <c r="G75" i="1"/>
  <c r="G74" i="1"/>
  <c r="G73" i="1"/>
  <c r="G72" i="1"/>
  <c r="G71" i="1"/>
  <c r="F79" i="1"/>
  <c r="E79" i="1"/>
  <c r="B12" i="71" s="1"/>
  <c r="G67" i="1"/>
  <c r="G66" i="1"/>
  <c r="G65" i="1"/>
  <c r="G64" i="1"/>
  <c r="G63" i="1"/>
  <c r="G62" i="1"/>
  <c r="G61" i="1"/>
  <c r="G60" i="1"/>
  <c r="G59" i="1"/>
  <c r="G58" i="1"/>
  <c r="F68" i="1"/>
  <c r="E68" i="1"/>
  <c r="B11" i="71" s="1"/>
  <c r="G56" i="1"/>
  <c r="G54" i="1"/>
  <c r="G53" i="1"/>
  <c r="G52" i="1"/>
  <c r="G51" i="1"/>
  <c r="G50" i="1"/>
  <c r="G49" i="1"/>
  <c r="G48" i="1"/>
  <c r="G47" i="1"/>
  <c r="G46" i="1"/>
  <c r="G45" i="1"/>
  <c r="G44" i="1"/>
  <c r="G43" i="1"/>
  <c r="G42" i="1"/>
  <c r="F55" i="1"/>
  <c r="E55" i="1"/>
  <c r="B10" i="71" s="1"/>
  <c r="G33" i="1"/>
  <c r="F35" i="1"/>
  <c r="E35" i="1"/>
  <c r="B6" i="71" s="1"/>
  <c r="E21" i="1"/>
  <c r="B5" i="71" s="1"/>
  <c r="G34" i="1"/>
  <c r="G32" i="1"/>
  <c r="G31" i="1"/>
  <c r="G30" i="1"/>
  <c r="G29" i="1"/>
  <c r="G28" i="1"/>
  <c r="G27" i="1"/>
  <c r="G26" i="1"/>
  <c r="G25" i="1"/>
  <c r="G24" i="1"/>
  <c r="G20" i="1"/>
  <c r="G22" i="1"/>
  <c r="J19" i="1"/>
  <c r="F420" i="1"/>
  <c r="J420" i="1" s="1"/>
  <c r="F421" i="1" l="1"/>
  <c r="J421" i="1"/>
  <c r="C6" i="71"/>
  <c r="D6" i="71" s="1"/>
  <c r="K35" i="1"/>
  <c r="C11" i="71"/>
  <c r="D11" i="71" s="1"/>
  <c r="K68" i="1"/>
  <c r="C16" i="71"/>
  <c r="D16" i="71" s="1"/>
  <c r="K122" i="1"/>
  <c r="D17" i="71"/>
  <c r="K157" i="1"/>
  <c r="C18" i="71"/>
  <c r="D18" i="71" s="1"/>
  <c r="K163" i="1"/>
  <c r="H13" i="71"/>
  <c r="I13" i="71" s="1"/>
  <c r="K201" i="1"/>
  <c r="K219" i="1"/>
  <c r="J221" i="1"/>
  <c r="AD7" i="71" s="1"/>
  <c r="K177" i="1"/>
  <c r="J183" i="1"/>
  <c r="D12" i="71"/>
  <c r="K79" i="1"/>
  <c r="J165" i="1"/>
  <c r="AD13" i="71" s="1"/>
  <c r="K55" i="1"/>
  <c r="F21" i="1"/>
  <c r="C5" i="71" s="1"/>
  <c r="D5" i="71" s="1"/>
  <c r="G219" i="1"/>
  <c r="G230" i="1"/>
  <c r="F271" i="1"/>
  <c r="K271" i="1" s="1"/>
  <c r="O14" i="100"/>
  <c r="O40" i="100" s="1"/>
  <c r="H40" i="100"/>
  <c r="C13" i="71"/>
  <c r="D13" i="71" s="1"/>
  <c r="F165" i="1"/>
  <c r="F238" i="1"/>
  <c r="K238" i="1" s="1"/>
  <c r="G201" i="1"/>
  <c r="R11" i="71"/>
  <c r="D14" i="71"/>
  <c r="F203" i="1"/>
  <c r="K203" i="1" s="1"/>
  <c r="I12" i="71"/>
  <c r="E238" i="1"/>
  <c r="E240" i="1" s="1"/>
  <c r="G12" i="92" s="1"/>
  <c r="G114" i="1"/>
  <c r="C15" i="71"/>
  <c r="D15" i="71" s="1"/>
  <c r="G105" i="1"/>
  <c r="G236" i="1"/>
  <c r="G183" i="1"/>
  <c r="F185" i="1"/>
  <c r="D10" i="71"/>
  <c r="G122" i="1"/>
  <c r="G269" i="1"/>
  <c r="B19" i="71"/>
  <c r="E203" i="1"/>
  <c r="E205" i="1" s="1"/>
  <c r="G13" i="92" s="1"/>
  <c r="G19" i="1"/>
  <c r="G163" i="1"/>
  <c r="G251" i="1"/>
  <c r="F253" i="1"/>
  <c r="G260" i="1"/>
  <c r="G430" i="1"/>
  <c r="W11" i="71"/>
  <c r="G284" i="1"/>
  <c r="G79" i="1"/>
  <c r="G192" i="1"/>
  <c r="E165" i="1"/>
  <c r="G68" i="1"/>
  <c r="G55" i="1"/>
  <c r="F221" i="1"/>
  <c r="G157" i="1"/>
  <c r="E37" i="1"/>
  <c r="G35" i="1"/>
  <c r="G93" i="1"/>
  <c r="W9" i="71" l="1"/>
  <c r="W12" i="71" s="1"/>
  <c r="G271" i="1"/>
  <c r="G21" i="1"/>
  <c r="F433" i="1"/>
  <c r="AB17" i="71" s="1"/>
  <c r="F37" i="1"/>
  <c r="F442" i="1" s="1"/>
  <c r="F273" i="1"/>
  <c r="K273" i="1" s="1"/>
  <c r="K253" i="1"/>
  <c r="G185" i="1"/>
  <c r="F205" i="1"/>
  <c r="J21" i="1"/>
  <c r="K19" i="1"/>
  <c r="K183" i="1"/>
  <c r="J185" i="1"/>
  <c r="AD6" i="71" s="1"/>
  <c r="K221" i="1"/>
  <c r="J240" i="1"/>
  <c r="K420" i="1"/>
  <c r="K165" i="1"/>
  <c r="C19" i="71"/>
  <c r="D19" i="71" s="1"/>
  <c r="G203" i="1"/>
  <c r="G238" i="1"/>
  <c r="G253" i="1"/>
  <c r="F435" i="1"/>
  <c r="E167" i="1"/>
  <c r="G11" i="92" s="1"/>
  <c r="G221" i="1"/>
  <c r="F240" i="1"/>
  <c r="G165" i="1"/>
  <c r="G37" i="1" l="1"/>
  <c r="F167" i="1"/>
  <c r="F443" i="1"/>
  <c r="F445" i="1" s="1"/>
  <c r="I14" i="92"/>
  <c r="K421" i="1"/>
  <c r="J433" i="1"/>
  <c r="AD17" i="71" s="1"/>
  <c r="AD18" i="71" s="1"/>
  <c r="K240" i="1"/>
  <c r="K185" i="1"/>
  <c r="J205" i="1"/>
  <c r="K205" i="1" s="1"/>
  <c r="J37" i="1"/>
  <c r="AD5" i="71" s="1"/>
  <c r="AD10" i="71" s="1"/>
  <c r="K21" i="1"/>
  <c r="G205" i="1"/>
  <c r="W21" i="71"/>
  <c r="G273" i="1"/>
  <c r="G240" i="1"/>
  <c r="I12" i="92"/>
  <c r="M12" i="71"/>
  <c r="N12" i="71" s="1"/>
  <c r="M11" i="71"/>
  <c r="N11" i="71" s="1"/>
  <c r="D435" i="1"/>
  <c r="E420" i="1"/>
  <c r="G420" i="1" s="1"/>
  <c r="G285" i="1"/>
  <c r="E286" i="1"/>
  <c r="I11" i="92" l="1"/>
  <c r="H16" i="92"/>
  <c r="G167" i="1"/>
  <c r="AD21" i="71"/>
  <c r="AE17" i="71"/>
  <c r="K37" i="1"/>
  <c r="J442" i="1"/>
  <c r="J167" i="1"/>
  <c r="J435" i="1"/>
  <c r="K435" i="1" s="1"/>
  <c r="K433" i="1"/>
  <c r="J443" i="1"/>
  <c r="K443" i="1" s="1"/>
  <c r="I13" i="92"/>
  <c r="G286" i="1"/>
  <c r="E442" i="1"/>
  <c r="E421" i="1"/>
  <c r="G421" i="1" s="1"/>
  <c r="C15" i="93"/>
  <c r="K167" i="1" l="1"/>
  <c r="J445" i="1"/>
  <c r="K445" i="1" s="1"/>
  <c r="K442" i="1"/>
  <c r="V9" i="71"/>
  <c r="E433" i="1"/>
  <c r="G442" i="1"/>
  <c r="B7" i="78"/>
  <c r="E435" i="1" l="1"/>
  <c r="G15" i="92" s="1"/>
  <c r="I15" i="92" s="1"/>
  <c r="G433" i="1"/>
  <c r="E443" i="1"/>
  <c r="G435" i="1" l="1"/>
  <c r="V21" i="71"/>
  <c r="G443" i="1"/>
  <c r="E445" i="1"/>
  <c r="M8" i="71"/>
  <c r="C21" i="116"/>
  <c r="B21" i="116"/>
  <c r="E17" i="116"/>
  <c r="D17" i="116"/>
  <c r="C17" i="116"/>
  <c r="F17" i="116" s="1"/>
  <c r="B17" i="116"/>
  <c r="F16" i="116"/>
  <c r="E14" i="116"/>
  <c r="E22" i="116" s="1"/>
  <c r="D14" i="116"/>
  <c r="D22" i="116" s="1"/>
  <c r="C14" i="116"/>
  <c r="B14" i="116"/>
  <c r="F13" i="116"/>
  <c r="F11" i="116"/>
  <c r="F10" i="116"/>
  <c r="F8" i="116"/>
  <c r="B12" i="114"/>
  <c r="C12" i="114"/>
  <c r="B17" i="114"/>
  <c r="C17" i="114"/>
  <c r="B22" i="114"/>
  <c r="C22" i="114"/>
  <c r="B33" i="114"/>
  <c r="C33" i="114"/>
  <c r="B43" i="114"/>
  <c r="C43" i="114"/>
  <c r="B47" i="114"/>
  <c r="C47" i="114"/>
  <c r="C60" i="114"/>
  <c r="G445" i="1" l="1"/>
  <c r="AA21" i="71"/>
  <c r="AB7" i="71"/>
  <c r="AE7" i="71" s="1"/>
  <c r="C22" i="116"/>
  <c r="B61" i="114"/>
  <c r="F14" i="116"/>
  <c r="F22" i="116" s="1"/>
  <c r="B22" i="116"/>
  <c r="C61" i="114"/>
  <c r="E12" i="100" l="1"/>
  <c r="E14" i="100" s="1"/>
  <c r="F32" i="113" l="1"/>
  <c r="E31" i="113"/>
  <c r="D31" i="113"/>
  <c r="B31" i="113"/>
  <c r="F30" i="113"/>
  <c r="F29" i="113"/>
  <c r="F28" i="113"/>
  <c r="F27" i="113"/>
  <c r="F26" i="113"/>
  <c r="F23" i="113"/>
  <c r="B22" i="113"/>
  <c r="C13" i="113"/>
  <c r="C15" i="113" s="1"/>
  <c r="B13" i="113"/>
  <c r="B15" i="113" s="1"/>
  <c r="F12" i="113"/>
  <c r="F11" i="113"/>
  <c r="F10" i="113"/>
  <c r="F9" i="113"/>
  <c r="F8" i="113"/>
  <c r="F13" i="113" l="1"/>
  <c r="F15" i="113" s="1"/>
  <c r="B33" i="113"/>
  <c r="B35" i="113" s="1"/>
  <c r="F31" i="113"/>
  <c r="E36" i="100" l="1"/>
  <c r="E28" i="100"/>
  <c r="F20" i="113" l="1"/>
  <c r="F21" i="113" l="1"/>
  <c r="C22" i="113"/>
  <c r="C33" i="113" s="1"/>
  <c r="F33" i="113" s="1"/>
  <c r="C23" i="80"/>
  <c r="B23" i="80"/>
  <c r="B25" i="80" s="1"/>
  <c r="C13" i="80"/>
  <c r="C25" i="80" s="1"/>
  <c r="F22" i="113" l="1"/>
  <c r="B26" i="80"/>
  <c r="I23" i="80"/>
  <c r="H23" i="80"/>
  <c r="F23" i="80"/>
  <c r="E23" i="80"/>
  <c r="F13" i="80"/>
  <c r="I12" i="80"/>
  <c r="I13" i="80" s="1"/>
  <c r="H12" i="80"/>
  <c r="H13" i="80" s="1"/>
  <c r="E12" i="80"/>
  <c r="E13" i="80" s="1"/>
  <c r="C35" i="113" l="1"/>
  <c r="F35" i="113" s="1"/>
  <c r="F25" i="80"/>
  <c r="H25" i="80"/>
  <c r="I25" i="80"/>
  <c r="E25" i="80"/>
  <c r="E26" i="80" s="1"/>
  <c r="H26" i="80" l="1"/>
  <c r="C7" i="71" l="1"/>
  <c r="C21" i="71" s="1"/>
  <c r="AB5" i="71" l="1"/>
  <c r="AE5" i="71" l="1"/>
  <c r="AC5" i="71"/>
  <c r="AC10" i="71" s="1"/>
  <c r="E24" i="100"/>
  <c r="E38" i="100" s="1"/>
  <c r="E40" i="100" s="1"/>
  <c r="D19" i="91" l="1"/>
  <c r="D11" i="91"/>
  <c r="C11" i="91"/>
  <c r="B20" i="104" l="1"/>
  <c r="B10" i="104"/>
  <c r="B32" i="104" l="1"/>
  <c r="D15" i="93"/>
  <c r="E15" i="93"/>
  <c r="F15" i="93"/>
  <c r="G15" i="93"/>
  <c r="H15" i="93"/>
  <c r="D36" i="100"/>
  <c r="F39" i="100"/>
  <c r="D28" i="100"/>
  <c r="C28" i="100"/>
  <c r="F27" i="100"/>
  <c r="C24" i="100"/>
  <c r="F18" i="100"/>
  <c r="F13" i="100"/>
  <c r="C12" i="100"/>
  <c r="C14" i="100" s="1"/>
  <c r="F10" i="100"/>
  <c r="F9" i="100"/>
  <c r="D12" i="100"/>
  <c r="D14" i="100" s="1"/>
  <c r="D40" i="100" s="1"/>
  <c r="F36" i="100" l="1"/>
  <c r="F8" i="100"/>
  <c r="C38" i="100"/>
  <c r="C40" i="100" s="1"/>
  <c r="F14" i="100"/>
  <c r="F12" i="100"/>
  <c r="F28" i="100"/>
  <c r="F22" i="100" l="1"/>
  <c r="Q7" i="71"/>
  <c r="V6" i="71"/>
  <c r="G9" i="71" l="1"/>
  <c r="F23" i="100" l="1"/>
  <c r="F20" i="100"/>
  <c r="F21" i="100" l="1"/>
  <c r="B8" i="72"/>
  <c r="B12" i="72"/>
  <c r="Q12" i="71" l="1"/>
  <c r="G14" i="71"/>
  <c r="D24" i="100"/>
  <c r="D38" i="100" s="1"/>
  <c r="B22" i="72"/>
  <c r="M13" i="71" l="1"/>
  <c r="L13" i="71"/>
  <c r="F24" i="100"/>
  <c r="F40" i="100"/>
  <c r="F38" i="100"/>
  <c r="E16" i="92"/>
  <c r="E18" i="92" s="1"/>
  <c r="D16" i="92"/>
  <c r="D18" i="92" s="1"/>
  <c r="C16" i="92"/>
  <c r="AE15" i="71" l="1"/>
  <c r="N13" i="71"/>
  <c r="C18" i="92"/>
  <c r="C19" i="91" l="1"/>
  <c r="C20" i="91" s="1"/>
  <c r="D20" i="91" l="1"/>
  <c r="R7" i="71" l="1"/>
  <c r="AE8" i="71" s="1"/>
  <c r="L8" i="71"/>
  <c r="N8" i="71" l="1"/>
  <c r="L21" i="71"/>
  <c r="B7" i="71"/>
  <c r="B27" i="78"/>
  <c r="B21" i="78"/>
  <c r="B15" i="78"/>
  <c r="B21" i="71" l="1"/>
  <c r="D21" i="71" s="1"/>
  <c r="D7" i="71"/>
  <c r="B31" i="78"/>
  <c r="B33" i="78" s="1"/>
  <c r="AA16" i="71" l="1"/>
  <c r="AA15" i="71"/>
  <c r="AA14" i="71"/>
  <c r="AA13" i="71"/>
  <c r="AA5" i="71"/>
  <c r="AA7" i="71"/>
  <c r="AA8" i="71"/>
  <c r="AA6" i="71"/>
  <c r="Q21" i="71"/>
  <c r="G21" i="71"/>
  <c r="AA9" i="71"/>
  <c r="V12" i="71" l="1"/>
  <c r="AA17" i="71" s="1"/>
  <c r="AA10" i="71"/>
  <c r="AA18" i="71" l="1"/>
  <c r="G16" i="92"/>
  <c r="W6" i="71" l="1"/>
  <c r="AB9" i="71" s="1"/>
  <c r="AE9" i="71" s="1"/>
  <c r="H9" i="71" l="1"/>
  <c r="I9" i="71" l="1"/>
  <c r="S6" i="71"/>
  <c r="AE6" i="71" l="1"/>
  <c r="AE10" i="71" s="1"/>
  <c r="S11" i="71"/>
  <c r="S10" i="71" l="1"/>
  <c r="R12" i="71"/>
  <c r="H14" i="71"/>
  <c r="S7" i="71"/>
  <c r="AC14" i="71" l="1"/>
  <c r="I14" i="71"/>
  <c r="R21" i="71"/>
  <c r="S21" i="71" s="1"/>
  <c r="AC16" i="71"/>
  <c r="N21" i="71"/>
  <c r="M21" i="71"/>
  <c r="H21" i="71"/>
  <c r="I21" i="71" s="1"/>
  <c r="S12" i="71"/>
  <c r="AE16" i="71" l="1"/>
  <c r="AE14" i="71"/>
  <c r="AB10" i="71"/>
  <c r="F16" i="92" l="1"/>
  <c r="I16" i="92" s="1"/>
  <c r="F18" i="92" l="1"/>
  <c r="G18" i="92" s="1"/>
  <c r="H18" i="92" s="1"/>
  <c r="I18" i="92" s="1"/>
  <c r="AE13" i="71" l="1"/>
  <c r="AE18" i="71" s="1"/>
  <c r="AE21" i="71" s="1"/>
  <c r="AC13" i="71"/>
  <c r="AB18" i="71"/>
  <c r="AB21" i="71" s="1"/>
  <c r="AC21" i="71" s="1"/>
  <c r="AC18" i="71" l="1"/>
  <c r="C31" i="78" l="1"/>
  <c r="C33" i="78" s="1"/>
  <c r="B21" i="7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Viken Himidian</author>
  </authors>
  <commentList>
    <comment ref="B5" authorId="0" shapeId="0" xr:uid="{00000000-0006-0000-0B00-000001000000}">
      <text>
        <r>
          <rPr>
            <b/>
            <sz val="9"/>
            <color indexed="81"/>
            <rFont val="Tahoma"/>
            <family val="2"/>
          </rPr>
          <t>Viken Himidian:</t>
        </r>
        <r>
          <rPr>
            <sz val="9"/>
            <color indexed="81"/>
            <rFont val="Tahoma"/>
            <family val="2"/>
          </rPr>
          <t xml:space="preserve">
=XPERIOD()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Holly Mark-Hilton</author>
  </authors>
  <commentList>
    <comment ref="I21" authorId="0" shapeId="0" xr:uid="{00000000-0006-0000-1A00-000001000000}">
      <text>
        <r>
          <rPr>
            <b/>
            <sz val="9"/>
            <color indexed="81"/>
            <rFont val="Tahoma"/>
            <family val="2"/>
          </rPr>
          <t>Holly Mark-Hilton:</t>
        </r>
        <r>
          <rPr>
            <sz val="9"/>
            <color indexed="81"/>
            <rFont val="Tahoma"/>
            <family val="2"/>
          </rPr>
          <t xml:space="preserve">
Contract with CASA (?), ECA, ASFA et FASA separer les expenses for online voting</t>
        </r>
      </text>
    </comment>
  </commentList>
</comments>
</file>

<file path=xl/sharedStrings.xml><?xml version="1.0" encoding="utf-8"?>
<sst xmlns="http://schemas.openxmlformats.org/spreadsheetml/2006/main" count="36522" uniqueCount="1205">
  <si>
    <t>CiID</t>
  </si>
  <si>
    <t>AccS</t>
  </si>
  <si>
    <t>AccM</t>
  </si>
  <si>
    <t>Item</t>
  </si>
  <si>
    <t>Hachage</t>
  </si>
  <si>
    <t>Identifier</t>
  </si>
  <si>
    <t>PeriodFrom</t>
  </si>
  <si>
    <t>PeriodTo</t>
  </si>
  <si>
    <t>PeriodType</t>
  </si>
  <si>
    <t>Exercise</t>
  </si>
  <si>
    <t>CSU</t>
  </si>
  <si>
    <t>ChNumber</t>
  </si>
  <si>
    <t>ChCategory</t>
  </si>
  <si>
    <t>ChDescription</t>
  </si>
  <si>
    <t>ChGIFI</t>
  </si>
  <si>
    <t>ChBalances0</t>
  </si>
  <si>
    <t>ChBalances1</t>
  </si>
  <si>
    <t>ChBalances2</t>
  </si>
  <si>
    <t>ChBalances3</t>
  </si>
  <si>
    <t>ChBalances4</t>
  </si>
  <si>
    <t>ChBalances5</t>
  </si>
  <si>
    <t>ChBalances6</t>
  </si>
  <si>
    <t>ChBalances7</t>
  </si>
  <si>
    <t>ChBalances8</t>
  </si>
  <si>
    <t>ChBalances9</t>
  </si>
  <si>
    <t>ChBalances10</t>
  </si>
  <si>
    <t>ChBalances11</t>
  </si>
  <si>
    <t>ChBalances12</t>
  </si>
  <si>
    <t>ChBalances13</t>
  </si>
  <si>
    <t>PETTY CASH</t>
  </si>
  <si>
    <t>PETTY CASH FINANCE</t>
  </si>
  <si>
    <t>PETTY CASH ECO-QUARTIER</t>
  </si>
  <si>
    <t>PETTY CASH ORIENTATION</t>
  </si>
  <si>
    <t>SCOTIA BANK</t>
  </si>
  <si>
    <t>SCOTIA BANK US$ (5910-17)</t>
  </si>
  <si>
    <t>TRANSLATION OF US$ BANK ACCOUNT</t>
  </si>
  <si>
    <t>UNDEPOSITED FUNDS</t>
  </si>
  <si>
    <t>OPERATION SAVINGS ACCOUNT (2810-18)</t>
  </si>
  <si>
    <t>HEALTH SAVINGS ACCOUNT (2819-13)</t>
  </si>
  <si>
    <t>COMMUNITY ACTION FUND (04453-12)</t>
  </si>
  <si>
    <t>CONCORDIA STUDENT SAVINGS (03992 13)</t>
  </si>
  <si>
    <t>SCOTIA BANK GIC - STUDENT CENTRE FUND</t>
  </si>
  <si>
    <t>SCOTIA BANK GIC - STUDENT SPACE FUNDS- LEGAL CONT.</t>
  </si>
  <si>
    <t>PAY-PAL</t>
  </si>
  <si>
    <t>HEALTH PLAN BANK ACCOUNT - (01108 17)</t>
  </si>
  <si>
    <t>SCOTIA BANK GIC - HEALTH SAVINGS</t>
  </si>
  <si>
    <t>STUDENT CENTRE OPERATIONS BANK - do not use</t>
  </si>
  <si>
    <t>OPERATIONS BANK - SSAELC FUND (03424-16)</t>
  </si>
  <si>
    <t>NBCN (a)</t>
  </si>
  <si>
    <t>NBCN (a) PORTFOLIO VALUE FLUCTUATION</t>
  </si>
  <si>
    <t>NBCN (b)</t>
  </si>
  <si>
    <t>NBCN (b) PORTFOLIO VALUE FLUCTUATION</t>
  </si>
  <si>
    <t>CSU CDN EQUITIE(JFC) CAD funds  191157001</t>
  </si>
  <si>
    <t>RBC EQUITY PORTFOLIO VALUE FLUCTUATION</t>
  </si>
  <si>
    <t>CSU CDN BONDS(JFC) CAD funds 191158001</t>
  </si>
  <si>
    <t>RBC BONDS PORTFOLIO VALUE FLUCTUATION</t>
  </si>
  <si>
    <t>AG 1018 CSU OPERATIONS</t>
  </si>
  <si>
    <t>AG 1020 HEALTH PLAN</t>
  </si>
  <si>
    <t>AG 1019 MEDIA</t>
  </si>
  <si>
    <t>AG 1041 NON-ACADEMIC</t>
  </si>
  <si>
    <t>AG 1042 FINE-ARTS</t>
  </si>
  <si>
    <t>A419 GREENING OF MACKAY</t>
  </si>
  <si>
    <t>AG 1053 - IEAC</t>
  </si>
  <si>
    <t>AG 1065 - ADVOCACY</t>
  </si>
  <si>
    <t>AG 1083 -  SSAELC FUND (STUDENT SPACE, EDUCATION, LEGAL)</t>
  </si>
  <si>
    <t>AG 1088 - CSU OFF-CAMPUS HOUSING &amp; JOB BANK</t>
  </si>
  <si>
    <t>AG 1093 - HOJO (Fees 4008)</t>
  </si>
  <si>
    <t>AG 1094 - LIC (fees 4009)</t>
  </si>
  <si>
    <t>IN TRUST</t>
  </si>
  <si>
    <t>TRADE RECEIVABLES</t>
  </si>
  <si>
    <t>A RECEVOIR ASSOCIATIONS</t>
  </si>
  <si>
    <t>EMPLOYEE RECEIVABLE</t>
  </si>
  <si>
    <t>ECA RECEIVABLE</t>
  </si>
  <si>
    <t>ALLOWANCE FOR DOUBTFUL ACCOUNTS</t>
  </si>
  <si>
    <t>REGGIE'S  RECEIVABLE</t>
  </si>
  <si>
    <t>AG 1054 - STUDENT CENTER FUND</t>
  </si>
  <si>
    <t>RECEIVABLE - HELD IN TRUST</t>
  </si>
  <si>
    <t>DU FROM SUBDIARY (DAYCARE)</t>
  </si>
  <si>
    <t>OTHER RECEIVABLES</t>
  </si>
  <si>
    <t>GST PAID</t>
  </si>
  <si>
    <t>PST PAID</t>
  </si>
  <si>
    <t>PREPAID EXPENSES</t>
  </si>
  <si>
    <t>NEW YORK TRIP CLEARING ACCOUNT</t>
  </si>
  <si>
    <t>COMMUNITY OUTREACH CLEARING ACCOUNT</t>
  </si>
  <si>
    <t>INVESTMENT IN CCSP (10 UNITS)</t>
  </si>
  <si>
    <t>NON UTILISÉ</t>
  </si>
  <si>
    <t>COMPUTER EQUIPMENT</t>
  </si>
  <si>
    <t>ACC COMPUTER EQUIPMENT</t>
  </si>
  <si>
    <t>EQUIPMENT MEDIA</t>
  </si>
  <si>
    <t>ACC EQUIPMENT MEDIA</t>
  </si>
  <si>
    <t>LEASEHOLD IMPROVEMENTS</t>
  </si>
  <si>
    <t>ACC LEASEHOLD IMPROVEMENTS</t>
  </si>
  <si>
    <t>LEASEHOLD IMPROVEMENTS - HIVE</t>
  </si>
  <si>
    <t>ACC LEASEHOLD IMPROVEMENTS  - HIVE</t>
  </si>
  <si>
    <t>LEASEHOLD IMPROVEMENTS - REGGIES-HIVE</t>
  </si>
  <si>
    <t>ACC LEASEHOLD IMPROVEMENTS - REGGIES-HIVE</t>
  </si>
  <si>
    <t>LEASEHOLD IMPROVEMENTS - DAYCARE</t>
  </si>
  <si>
    <t>ACC LEASEHOLD IMPROVEMENTS - DAYCARE</t>
  </si>
  <si>
    <t>FURNITURE</t>
  </si>
  <si>
    <t>ACC FURNITURE</t>
  </si>
  <si>
    <t>FURNITURE - HIVE</t>
  </si>
  <si>
    <t>ACC FURNITURE - HIVE</t>
  </si>
  <si>
    <t>HIVE COMPUTER EQUPMENT</t>
  </si>
  <si>
    <t>ACC HIVE COMPUTER EQUIPMENT</t>
  </si>
  <si>
    <t>DAYCARE EQUIPMENT</t>
  </si>
  <si>
    <t>GST CHARGED</t>
  </si>
  <si>
    <t>GST CHARGED - NE PAS UTILISER</t>
  </si>
  <si>
    <t>DAYCARE LIABILITY</t>
  </si>
  <si>
    <t>PST CHARGED</t>
  </si>
  <si>
    <t>PST CHARGED - NE PAS UTILISÉ</t>
  </si>
  <si>
    <t>ACCOUNT PAYABLE-TRADE</t>
  </si>
  <si>
    <t>ACCOUNTS PAYABLE - US</t>
  </si>
  <si>
    <t>SCOTIA VISA</t>
  </si>
  <si>
    <t>CSST LIABILITY</t>
  </si>
  <si>
    <t>CERIDIAN/ADP LIABILITY</t>
  </si>
  <si>
    <t>DAS PROVINCIAL</t>
  </si>
  <si>
    <t>DAS FEDERAL</t>
  </si>
  <si>
    <t>PAYROLL AND VACATION PAY ACCRUAL</t>
  </si>
  <si>
    <t>CUPE UNION DUES LIABILITY</t>
  </si>
  <si>
    <t>EDUCATION FUND LIABILITY</t>
  </si>
  <si>
    <t>VRSP TO PAY DESJARDINS</t>
  </si>
  <si>
    <t>HEALTH CARE LIABILITY</t>
  </si>
  <si>
    <t>HEALTH PLAN RESERVE FUND</t>
  </si>
  <si>
    <t>GENDER NEUTRAL WASHROOMS RESERVE</t>
  </si>
  <si>
    <t>ECO-QUARTIER LIABILITY</t>
  </si>
  <si>
    <t>GST CLEARING ACCOUNT</t>
  </si>
  <si>
    <t>GST - DIVULGATION VOLONTAIRE</t>
  </si>
  <si>
    <t>PST CLEARING ACCOUNT</t>
  </si>
  <si>
    <t>GST/PST - DIVULGATION VOLONTAIRE</t>
  </si>
  <si>
    <t>NON RESIDENT WITHHOLDING</t>
  </si>
  <si>
    <t>CONCORDIA FOOD COLLECTIVE</t>
  </si>
  <si>
    <t>SNOWBOARD CLUB</t>
  </si>
  <si>
    <t>HABITAT FOR HUMANITY</t>
  </si>
  <si>
    <t>FINE ARTS LIABILITY</t>
  </si>
  <si>
    <t>FASA LIABILITY</t>
  </si>
  <si>
    <t>MEDIA FUND LIABILITY</t>
  </si>
  <si>
    <t>CCSCB LIABILITY</t>
  </si>
  <si>
    <t>DEFFERED REVENUE</t>
  </si>
  <si>
    <t>ACCRUED LIABILITIES</t>
  </si>
  <si>
    <t>DEFERRED LIABILITY</t>
  </si>
  <si>
    <t>REGGIE'S PAYABLE</t>
  </si>
  <si>
    <t>DEFFERED CONTRIBUTIONS CAPITAL ASSETS</t>
  </si>
  <si>
    <t>SHAREHOLDER'S DEFICIENCY</t>
  </si>
  <si>
    <t>LOSS DUE TO SUBSIDIARY</t>
  </si>
  <si>
    <t>ADVANCES TO SUBSIDIARY</t>
  </si>
  <si>
    <t>ajustement vérification</t>
  </si>
  <si>
    <t>UNRESTRICTED NET ASSETS</t>
  </si>
  <si>
    <t>INVESTED IN CAPITAL ASSETS</t>
  </si>
  <si>
    <t>STUDENT SPACE, ACCESS, EDUCATION, LEGAL CONTINGENCY FUND</t>
  </si>
  <si>
    <t>STUDENT CENTER FUNDS</t>
  </si>
  <si>
    <t>INACTIVE</t>
  </si>
  <si>
    <t>ACCESS CONCORDIA</t>
  </si>
  <si>
    <t>STUDENT FEES</t>
  </si>
  <si>
    <t>IEAC FEES</t>
  </si>
  <si>
    <t>CLUB FEES</t>
  </si>
  <si>
    <t>STUDENT CENTER FEE (AG 1054)</t>
  </si>
  <si>
    <t>HEALTH AND DENTAL PLAN FEE</t>
  </si>
  <si>
    <t>SSAELC FEE (AG 1083)</t>
  </si>
  <si>
    <t>OFF-CAMPUS HOUSING &amp; JOB BANK</t>
  </si>
  <si>
    <t>HOUSING &amp; JOB BANK FEES</t>
  </si>
  <si>
    <t>LEGAL INFORMATION CLINIC FEES</t>
  </si>
  <si>
    <t>HEALTH PLAN ADMIN REVENUE</t>
  </si>
  <si>
    <t>HANDBOOK ADVERTISING</t>
  </si>
  <si>
    <t>WORK STUDY PROGRAM</t>
  </si>
  <si>
    <t>WORK STUDY PROGRAM - HOJO</t>
  </si>
  <si>
    <t>WORK STUDY PROGRAM - LIC</t>
  </si>
  <si>
    <t>WORK STUDY PROGRAM - ADVOCACY</t>
  </si>
  <si>
    <t>ORIENTATION CONTRIBUTIONS</t>
  </si>
  <si>
    <t>DISH PROJECT LEVY TRANSFER FROM SSAELC</t>
  </si>
  <si>
    <t>INTERNSHIP</t>
  </si>
  <si>
    <t>ORIENTATION SALES</t>
  </si>
  <si>
    <t>CSU SUPPORT - HOJO</t>
  </si>
  <si>
    <t>CSU SUPPORT - LIC</t>
  </si>
  <si>
    <t>CSU SUPPORT - ADVOCACY</t>
  </si>
  <si>
    <t>DEAN OF STUDENTS CCSL</t>
  </si>
  <si>
    <t>GOV'T GRANTS</t>
  </si>
  <si>
    <t>CLUBS - FUNDING</t>
  </si>
  <si>
    <t>RENTAL INCOME</t>
  </si>
  <si>
    <t>OTHER RENTAL INCOME</t>
  </si>
  <si>
    <t>INTEREST INCOME (From savings account)</t>
  </si>
  <si>
    <t>INTEREST INCOME - STUDENT CENTER</t>
  </si>
  <si>
    <t>INTEREST INCOME - SSAELC FUND</t>
  </si>
  <si>
    <t>PHOTOCOPIER</t>
  </si>
  <si>
    <t>GAIN ON ASSET DISPOSAL</t>
  </si>
  <si>
    <t>PETTY CASH REVENUE</t>
  </si>
  <si>
    <t>ADVOCACY FEES</t>
  </si>
  <si>
    <t>GSA ADVOCACY SUPPORT</t>
  </si>
  <si>
    <t>DISH PROJECT REVENUE</t>
  </si>
  <si>
    <t>DISH PROJECT RANSFER FROM SSAELC</t>
  </si>
  <si>
    <t>DAYCARE SUPPORT</t>
  </si>
  <si>
    <t>REVENUES GARNISHEE CN</t>
  </si>
  <si>
    <t>REVENUES GARNISHEE ML</t>
  </si>
  <si>
    <t>GAIN OR LOSS ON PORTFOLIO (LAM)</t>
  </si>
  <si>
    <t>GAIN OR LOSS ON PORTFOLIO (RBC)</t>
  </si>
  <si>
    <t>MISCELLANEOUS</t>
  </si>
  <si>
    <t>EXECUTIVES SALARIES</t>
  </si>
  <si>
    <t>EXECUTIVES BENEFITS</t>
  </si>
  <si>
    <t>DO NOT USE</t>
  </si>
  <si>
    <t>EXECUTIVE'S BONUS</t>
  </si>
  <si>
    <t>GENERAL COORDINATOR</t>
  </si>
  <si>
    <t>EXTERNAL &amp;  MOBILIZATION COORDINATOR</t>
  </si>
  <si>
    <t>NOT ASSIGNED</t>
  </si>
  <si>
    <t>FINANCE COORDINATOR</t>
  </si>
  <si>
    <t>ACADEMIC/ADVOCACY COORDINATOR</t>
  </si>
  <si>
    <t>INACTIVE DO NOT USE</t>
  </si>
  <si>
    <t>COMMUNITY EXPENSES</t>
  </si>
  <si>
    <t>STUDENT LIFE COORDINATOR</t>
  </si>
  <si>
    <t>LOYOLA COORDINATOR</t>
  </si>
  <si>
    <t>CLUBS &amp; INTERNAL COORDINATOR</t>
  </si>
  <si>
    <t>SUSTAINABILITY COORDINATOR</t>
  </si>
  <si>
    <t>GM EXPENSES</t>
  </si>
  <si>
    <t>EXECUTIVE HARDWARE ALLOCATION</t>
  </si>
  <si>
    <t>CHAIR'S HONORARIUM</t>
  </si>
  <si>
    <t>SECRETARY TO COUNCIL</t>
  </si>
  <si>
    <t>COUNCIL - OTHER EXPENSES</t>
  </si>
  <si>
    <t>COUNCIL - FOOD EXPENSES</t>
  </si>
  <si>
    <t>EXECUTIVE'S RETREAT</t>
  </si>
  <si>
    <t>JOINT EXEC RETREAT (CSU/MCGILL)</t>
  </si>
  <si>
    <t>COUNCIL RETREAT</t>
  </si>
  <si>
    <t>COUNCIL  -  TRAINING</t>
  </si>
  <si>
    <t>COUNCIL TRAVEL</t>
  </si>
  <si>
    <t>JUDICIAL BOARD</t>
  </si>
  <si>
    <t>BANK SERVICE CHARGES</t>
  </si>
  <si>
    <t>PAYROLL SERVICE FEES</t>
  </si>
  <si>
    <t>GAIN OR LOSS ON TRANSLATION (FOREIGN EXCHANGE)</t>
  </si>
  <si>
    <t>INTEREST CHARGES</t>
  </si>
  <si>
    <t>ACCOUNTING FEES</t>
  </si>
  <si>
    <t>AUDIT FEES</t>
  </si>
  <si>
    <t>LEGAL FEES</t>
  </si>
  <si>
    <t>LEGAL FEES - COLLECTIVE BARGAINING</t>
  </si>
  <si>
    <t>OTHER PROFESSIONAL SERVICES</t>
  </si>
  <si>
    <t>LEGAL FEES - NON-RESIDENT WITHOLDING TAXES</t>
  </si>
  <si>
    <t>NON-RESDIDENT - TO REALLOCATE</t>
  </si>
  <si>
    <t>LOCAL TRAVEL</t>
  </si>
  <si>
    <t>INSURANCE</t>
  </si>
  <si>
    <t>ELECTIONS / REFERENDUMS</t>
  </si>
  <si>
    <t>ELECTIONS - INACTIVE DO NOT USE</t>
  </si>
  <si>
    <t>ELECTIONS -  INACTIVE DO NOT USE</t>
  </si>
  <si>
    <t>ELECTIONS - HONORARIUMS</t>
  </si>
  <si>
    <t>ELECTIONS - SUPPLIES</t>
  </si>
  <si>
    <t>ELECTORAL EXPENSES</t>
  </si>
  <si>
    <t>ADMINISTRATION - SALARIES</t>
  </si>
  <si>
    <t>ADMINISTRATION - GM EXPENSES</t>
  </si>
  <si>
    <t>ADMINISTRATION - BENEFITS</t>
  </si>
  <si>
    <t>ADMINISTRATION - INACTIVE DO NOT USE</t>
  </si>
  <si>
    <t>ADMINISTRATION - BONUS</t>
  </si>
  <si>
    <t>EMPLOYEE HEALTH BENEFITS</t>
  </si>
  <si>
    <t>CSST</t>
  </si>
  <si>
    <t>CNT</t>
  </si>
  <si>
    <t>HEALTH AND DENTAL PLAN EXPENSES</t>
  </si>
  <si>
    <t>HEALTH AND DENTAL PLAN PREMIUMS</t>
  </si>
  <si>
    <t>STUDENT CENTER EXPENSES</t>
  </si>
  <si>
    <t>SSAELC FUND (STUDENT SPACE, ACCESS ED, LEGAL CONT FUND)</t>
  </si>
  <si>
    <t>COMMUNITY ACTION FUND EXPENSES</t>
  </si>
  <si>
    <t>TELEPHONE</t>
  </si>
  <si>
    <t>LICENSES AND SUPPORT</t>
  </si>
  <si>
    <t>WEBSITE EXTERNAL LABOUR</t>
  </si>
  <si>
    <t>IT EXTERNAL LABOUR</t>
  </si>
  <si>
    <t>IT TRAINING</t>
  </si>
  <si>
    <t>COMPUTER OPERATIONS</t>
  </si>
  <si>
    <t>IT EQUIPMENT</t>
  </si>
  <si>
    <t>WEBSITE EXPENSES</t>
  </si>
  <si>
    <t>IT MIGRATION</t>
  </si>
  <si>
    <t>INTERNET EXPENSES</t>
  </si>
  <si>
    <t>OFFICE EXPENSES</t>
  </si>
  <si>
    <t>PHOTOCOPIER SERVICE</t>
  </si>
  <si>
    <t>PHOTOCOPY SUPPLIES</t>
  </si>
  <si>
    <t>FAX</t>
  </si>
  <si>
    <t>POSTAGE</t>
  </si>
  <si>
    <t>ADMINISTRATION SUBSCRIPTION FEES</t>
  </si>
  <si>
    <t>DEPRECIATION</t>
  </si>
  <si>
    <t>DEPRECIATION - THE HIVE</t>
  </si>
  <si>
    <t>DEPRECIATION - DAYCARE</t>
  </si>
  <si>
    <t>LOSS ON DISPOSAL ON INVESTMENT IN SUBDIARY</t>
  </si>
  <si>
    <t>WRITE OFF ON ASSET DISPOSAL</t>
  </si>
  <si>
    <t>BAD DEBT</t>
  </si>
  <si>
    <t>TRAINING</t>
  </si>
  <si>
    <t>ANNUAL STAFF DINNER</t>
  </si>
  <si>
    <t>ADDITION / RENOVATION</t>
  </si>
  <si>
    <t>STUDENT SPACE FURNISHING</t>
  </si>
  <si>
    <t>RECEPTION - SALARIES</t>
  </si>
  <si>
    <t>RECEPTION - BENEFITS</t>
  </si>
  <si>
    <t>HOJO - SALARIES</t>
  </si>
  <si>
    <t>HOJO - EMPLOYEE BENEFITS</t>
  </si>
  <si>
    <t>HOJO - OFFICE SUPLIES</t>
  </si>
  <si>
    <t>HOJO - SUBSCRIPTIONS</t>
  </si>
  <si>
    <t>HOJO - ALL OTHER EXPENSES</t>
  </si>
  <si>
    <t>HOJO - REASERCH AND INFO BOOKLETS</t>
  </si>
  <si>
    <t>HOJO - WEBSITE</t>
  </si>
  <si>
    <t>FOOD &amp; CLOTHING BANK</t>
  </si>
  <si>
    <t>CONC. WOMEN'S COUNCIL</t>
  </si>
  <si>
    <t>PROMOTIONS/COMMUNICATIONS</t>
  </si>
  <si>
    <t>STUDENT CENTER COMMITTEE</t>
  </si>
  <si>
    <t>REGGIE'S ACTIVITY EXPENSE</t>
  </si>
  <si>
    <t>ORIENTATION</t>
  </si>
  <si>
    <t>ORIENTATION - HONORARIUMS</t>
  </si>
  <si>
    <t>ORIENTATION - SALARIES</t>
  </si>
  <si>
    <t>ORIENTATION - ADMIN/TELEPHONE</t>
  </si>
  <si>
    <t>ORIENTATION - CONCERTS / BBQ-</t>
  </si>
  <si>
    <t>ORIENTATION - OTHER EXPENSES</t>
  </si>
  <si>
    <t>ORIENTATION - ALTERNATIVE ORIENTATION</t>
  </si>
  <si>
    <t>BIPOC INITIATIVES</t>
  </si>
  <si>
    <t>FIRST VOICES WEEK</t>
  </si>
  <si>
    <t>COLLABORATION</t>
  </si>
  <si>
    <t>CONCORDIA FARMER'S MARKET PAYMENT</t>
  </si>
  <si>
    <t>STUDENT LIFE INITIATIVES</t>
  </si>
  <si>
    <t>HANDBOOK COMMISSIONS</t>
  </si>
  <si>
    <t>HONORARIUMS</t>
  </si>
  <si>
    <t>CAMPUS BEAUTIFICATION</t>
  </si>
  <si>
    <t>HANDBOOK PRINTING</t>
  </si>
  <si>
    <t>HANDBOOK</t>
  </si>
  <si>
    <t>DISH PROJECT EXPENSE</t>
  </si>
  <si>
    <t>CSU SUPPORT</t>
  </si>
  <si>
    <t>SPEAKERS SERIES</t>
  </si>
  <si>
    <t>SPECIAL PROJECTS</t>
  </si>
  <si>
    <t>SUSTAINABILITY</t>
  </si>
  <si>
    <t>LOYOLA INITIATIVES</t>
  </si>
  <si>
    <t>ACADEMIC INITIATIVES</t>
  </si>
  <si>
    <t>APPAREL LAUNCH</t>
  </si>
  <si>
    <t>CONFERENCES</t>
  </si>
  <si>
    <t>CONFERENCE ON DIVERSITY</t>
  </si>
  <si>
    <t>INQUIRY INTO DISCRIMINATION</t>
  </si>
  <si>
    <t>CAMPAIGNS</t>
  </si>
  <si>
    <t>OUTREACH</t>
  </si>
  <si>
    <t>AV SERVICES</t>
  </si>
  <si>
    <t>DONATIONS</t>
  </si>
  <si>
    <t>NEW INITIATIVES</t>
  </si>
  <si>
    <t>BURSARIES</t>
  </si>
  <si>
    <t>CLUBS - SPECIAL PROJECTS</t>
  </si>
  <si>
    <t>VOLUNTEERS IN ACTION (prev ASSOCIATION OF ALMS)</t>
  </si>
  <si>
    <t>CONCORDIA LACROSSE ASSOCIATION</t>
  </si>
  <si>
    <t>MUSLIM STUDENTS ASSOCIATION (MSA)</t>
  </si>
  <si>
    <t>CONCORDIA IRISH SOCIETY</t>
  </si>
  <si>
    <t>CONCORDIA PAGAN SOCIETY (CUPS)</t>
  </si>
  <si>
    <t>CUTAM-TAMIL</t>
  </si>
  <si>
    <t>ELECTRONIC MUSIC ASSOCIATION (E.M.A.C.)</t>
  </si>
  <si>
    <t>SYRIAN STUDENT ASSOCIATION</t>
  </si>
  <si>
    <t>SOLIDARITY FOR PALESTINIAN HUMAN RIGHTS (SPHR)</t>
  </si>
  <si>
    <t>CONCORDIA SQUASH CLUB</t>
  </si>
  <si>
    <t>AIESEC CONCORDIA</t>
  </si>
  <si>
    <t>CAMPUS FOR CHRIST</t>
  </si>
  <si>
    <t>CUPCAKES FOR A CAUSE</t>
  </si>
  <si>
    <t>CONCORDIA ANIMAL RIGHTS ASSOC (CARA)</t>
  </si>
  <si>
    <t>XX-CONCORDIA MODEL UNITED NATIONS</t>
  </si>
  <si>
    <t>CONCORDIA DODGEBALL LEAGUE</t>
  </si>
  <si>
    <t>CONCORDIA CHRISTIAN FELLOWSHIP</t>
  </si>
  <si>
    <t>CONCORDIA GAMES CLUB</t>
  </si>
  <si>
    <t>HILLEL</t>
  </si>
  <si>
    <t>DISCORDIA POETRY</t>
  </si>
  <si>
    <t>LEBANESE STUDENTS ASSOCIATION</t>
  </si>
  <si>
    <t>CONCORDIA SAFE COSMETICS CLUB</t>
  </si>
  <si>
    <t>OTAKU</t>
  </si>
  <si>
    <t>JDLC DELEGATION CONCORDIA</t>
  </si>
  <si>
    <t>THAQALYN MUSLIM ASSOC (prev SAMA)</t>
  </si>
  <si>
    <t>CONCORDIA ITALIAN STUDENT ASSOC</t>
  </si>
  <si>
    <t>CONCORDIA OUTDOORS</t>
  </si>
  <si>
    <t>FRONTIER COLLEGE (STUDENTS FOR LITERACY)</t>
  </si>
  <si>
    <t>TYPHON DRAGON BOAT CLUB</t>
  </si>
  <si>
    <t>CONCORDIA GAMES CREATORS CLUB</t>
  </si>
  <si>
    <t>JAPANESE LANGUAGE EXCHANGE ASSOCIATION</t>
  </si>
  <si>
    <t>CONCORDIA REAL EESTATE CLUB (CREC)</t>
  </si>
  <si>
    <t>CONCORDIA UNIVERSITY CATHOLIC STUDENT ASSOCIATION (CUCSA)</t>
  </si>
  <si>
    <t>ACSioN NETWORK-CONCORDIA</t>
  </si>
  <si>
    <t>CHABAD CONCORDIA</t>
  </si>
  <si>
    <t>CONCORDIA SKI AND SNOWBOARD CLUB</t>
  </si>
  <si>
    <t>CONCORDIA UNIVERSITY TENNIS CLUB</t>
  </si>
  <si>
    <t>HUMANITARIAN AFFAIRS CONCORDIA UNIVERSITY (HACU)</t>
  </si>
  <si>
    <t>CONCORDIA STREET DANCE</t>
  </si>
  <si>
    <t>MEDSPECS CONCORDIA</t>
  </si>
  <si>
    <t>AMNESTY INTERNATIONAL CONCORDIA UNIVERSITY</t>
  </si>
  <si>
    <t>CONCORDIA STUDENTS FOR ISRAEL</t>
  </si>
  <si>
    <t>ART OF LIVING</t>
  </si>
  <si>
    <t>TRADITIONAL CHINESE HAN CULTURE CLUB</t>
  </si>
  <si>
    <t>CONCORDIA DIPLOMATIC AFFAIRES</t>
  </si>
  <si>
    <t>CONCORDIA CHESS CLUB</t>
  </si>
  <si>
    <t>YOUTH FOR YOUTH (Y4Y)</t>
  </si>
  <si>
    <t>WUSC CONCORDIA</t>
  </si>
  <si>
    <t>FOCUS</t>
  </si>
  <si>
    <t>TURKISH STUDENTS ASSOCIATION</t>
  </si>
  <si>
    <t>CONCORDIA ASSOCIATION OF  BAHA'I STUDIES</t>
  </si>
  <si>
    <t>BEST BUDDIES CLUB</t>
  </si>
  <si>
    <t>CONCORDIA CANADIAN ASIANS (CCAS)</t>
  </si>
  <si>
    <t>JAM FOR JUSTICE</t>
  </si>
  <si>
    <t>HIP HOP HEADS</t>
  </si>
  <si>
    <t>CONCORDIA BITCOIN  &amp; CRYPTO SOCIETY</t>
  </si>
  <si>
    <t>BANGLADESHI STUDENT ASSOCIATION</t>
  </si>
  <si>
    <t>CONSERVATIVE CONCORDIA</t>
  </si>
  <si>
    <t>LIBERAL CONCORDIA  ORGANISATION</t>
  </si>
  <si>
    <t>POWER TO CHANGE</t>
  </si>
  <si>
    <t>CONCORDIA'S GREEN PARTY OF QUEBEC</t>
  </si>
  <si>
    <t>PAKISTANI STUDENTS</t>
  </si>
  <si>
    <t>C. U. TEA ENTHUSIAST ASSOCIATION</t>
  </si>
  <si>
    <t>CONCORDIA EGYPTIAN STUDENTS</t>
  </si>
  <si>
    <t>SOCIALIST  FIGHTBACK STUDENT ASSOCIATION</t>
  </si>
  <si>
    <t>COLORS OF CONCORDIA</t>
  </si>
  <si>
    <t>SHIDOKAN KENDO</t>
  </si>
  <si>
    <t>MANAGEMENT CONSULTING CLUB</t>
  </si>
  <si>
    <t>UBERCULTURE COLLECTIVE</t>
  </si>
  <si>
    <t>CONCORDIA VETERAN ASSOCIATION</t>
  </si>
  <si>
    <t>UNICEF Concordia Association</t>
  </si>
  <si>
    <t>CONCORDIA COMMITTEE FOR INT'L AFFAIRS AND DIPLOMACY</t>
  </si>
  <si>
    <t>CIOPSA</t>
  </si>
  <si>
    <t>STUDENTS FOR THE ADVANCEMENT OF HIP HOP</t>
  </si>
  <si>
    <t>UPSTARTERS</t>
  </si>
  <si>
    <t>CONCORDIA SURF CLUB</t>
  </si>
  <si>
    <t>CONCORDIA POWERLIFTING CLUB</t>
  </si>
  <si>
    <t>JACK.ORG</t>
  </si>
  <si>
    <t>REVOLUTION THEY WROTE</t>
  </si>
  <si>
    <t>CSSDP</t>
  </si>
  <si>
    <t>CONCORDIA DRAGON BOAT CLUB (CDBC)</t>
  </si>
  <si>
    <t>DATA INTELLIGENCE SOCIETY CONCORDIA</t>
  </si>
  <si>
    <t>INDIGENOUS STUDENT COUNCIL</t>
  </si>
  <si>
    <t>IRAQI STUDENT ASSOCIATION</t>
  </si>
  <si>
    <t>CONCORDIA ROCK CLIMBERS ASSOCIATION</t>
  </si>
  <si>
    <t>COLLABRA-DABRA-TORY</t>
  </si>
  <si>
    <t>CONCORDIA MOOT LAW SOCIETY - CMLS</t>
  </si>
  <si>
    <t>CASA - CONCORDIA ARMENIAN STUDENT ASS</t>
  </si>
  <si>
    <t>CFSA, CONCORDIA FRENCH SOCIETY</t>
  </si>
  <si>
    <t>HAITIAN STUDENTS ASSOCIATION OF CONCORDIA</t>
  </si>
  <si>
    <t>AFRICAN STUDENT ASSOC</t>
  </si>
  <si>
    <t>JORDANIAN STUDENT ASSOCIATION</t>
  </si>
  <si>
    <t>TEDx CONCORDIA</t>
  </si>
  <si>
    <t>CONCORDIA E-SPORTS STUDENT ASSOCIATION</t>
  </si>
  <si>
    <t>CITE-CONCORDIA CANADIAN INSTITUTE OF TRANSPORTATION ENGIN.</t>
  </si>
  <si>
    <t>A.C.T. CLUB</t>
  </si>
  <si>
    <t>CONCORDIA POSITIVE PSYCHOLOGY CLUB</t>
  </si>
  <si>
    <t>AUTODIDACTS CONCORDIA THEATRE CLUB</t>
  </si>
  <si>
    <t>CONCORDIA TAIWANESE STUDENT ASSOCIATION</t>
  </si>
  <si>
    <t>CONCORDIA EMERGENCY AND MEDICAL TEAM</t>
  </si>
  <si>
    <t>CJLO</t>
  </si>
  <si>
    <t>NDP CONCORDIA</t>
  </si>
  <si>
    <t>BHAKTI YOGA CLUB</t>
  </si>
  <si>
    <t>ISRAEL IN CAMPUS CLUB</t>
  </si>
  <si>
    <t>CONCORDIA FRANCOPHONE STUDENTS ASSOCIATION</t>
  </si>
  <si>
    <t>CONCORDIA CYCLING</t>
  </si>
  <si>
    <t>CONCORDIA FINTECH SOCIETY</t>
  </si>
  <si>
    <t>ARTOPIA</t>
  </si>
  <si>
    <t>CONCORDIA BUSINESS GATEWAY ASSOCIATION</t>
  </si>
  <si>
    <t>CONCORDIA GAME DEVELOPMENT CLUB</t>
  </si>
  <si>
    <t>CONCORDIA COOKING CLUB</t>
  </si>
  <si>
    <t>CONCORDIA FASHION BUSINESS ASSOCIATION</t>
  </si>
  <si>
    <t>CONCORDIA STUDENTS' NIGHTLINE</t>
  </si>
  <si>
    <t>CONCORDIART CLUB</t>
  </si>
  <si>
    <t>ARTIFICIAL INTELLIGENCE SOCIETY CONCORDIA AISC</t>
  </si>
  <si>
    <t>CONCORDIA DEBATE SOCIETY</t>
  </si>
  <si>
    <t>CONCORDIA CHERLEADING</t>
  </si>
  <si>
    <t>ROLEPLAYING GAMES CLUB</t>
  </si>
  <si>
    <t>CONCORDIA FOOSBALL</t>
  </si>
  <si>
    <t>MEDLIFE CONCORDIA</t>
  </si>
  <si>
    <t>CONCORDIA STUDENT EXCHANGE ASSOCIATION</t>
  </si>
  <si>
    <t>CONCORDIA STUDENTS FOR PARKINSON'S</t>
  </si>
  <si>
    <t>MAURICIAN STUDENTS OF CONCORDIA</t>
  </si>
  <si>
    <t>CONCORDIA INTERNATIONAL STUDENTS ASSOCIATION</t>
  </si>
  <si>
    <t>COALITION AVENIR QUEBEC (CAQ)</t>
  </si>
  <si>
    <t>DON MILSON SCHOOL OF IMPROV</t>
  </si>
  <si>
    <t>GAELIC ATHLETIC ASSOCIATION</t>
  </si>
  <si>
    <t>COOP</t>
  </si>
  <si>
    <t>IEAC- ARAB</t>
  </si>
  <si>
    <t>IEAC- ARMENIAN</t>
  </si>
  <si>
    <t>IEAC- BSA</t>
  </si>
  <si>
    <t>IEAC- CARRIBEAN</t>
  </si>
  <si>
    <t>IEAC- CHINESE</t>
  </si>
  <si>
    <t>IEAC- HELLENIC</t>
  </si>
  <si>
    <t>IEAC- INDIAN</t>
  </si>
  <si>
    <t>IEAC- IRANIAN</t>
  </si>
  <si>
    <t>IEAC- INACTIVE</t>
  </si>
  <si>
    <t>IEAC-. LASO</t>
  </si>
  <si>
    <t>*** NE PAS UTILISER ***</t>
  </si>
  <si>
    <t>IEAC- POLISH</t>
  </si>
  <si>
    <t>IEAC- UKRAINIANS</t>
  </si>
  <si>
    <t>IEAC- SPECIAL PROJECTS FUND</t>
  </si>
  <si>
    <t>IEAC- PHONES</t>
  </si>
  <si>
    <t>IEAC - MOROCCAN</t>
  </si>
  <si>
    <t>IEAC- PHOTOCOPY</t>
  </si>
  <si>
    <t>IEAC-</t>
  </si>
  <si>
    <t>PREDENTAL STUDENT SOCIETY</t>
  </si>
  <si>
    <t>NIGERIAN STUDENTS ASSOCIATON</t>
  </si>
  <si>
    <t>TANGLED TONGUES CLUB</t>
  </si>
  <si>
    <t>**** A UTILISER ***</t>
  </si>
  <si>
    <t>JOURNALISTS FOR HUMAN RIGHTS (JHR)</t>
  </si>
  <si>
    <t>CONCORDIA'S SIKH STUDENTS ASSOCIATION</t>
  </si>
  <si>
    <t>CONCORDIA CHINESE DEBATE CLUB CCDC</t>
  </si>
  <si>
    <t>MIND YOUR BOOKS CLUB</t>
  </si>
  <si>
    <t>CONCORDIA MUSIC ZONEOUT CLUB</t>
  </si>
  <si>
    <t>ne rien comptabiliser dans ce compte</t>
  </si>
  <si>
    <t>GLOBAL CHINA CONNECTION CLUB</t>
  </si>
  <si>
    <t>ConU- CONCORDIA ULTIMATE FRISBEE</t>
  </si>
  <si>
    <t>CLUBS - CLUBS ORIENTATION EXPENSES</t>
  </si>
  <si>
    <t>CLUBS - CLUBS FAIR EXPENSES</t>
  </si>
  <si>
    <t>CLUBS - OTHER EXPENSES</t>
  </si>
  <si>
    <t>CLUBS - SALARIES</t>
  </si>
  <si>
    <t>CLUBS - EMPLOYEE BENEFITS</t>
  </si>
  <si>
    <t>ADVOCACY -  SALARIES</t>
  </si>
  <si>
    <t>ADVOCACY - EMPLOYEE BENEFITS</t>
  </si>
  <si>
    <t>ADVOCACY - HONORARIUMS</t>
  </si>
  <si>
    <t>ADVOCACY - EXPENSES</t>
  </si>
  <si>
    <t>ADVOCACY - TRAINING</t>
  </si>
  <si>
    <t>GSA ADVOCACY EXPENSES</t>
  </si>
  <si>
    <t>LEGAL INFORMATION CLINIC - SALARIES</t>
  </si>
  <si>
    <t>LIC - EMPLOYEE BENEFITS</t>
  </si>
  <si>
    <t>LIC - SPECIAL PROJECTS</t>
  </si>
  <si>
    <t>LEGAL FEE FUNDING</t>
  </si>
  <si>
    <t>LIC - TRAINING</t>
  </si>
  <si>
    <t>LIC - GSA EXPANSION</t>
  </si>
  <si>
    <t>LIC - FOOD FOR OFFICE</t>
  </si>
  <si>
    <t>LIC - HONORARIUMS</t>
  </si>
  <si>
    <t>LIC - EXPENSES</t>
  </si>
  <si>
    <t>SERVICES RESEARCH INITIATIVE</t>
  </si>
  <si>
    <t>BOOK EXCHANGE</t>
  </si>
  <si>
    <t>CSU 101'S SALARIES</t>
  </si>
  <si>
    <t>CSU 101s EXPENSES</t>
  </si>
  <si>
    <t>LOYOLA LUNCHEON SALARIES</t>
  </si>
  <si>
    <t>LOYOLA LUNCHEON EXPENSES</t>
  </si>
  <si>
    <t>THE HIVE SALARIES</t>
  </si>
  <si>
    <t>(GAIN) OR LOSS DUE TO SUBSIDIARY</t>
  </si>
  <si>
    <t>HEALTH PLAN</t>
  </si>
  <si>
    <t>DAYCARE RENT</t>
  </si>
  <si>
    <t>EXPENSES FROM PRIOR YEARS NOT ACCRUED</t>
  </si>
  <si>
    <t>TEMPORARY AG &amp; VISA EXPENSES TO REALLOCATE</t>
  </si>
  <si>
    <t>PEOPLES POTATO</t>
  </si>
  <si>
    <t>Bank For Migration</t>
  </si>
  <si>
    <t>Group</t>
  </si>
  <si>
    <t>ProjectNumber</t>
  </si>
  <si>
    <t>CharterNumber</t>
  </si>
  <si>
    <t>PBalances0</t>
  </si>
  <si>
    <t>PBalances1</t>
  </si>
  <si>
    <t>PBalances2</t>
  </si>
  <si>
    <t>PBalances3</t>
  </si>
  <si>
    <t>PBalances4</t>
  </si>
  <si>
    <t>PBalances5</t>
  </si>
  <si>
    <t>PBalances6</t>
  </si>
  <si>
    <t>PBalances7</t>
  </si>
  <si>
    <t>PBalances8</t>
  </si>
  <si>
    <t>PBalances9</t>
  </si>
  <si>
    <t>PBalances10</t>
  </si>
  <si>
    <t>PBalances11</t>
  </si>
  <si>
    <t>PBalances12</t>
  </si>
  <si>
    <t>PBalances13</t>
  </si>
  <si>
    <t>PrNumber</t>
  </si>
  <si>
    <t>PrDescription</t>
  </si>
  <si>
    <t>CIName</t>
  </si>
  <si>
    <t>CICareOf</t>
  </si>
  <si>
    <t>CIAddress</t>
  </si>
  <si>
    <t>CICity</t>
  </si>
  <si>
    <t>CIPostalCode</t>
  </si>
  <si>
    <t>CICountry</t>
  </si>
  <si>
    <t>CILanguage</t>
  </si>
  <si>
    <t>CIProvince</t>
  </si>
  <si>
    <t>CONCORDIA STUDENT UNION</t>
  </si>
  <si>
    <t>1455 DE MAISONNEUVE W. H-711</t>
  </si>
  <si>
    <t>MONTREAL</t>
  </si>
  <si>
    <t>H3G1M8</t>
  </si>
  <si>
    <t>Canada</t>
  </si>
  <si>
    <t>Quebec</t>
  </si>
  <si>
    <t>CurrentPeriod</t>
  </si>
  <si>
    <t>NumberOfPeriods</t>
  </si>
  <si>
    <t>BTitle1</t>
  </si>
  <si>
    <t>BTitle2</t>
  </si>
  <si>
    <t>BTitle3</t>
  </si>
  <si>
    <t>CurrentExercise</t>
  </si>
  <si>
    <t>NbExercises</t>
  </si>
  <si>
    <t>ExerciseNumber</t>
  </si>
  <si>
    <t>ExDescription</t>
  </si>
  <si>
    <t>NbOfPeriods</t>
  </si>
  <si>
    <t>Fiscal year from 2016-06-01 to 2017-05-31</t>
  </si>
  <si>
    <t>Fiscal year from 2017-06-01 to 2018-05-31</t>
  </si>
  <si>
    <t>Fiscal year from 2018-06-01 to 2019-05-31</t>
  </si>
  <si>
    <t>BudgetNumber</t>
  </si>
  <si>
    <t>BudgetDesc</t>
  </si>
  <si>
    <t>BudgetKind</t>
  </si>
  <si>
    <t>Exercises</t>
  </si>
  <si>
    <t>BUDGET 2016-2017</t>
  </si>
  <si>
    <t>Fiscal Year</t>
  </si>
  <si>
    <t>BUDGET 2015-16</t>
  </si>
  <si>
    <t>REEL 2015-16</t>
  </si>
  <si>
    <t>B2018</t>
  </si>
  <si>
    <t>Budget 2017-2018</t>
  </si>
  <si>
    <t>B2019</t>
  </si>
  <si>
    <t>BUDGET 2018-2019</t>
  </si>
  <si>
    <t>Balances0</t>
  </si>
  <si>
    <t>Balances1</t>
  </si>
  <si>
    <t>Balances2</t>
  </si>
  <si>
    <t>Balances3</t>
  </si>
  <si>
    <t>Balances4</t>
  </si>
  <si>
    <t>Balances5</t>
  </si>
  <si>
    <t>Balances6</t>
  </si>
  <si>
    <t>Balances7</t>
  </si>
  <si>
    <t>Balances8</t>
  </si>
  <si>
    <t>Balances9</t>
  </si>
  <si>
    <t>Balances10</t>
  </si>
  <si>
    <t>Balances11</t>
  </si>
  <si>
    <t>Balances12</t>
  </si>
  <si>
    <t>Balances13</t>
  </si>
  <si>
    <t>OPERATIONS BUDGET</t>
  </si>
  <si>
    <t>HOUSING &amp; JOB OPPORTUNITIES (HOJO)</t>
  </si>
  <si>
    <t>ADVOCACY CENTRE</t>
  </si>
  <si>
    <t>LEGAL INFORMATION CLINIC (LIC)</t>
  </si>
  <si>
    <t>CLUBS</t>
  </si>
  <si>
    <t>ALL BUDGETS CONSOLIDATED</t>
  </si>
  <si>
    <t>Latest estimate  2019-2020</t>
  </si>
  <si>
    <t>Proposed Budget 2020-2021</t>
  </si>
  <si>
    <t>Variance</t>
  </si>
  <si>
    <t>Covid (20%)</t>
  </si>
  <si>
    <t>Revenues</t>
  </si>
  <si>
    <t>Student Fees</t>
  </si>
  <si>
    <t>Operations</t>
  </si>
  <si>
    <t>Other Revenues</t>
  </si>
  <si>
    <t>Grad Student Fees</t>
  </si>
  <si>
    <t>Work Study Program</t>
  </si>
  <si>
    <t>Total Revenues</t>
  </si>
  <si>
    <t>HOJO</t>
  </si>
  <si>
    <t>Internship</t>
  </si>
  <si>
    <t>Advocacy</t>
  </si>
  <si>
    <t>Expenses</t>
  </si>
  <si>
    <t>Legal Information Clinic</t>
  </si>
  <si>
    <t>CSU Clubs Expenses</t>
  </si>
  <si>
    <t>Clubs</t>
  </si>
  <si>
    <t>Executive Salaries &amp; Expenses</t>
  </si>
  <si>
    <t>Salaries &amp; Benefits</t>
  </si>
  <si>
    <t>Council &amp; Electoral Expenses</t>
  </si>
  <si>
    <t>Admin &amp; Office Expenses</t>
  </si>
  <si>
    <t>Events &amp; Administration</t>
  </si>
  <si>
    <t>Total Expenses</t>
  </si>
  <si>
    <t>IT &amp; MIS</t>
  </si>
  <si>
    <t>Financial &amp; Legal Fees</t>
  </si>
  <si>
    <t>Banking, Service Charges &amp; Interest</t>
  </si>
  <si>
    <t>Student Engagement Initiatives</t>
  </si>
  <si>
    <t>Other Expenses</t>
  </si>
  <si>
    <t>Revenues-Expenses</t>
  </si>
  <si>
    <t>Notes</t>
  </si>
  <si>
    <t>Recommendations</t>
  </si>
  <si>
    <t>Change the Clubs and Space Policy, having the Clubs present a 2nd+P25ount is approved. This ensures the Clubs plan their year with their approved numbers. We will also encourage Clubs accessing exter+nal funding to support their projects</t>
  </si>
  <si>
    <t>Account</t>
  </si>
  <si>
    <t>Description</t>
  </si>
  <si>
    <t>Budget 2018-2019</t>
  </si>
  <si>
    <t xml:space="preserve">BUDGET        2019-2020 </t>
  </si>
  <si>
    <t xml:space="preserve">Latest estimate                2019-2020               </t>
  </si>
  <si>
    <t>BUDGET         2020-2021</t>
  </si>
  <si>
    <t>Description and comments</t>
  </si>
  <si>
    <t xml:space="preserve">COVID-19     Negative Scenario </t>
  </si>
  <si>
    <t xml:space="preserve">Variance Descriptions </t>
  </si>
  <si>
    <t>Forecasted if registration drops 20%</t>
  </si>
  <si>
    <t>REVENUES - Operations</t>
  </si>
  <si>
    <t>Student revenues</t>
  </si>
  <si>
    <t>Minimum 1% increase</t>
  </si>
  <si>
    <t>TOTAL</t>
  </si>
  <si>
    <t>Other revenues</t>
  </si>
  <si>
    <t>Some vendors still have to send us the money</t>
  </si>
  <si>
    <t>No handbook this year due to covid</t>
  </si>
  <si>
    <t xml:space="preserve">forecasted revenues </t>
  </si>
  <si>
    <t>expected revenue earned from orientation</t>
  </si>
  <si>
    <t>Increase in the insurance fund</t>
  </si>
  <si>
    <t>DISH PROJECT TRANSFER FROM SSAELC</t>
  </si>
  <si>
    <t>INDIGENOUS STUDENT PARENT BURSARY SEF</t>
  </si>
  <si>
    <t>Not forecasting revenues for this project this year</t>
  </si>
  <si>
    <t>MINDFUL PROJECT SEF</t>
  </si>
  <si>
    <t>Not funding this year</t>
  </si>
  <si>
    <t>WNWN</t>
  </si>
  <si>
    <t>Project not occuring this year</t>
  </si>
  <si>
    <t>TOTAL REVENUES - OPERATIONS</t>
  </si>
  <si>
    <t>EXPENSES - Operations</t>
  </si>
  <si>
    <t>Executive salaries and expenses</t>
  </si>
  <si>
    <t>Increase with the presence of a sustainability coordinator</t>
  </si>
  <si>
    <t>Presence of a sustainability coordinator</t>
  </si>
  <si>
    <t>decrease due to covid</t>
  </si>
  <si>
    <t>Council and electoral expenses</t>
  </si>
  <si>
    <t>Budgeted same from last fiscal year, actuals depend on how many meetings council will have this year</t>
  </si>
  <si>
    <t>decrease due to council meetings being online (zoom)</t>
  </si>
  <si>
    <t>COUNCIL - FILMING EXPENSE</t>
  </si>
  <si>
    <t>TRAVEL FOR COUNCILORS</t>
  </si>
  <si>
    <t>change according standing regs</t>
  </si>
  <si>
    <t>Standing regulation says JB provided $5,000</t>
  </si>
  <si>
    <t>Should consider reducing cost in view of the online voting</t>
  </si>
  <si>
    <t>Decrease compared to last year budget; however, variance due to the contract online voting expiring</t>
  </si>
  <si>
    <t>Salaries and benefits</t>
  </si>
  <si>
    <t>Added an extra club's administrator, and moved clubs' salaries to operational</t>
  </si>
  <si>
    <t>Hired new staff due to the overload of work services are experiencing (3 new campaign assistants, project manager at LIC)</t>
  </si>
  <si>
    <t>2019-2020 were under costed</t>
  </si>
  <si>
    <t>increase due to staff seniority and CUPE</t>
  </si>
  <si>
    <t>CUPE Collective Agreement 1.8% increase in salaries</t>
  </si>
  <si>
    <t>Admin and office expenses</t>
  </si>
  <si>
    <t>Increase due to staff depending on phone calls from working at home</t>
  </si>
  <si>
    <t>TBD</t>
  </si>
  <si>
    <t>decrease due to not being present at the office</t>
  </si>
  <si>
    <t>DELETE</t>
  </si>
  <si>
    <t>STAFF APPRECIATION</t>
  </si>
  <si>
    <t>EXECUTIVE AND STAFF TRAVEL</t>
  </si>
  <si>
    <t>DESIGN &amp; COMMUNICATIONS</t>
  </si>
  <si>
    <t>Eduardo</t>
  </si>
  <si>
    <t>IT + MIS</t>
  </si>
  <si>
    <t>Due to workforce working from home, new IT needs and use of softwares</t>
  </si>
  <si>
    <t>CUSTOMER RELATION MANAGEMENT (CRM)</t>
  </si>
  <si>
    <t>It officer did not deem there to be that much of a need this year, compared to software</t>
  </si>
  <si>
    <t>Financial and legal fees</t>
  </si>
  <si>
    <t>SAAELC LOAN/INTEREST</t>
  </si>
  <si>
    <t>Could be delayed with council approval</t>
  </si>
  <si>
    <t>Can be delayed</t>
  </si>
  <si>
    <t>Negotiations with CUPE</t>
  </si>
  <si>
    <t>Banking, insurance and interest</t>
  </si>
  <si>
    <t>Possible savings</t>
  </si>
  <si>
    <t>Student engagement initiatives</t>
  </si>
  <si>
    <t>Executive wishes to host most workshops, view breakdown at Academic Initiatives tab</t>
  </si>
  <si>
    <t>Increase due to the chair wishing the CSU invests more into BIPOC considering our annual campaign</t>
  </si>
  <si>
    <t>35 bursaries of 650$</t>
  </si>
  <si>
    <t>Variance is given to the covid relief fund</t>
  </si>
  <si>
    <t>CGA MAPPING PROJECT</t>
  </si>
  <si>
    <t>Project contract ended 2019-2020</t>
  </si>
  <si>
    <t>Not funding as it ended last year</t>
  </si>
  <si>
    <t>COMPETITIONS FUND</t>
  </si>
  <si>
    <t>Decrease due to school being remote</t>
  </si>
  <si>
    <t>NEW</t>
  </si>
  <si>
    <t>COVID RELIEF FUND</t>
  </si>
  <si>
    <t>Creating this year due to covid, the goal is to provide financial relief to Concordia Students</t>
  </si>
  <si>
    <t>CSU MERCHANDISE</t>
  </si>
  <si>
    <t>Yu-Hui food vouchers</t>
  </si>
  <si>
    <t>Maybe mail them out ?</t>
  </si>
  <si>
    <t>No handbook this year</t>
  </si>
  <si>
    <t>INDIGENOUS STUDENT PARENT BURSARY</t>
  </si>
  <si>
    <t xml:space="preserve">INDIGENOUS INITIATIVES </t>
  </si>
  <si>
    <t xml:space="preserve">improve practices w indegnous communities (bursaries w woodnote, more initiatives) </t>
  </si>
  <si>
    <t>Increase so that the CSU invests more into BIPOC considering our annual campaign</t>
  </si>
  <si>
    <t>Increase in advertisement to meet loyola needs</t>
  </si>
  <si>
    <t xml:space="preserve">Increase due to the presence of bursaries </t>
  </si>
  <si>
    <t>CSU pays Hive lunches</t>
  </si>
  <si>
    <t>Closed.....</t>
  </si>
  <si>
    <t>MINDFUL PROJECT</t>
  </si>
  <si>
    <t>????</t>
  </si>
  <si>
    <t>Due to orientation being online, we forecasted a decrease in expenditures</t>
  </si>
  <si>
    <t>PEER SUPPORT RECOVERY SERVICE</t>
  </si>
  <si>
    <t>SEXUAL VIOLENCE INITIATIVE</t>
  </si>
  <si>
    <t>STUDENTS FOR CONSENT CULTURE</t>
  </si>
  <si>
    <t>CAF</t>
  </si>
  <si>
    <t>SUSTAINABILITY INITIATIVES</t>
  </si>
  <si>
    <t xml:space="preserve">Added a covid-relief budget line </t>
  </si>
  <si>
    <t>Increase due to the bursaries</t>
  </si>
  <si>
    <t>WASTE NOT WANT NOT HONORARIUMS</t>
  </si>
  <si>
    <t>total to not exceed is 580k</t>
  </si>
  <si>
    <t>Other expenses</t>
  </si>
  <si>
    <t>TOTAL EXPENSES - OPERATIONS</t>
  </si>
  <si>
    <t>NET REVENUES (DEFICIT) - OPERATIONS</t>
  </si>
  <si>
    <t>OFF-CAMPUS HOUSING &amp; JOB BANK (HOJO)</t>
  </si>
  <si>
    <t>REVENUES - HOJO</t>
  </si>
  <si>
    <t>GSA STUDENT FEES</t>
  </si>
  <si>
    <t>UNDERGRAD STUDENT FEES</t>
  </si>
  <si>
    <t>Actuals 20k revenues 2019-2020</t>
  </si>
  <si>
    <t>TOTAL REVENUES - HOJO</t>
  </si>
  <si>
    <t>EXPENSES - HOJO</t>
  </si>
  <si>
    <t>2 Staff members graduated, as of now, not expecting to be replaced; however, may change depending on the managers' needs</t>
  </si>
  <si>
    <t>Increase due to staff seniority (aligns with CUPE)</t>
  </si>
  <si>
    <t>HOJO - OFFICE SUPPLIES</t>
  </si>
  <si>
    <t>decrease due to working from home</t>
  </si>
  <si>
    <t>Traning included</t>
  </si>
  <si>
    <t>Increase due to staff training to accommodate students by working from home</t>
  </si>
  <si>
    <t>HOJO - WOODNOTE HOUSING PROJECT EXPENSES</t>
  </si>
  <si>
    <t>The woodnote project has been completed last year, therefore not as many expenses expected this year besides maintenance</t>
  </si>
  <si>
    <t>decrease due to staff working from home</t>
  </si>
  <si>
    <t>Supposed to be from SAELCC</t>
  </si>
  <si>
    <t>TOTAL EXPENSES - HOJO</t>
  </si>
  <si>
    <t>NET REVENUES (DEFICIT) - HOJO</t>
  </si>
  <si>
    <t>ADVOCACY</t>
  </si>
  <si>
    <t>REVENUES - Advocacy</t>
  </si>
  <si>
    <t>UNDERGRADUATE STUDENT FEES</t>
  </si>
  <si>
    <t>Negotiation in process, for now unlikely occuring</t>
  </si>
  <si>
    <t>** sponsorship</t>
  </si>
  <si>
    <t>No contract complete with the GSA yet, therefore has not been budgeted for.</t>
  </si>
  <si>
    <t>TOTAL REVENUES - ADVOCACY</t>
  </si>
  <si>
    <t>EXPENSES - Advocacy</t>
  </si>
  <si>
    <t>+11k based off sophie's needs</t>
  </si>
  <si>
    <t>3 staff members graduated, not expecting to hire new staff as of now; however may change.</t>
  </si>
  <si>
    <t>Staff seniority and CUPE</t>
  </si>
  <si>
    <t>ADVOCACY - GSA SALARIES</t>
  </si>
  <si>
    <t>** ACtuals from last year incorrect, look at actuals</t>
  </si>
  <si>
    <t>Alexandria (CSU summer work and switched) and Olivia all in GSA</t>
  </si>
  <si>
    <t>ADVOCACY - GSA BENEFITS</t>
  </si>
  <si>
    <t>Due to work being remote, the manager did not see the need in the same expense as last year</t>
  </si>
  <si>
    <t>+3k based off sophie's needs</t>
  </si>
  <si>
    <t>TOTAL EXPENSES - ADVOCACY</t>
  </si>
  <si>
    <t>NET REVENUES (DEFICIT) - ADVOCACY</t>
  </si>
  <si>
    <t>REVENUES - LIC</t>
  </si>
  <si>
    <t>TOTAL REVENUES - LIC</t>
  </si>
  <si>
    <t>EXPENSES - LIC</t>
  </si>
  <si>
    <t>Hired a project manager</t>
  </si>
  <si>
    <t>TOTAL EXPENSES - LIC</t>
  </si>
  <si>
    <t>NET REVENUES (DEFICIT) - LIC</t>
  </si>
  <si>
    <t>REVENUES - Clubs</t>
  </si>
  <si>
    <t>CLUBS - EXTERNAL FUNDING</t>
  </si>
  <si>
    <t>External Funding cannot be planned and is not distributed to all the clubs evenly</t>
  </si>
  <si>
    <t>Not budgeted as did not received external funding as of now</t>
  </si>
  <si>
    <t>New Fee levy increase approved ?</t>
  </si>
  <si>
    <t>TOTAL REVENUES - CLUBS</t>
  </si>
  <si>
    <t>EXPENSES - Clubs</t>
  </si>
  <si>
    <t>CSU Clubs Budgets</t>
  </si>
  <si>
    <t>AFRICAN STUDENT ASSOCIATION (ASAC)</t>
  </si>
  <si>
    <t>ANIMAL RIGHTS ASSOC (CARA)</t>
  </si>
  <si>
    <t>AQUATIC FLEET SOCIETY</t>
  </si>
  <si>
    <t>ARAB STUDENT ASSOCIATION</t>
  </si>
  <si>
    <t>ARTIFICIAL INTELLIGENCE SOCIETY (AISC)</t>
  </si>
  <si>
    <t>AUTODIDACTS CONCORDIA THEATRE CLUB (A.C.T.)</t>
  </si>
  <si>
    <t>BITCOIN  &amp; CRYPTO SOCIETY</t>
  </si>
  <si>
    <t>BUSINESS GATEWAY ASSOCIATION</t>
  </si>
  <si>
    <t>BRASA</t>
  </si>
  <si>
    <t>CANADIAN ASIANS (CCAS)</t>
  </si>
  <si>
    <t>CANADIAN STUDENTS FOR SENSIBLE DRUG POLICY (CSSDP)</t>
  </si>
  <si>
    <t>CATHOLIC STUDENT ASSOCIATION (CUCSA)</t>
  </si>
  <si>
    <t>CHASSE ET PECHE</t>
  </si>
  <si>
    <t>CHEERLEADING CLUB</t>
  </si>
  <si>
    <t>CHESS CLUB</t>
  </si>
  <si>
    <t>CHINESE DEBATE CLUB (CCDC)</t>
  </si>
  <si>
    <t>CHRISTIAN FELLOWSHIP</t>
  </si>
  <si>
    <t>COMMITTEE FOR INT'L AFFAIRS AND DIPLOMACY</t>
  </si>
  <si>
    <t>CONCORDIA BLOCKCHAIN</t>
  </si>
  <si>
    <t>DANCE CLUB</t>
  </si>
  <si>
    <t>DATA INTELLIGENCE SOCIETY CONCORDIA (DISC)</t>
  </si>
  <si>
    <t>DEBATE SOCIETY</t>
  </si>
  <si>
    <t>DEMOCRATS ABROAD</t>
  </si>
  <si>
    <t>DIPLOMATIC AFFAIRS</t>
  </si>
  <si>
    <t>DODGEBALL LEAGUE</t>
  </si>
  <si>
    <t>DRAGON BOAT CLUB (CDBC)</t>
  </si>
  <si>
    <t>EGYPTIAN STUDENTS</t>
  </si>
  <si>
    <t>E-SPORTS STUDENT ASSOCIATION</t>
  </si>
  <si>
    <t>ENVIRONMENTAL CHANGE ORGANIZATION</t>
  </si>
  <si>
    <t>FASHION BUSINESS ASSOCIATION (CFBA)</t>
  </si>
  <si>
    <t>FILM CLUB</t>
  </si>
  <si>
    <t>FINTECH SOCIETY</t>
  </si>
  <si>
    <t>FOOSBALL CLUB</t>
  </si>
  <si>
    <t>FRENCH STUDENT ASSOCIATION (CFSA)</t>
  </si>
  <si>
    <t>GAME DEVELOPMENT CLUB</t>
  </si>
  <si>
    <t>GAMES CLUB</t>
  </si>
  <si>
    <t>GREEN PARTY OF QUEBEC</t>
  </si>
  <si>
    <t>HAITIAN STUDENTS ASSOCIATION OF CONCORDIA (HSAC)</t>
  </si>
  <si>
    <t>HUMANS OF CONCORDIA</t>
  </si>
  <si>
    <t>IGEM</t>
  </si>
  <si>
    <t>INDEPENDENT JEWISH VOICES</t>
  </si>
  <si>
    <t>IN FOCUS MEDIA</t>
  </si>
  <si>
    <t>INTERNATIONAL STUDENTS ASSOCIATION (CISA)</t>
  </si>
  <si>
    <t>ISRAEL ON CAMPUS CLUB</t>
  </si>
  <si>
    <t>JEUX DE LA COMMUNICATION (JDLC)</t>
  </si>
  <si>
    <t>KATALIS</t>
  </si>
  <si>
    <t xml:space="preserve">LIBERAL CONCORDIA </t>
  </si>
  <si>
    <t>MAURITIAN STUDENTS</t>
  </si>
  <si>
    <t>MINDFULNESS ON THE GO</t>
  </si>
  <si>
    <t>MOOT LAW SOCIETY (CMLS)</t>
  </si>
  <si>
    <t>MUSIC ZONEOUT CLUB (CMZO)</t>
  </si>
  <si>
    <t>MUSLIM STUDENTS ASSOCIATION</t>
  </si>
  <si>
    <t>OUTDOORS CLUB</t>
  </si>
  <si>
    <t>PAGAN SOCIETY (CUPS)</t>
  </si>
  <si>
    <t>PAKISTANI STUDENTS ASSOCIATION (PSA)</t>
  </si>
  <si>
    <t>POSITIVE PSYCHOLOGY &amp; WELLBEING CLUB</t>
  </si>
  <si>
    <t>POWERLIFTING CLUB</t>
  </si>
  <si>
    <t>PRE-DENTAL STUDENT SOCIETY</t>
  </si>
  <si>
    <t>REAL ESTATE CLUB (CREC)</t>
  </si>
  <si>
    <t>RESERVE FUND</t>
  </si>
  <si>
    <t>Change made according to the new Club's policy</t>
  </si>
  <si>
    <t>New policy where a fund for clubs must be created and no less than 3% revenues</t>
  </si>
  <si>
    <t>ROCK CLIMBERS ASSOCIATION</t>
  </si>
  <si>
    <t>SCRIBBLES</t>
  </si>
  <si>
    <t>SIKH STUDENTS ASSOCIATION</t>
  </si>
  <si>
    <t>SKI AND SNOWBOARD CLUB</t>
  </si>
  <si>
    <t>STRONGER THAN STIGMA</t>
  </si>
  <si>
    <t>STUDENT EXCHANGE ASSOCIATION</t>
  </si>
  <si>
    <t>STUDENT PARENTS</t>
  </si>
  <si>
    <t>STUDENTS FOR PARKINSON'S</t>
  </si>
  <si>
    <t>STUDENTS NIGHTLINE</t>
  </si>
  <si>
    <t>SURF CLUB</t>
  </si>
  <si>
    <t>TAEKWONDO</t>
  </si>
  <si>
    <t>TAIWANESE STUDENT ASSOCIATION</t>
  </si>
  <si>
    <t>TASHAN DANCE CLUB</t>
  </si>
  <si>
    <t>TENNIS CLUB</t>
  </si>
  <si>
    <t>TENNIS TEAM</t>
  </si>
  <si>
    <t>THAQALYN MUSLIM ASSOCIATION (TMA)</t>
  </si>
  <si>
    <t>TRASH TALK</t>
  </si>
  <si>
    <t>ULTIMATE FRISBEE</t>
  </si>
  <si>
    <t>UNDERGRADUATE RESEARCH CLUB</t>
  </si>
  <si>
    <t>UNICEF CONCORDIA</t>
  </si>
  <si>
    <t>UPSTARTERS ENTREPRENEURSHIP CLUB</t>
  </si>
  <si>
    <t>VIETNAMESE STUDENT ASSOCIATION</t>
  </si>
  <si>
    <t>VETERAN ASSOCIATION</t>
  </si>
  <si>
    <t>YOGA CLUB</t>
  </si>
  <si>
    <t>WOMEN IN STEM</t>
  </si>
  <si>
    <t>CLUBS BUDGET ALLOCATION (INFO ONLY)</t>
  </si>
  <si>
    <t>NEW CLUBS - WINTER</t>
  </si>
  <si>
    <t>Clubs Events &amp; Administration</t>
  </si>
  <si>
    <t>CLUBS - CLUBS GALA</t>
  </si>
  <si>
    <t xml:space="preserve">CLUBS - CULTURAL FAIR </t>
  </si>
  <si>
    <t>Food included and miscellaneous</t>
  </si>
  <si>
    <t>TOTAL EXPENSES - CLUBS</t>
  </si>
  <si>
    <t>NET REVENUES - CLUBS</t>
  </si>
  <si>
    <t>SUMMARY - All Budgets Consolidated</t>
  </si>
  <si>
    <t>TOTAL REVENUES</t>
  </si>
  <si>
    <t>TOTAL EXPENSES</t>
  </si>
  <si>
    <t>SURPLUS (DEFICIT)</t>
  </si>
  <si>
    <t>Fee Type</t>
  </si>
  <si>
    <t>Per-Credit Fee by Year</t>
  </si>
  <si>
    <t>2020-2021</t>
  </si>
  <si>
    <t>2019-20</t>
  </si>
  <si>
    <t>2018-19</t>
  </si>
  <si>
    <t>2017-18</t>
  </si>
  <si>
    <t>2016-17</t>
  </si>
  <si>
    <t>2015-16</t>
  </si>
  <si>
    <t>2014-15</t>
  </si>
  <si>
    <t xml:space="preserve">CSU Operations </t>
  </si>
  <si>
    <t xml:space="preserve">Housing &amp; Off-Campus Job Office </t>
  </si>
  <si>
    <t xml:space="preserve">Advocacy Service </t>
  </si>
  <si>
    <t xml:space="preserve">Legal Information Clinic </t>
  </si>
  <si>
    <t xml:space="preserve">SSAELC Fund </t>
  </si>
  <si>
    <t xml:space="preserve">CSU Non-Academic Clubs </t>
  </si>
  <si>
    <t xml:space="preserve">CSU Daycare </t>
  </si>
  <si>
    <t>CSU Health &amp; Dental Plan</t>
  </si>
  <si>
    <t xml:space="preserve">Cumulative surpluses/losses </t>
  </si>
  <si>
    <t>Short term fund requirement to cover past deficits and foreseable capital and expense projects</t>
  </si>
  <si>
    <t>Fund accounting</t>
  </si>
  <si>
    <t>CUMULATIVE RESULTS</t>
  </si>
  <si>
    <t>Fiscal</t>
  </si>
  <si>
    <t>Forecasted</t>
  </si>
  <si>
    <t>BUDGET</t>
  </si>
  <si>
    <t>2015-2021</t>
  </si>
  <si>
    <t>2015-2016</t>
  </si>
  <si>
    <t>2016-2017</t>
  </si>
  <si>
    <t>2017-2018</t>
  </si>
  <si>
    <t>2018-2019</t>
  </si>
  <si>
    <t>2019-2020</t>
  </si>
  <si>
    <t>Cumulative</t>
  </si>
  <si>
    <t>Operating</t>
  </si>
  <si>
    <t>LIC</t>
  </si>
  <si>
    <t>Capital projects</t>
  </si>
  <si>
    <t>Budget 2019-2020</t>
  </si>
  <si>
    <t>Budget 2020-2021</t>
  </si>
  <si>
    <t>Total</t>
  </si>
  <si>
    <t>Telephone Budget</t>
  </si>
  <si>
    <t>Discretionary Authority: Finance Coordinator</t>
  </si>
  <si>
    <t>Budget 2020</t>
  </si>
  <si>
    <t>AITS</t>
  </si>
  <si>
    <t>Same price as last year, although they have decreasing in the last 3 years</t>
  </si>
  <si>
    <t>All Stream</t>
  </si>
  <si>
    <t>A monthly fee of approximately $750</t>
  </si>
  <si>
    <t xml:space="preserve">General </t>
  </si>
  <si>
    <t>$60 / month</t>
  </si>
  <si>
    <t>$60/month</t>
  </si>
  <si>
    <t>Sustainability</t>
  </si>
  <si>
    <t>A&amp;A</t>
  </si>
  <si>
    <t>Finance</t>
  </si>
  <si>
    <t>Loyola</t>
  </si>
  <si>
    <t>Internal</t>
  </si>
  <si>
    <t>External</t>
  </si>
  <si>
    <t>Student Life</t>
  </si>
  <si>
    <t>Staff Phone Bill</t>
  </si>
  <si>
    <t>Employee</t>
  </si>
  <si>
    <t>$100/month</t>
  </si>
  <si>
    <t xml:space="preserve">Employee - Irmak - </t>
  </si>
  <si>
    <t>$40/month</t>
  </si>
  <si>
    <t xml:space="preserve">Employee - Daniel - </t>
  </si>
  <si>
    <t>Increase due to working at home =&gt; $60/month, will be reavluated in january</t>
  </si>
  <si>
    <t>***want $100/month in his own budget . I say YES !! $40/month</t>
  </si>
  <si>
    <t>TOTAL TELEPHONE BUDGET</t>
  </si>
  <si>
    <t>Operational</t>
  </si>
  <si>
    <t>Other</t>
  </si>
  <si>
    <t>Academic Initiatives Budget</t>
  </si>
  <si>
    <t>Discretionary Authority: Academic &amp; Advocacy Coordinator</t>
  </si>
  <si>
    <t>June 2020 Budget: $20,000</t>
  </si>
  <si>
    <t>Negative Scenario</t>
  </si>
  <si>
    <t>-</t>
  </si>
  <si>
    <t>student endowement fund</t>
  </si>
  <si>
    <t>Survey Outreach</t>
  </si>
  <si>
    <t>$200 for food and $200 honorarium for tabling for approx. 13 hours</t>
  </si>
  <si>
    <t xml:space="preserve">Annual Undergraduate Survey consultant </t>
  </si>
  <si>
    <t>Committee Expenses</t>
  </si>
  <si>
    <t>Policy Committee Food</t>
  </si>
  <si>
    <t>Academic Caucus Food</t>
  </si>
  <si>
    <t>Events</t>
  </si>
  <si>
    <t>Workshops</t>
  </si>
  <si>
    <t>Speakers</t>
  </si>
  <si>
    <t>TOTAL ACADEMIC INITIATIVES</t>
  </si>
  <si>
    <t>BIPOC Initiatives Budget</t>
  </si>
  <si>
    <t>Funding Grants</t>
  </si>
  <si>
    <t>Miscellaneous</t>
  </si>
  <si>
    <t>TOTAL BIPOC Initiatives</t>
  </si>
  <si>
    <t>Campaigns Budget</t>
  </si>
  <si>
    <t>Discretionary Authority: External &amp; Mobilizations Coordinator</t>
  </si>
  <si>
    <t>Actuals-to-date</t>
  </si>
  <si>
    <t>Allocated Grants</t>
  </si>
  <si>
    <t>Remaining 2018-19</t>
  </si>
  <si>
    <t>Printing, Outreach &amp; Advertizing</t>
  </si>
  <si>
    <t>Mezz Banner</t>
  </si>
  <si>
    <t>Printing</t>
  </si>
  <si>
    <t>Stickers</t>
  </si>
  <si>
    <t>Art Supplies</t>
  </si>
  <si>
    <t>Press Releases + Media Services</t>
  </si>
  <si>
    <t>Press Releases</t>
  </si>
  <si>
    <t>Subscription/CNW services</t>
  </si>
  <si>
    <t>Social Media</t>
  </si>
  <si>
    <t>Conference/Traveling Expenses</t>
  </si>
  <si>
    <t>Travel/Bus Rental</t>
  </si>
  <si>
    <t>Conferences/Training</t>
  </si>
  <si>
    <t>External Student Meetings</t>
  </si>
  <si>
    <t>Extra Room Bookings</t>
  </si>
  <si>
    <t>Booking Fees and Services</t>
  </si>
  <si>
    <t>Mobilization and Campaign Fund</t>
  </si>
  <si>
    <t>Mobilization fund</t>
  </si>
  <si>
    <t>Annual Campaign</t>
  </si>
  <si>
    <t>Climate Justice/Sustainability</t>
  </si>
  <si>
    <t>Empowering women</t>
  </si>
  <si>
    <t>Survey Costs/incentives</t>
  </si>
  <si>
    <t>Tuition hikes</t>
  </si>
  <si>
    <t>Anti-racism campaign</t>
  </si>
  <si>
    <t>Collaboration Expenses</t>
  </si>
  <si>
    <t>Annual Campaign collaboration</t>
  </si>
  <si>
    <t>Internship collaboration</t>
  </si>
  <si>
    <t>Divest collaboration</t>
  </si>
  <si>
    <t>Food Accessibility Coalition Revenue</t>
  </si>
  <si>
    <t>Food accessibility collaboration</t>
  </si>
  <si>
    <t>Solidarity Accross Borders</t>
  </si>
  <si>
    <t>Internal collaboration grants</t>
  </si>
  <si>
    <t>External collaboration grants</t>
  </si>
  <si>
    <t>Annual Campaigns</t>
  </si>
  <si>
    <t>Sexual Violence Campaign</t>
  </si>
  <si>
    <t>Event Hosting</t>
  </si>
  <si>
    <t>Demonstration</t>
  </si>
  <si>
    <t>Mobilization Events</t>
  </si>
  <si>
    <t>Online Events</t>
  </si>
  <si>
    <t>IF fall +winter semester online</t>
  </si>
  <si>
    <t>Food</t>
  </si>
  <si>
    <t>Budget for winter semester = Covid relief food basket</t>
  </si>
  <si>
    <t>Translation</t>
  </si>
  <si>
    <t>Networking brunch</t>
  </si>
  <si>
    <t>Grants</t>
  </si>
  <si>
    <t xml:space="preserve">Internal   </t>
  </si>
  <si>
    <t>Covid Relief projects</t>
  </si>
  <si>
    <t>TOTAL CAMPAIGNS Initiatives</t>
  </si>
  <si>
    <t>Clubs &amp; Space Budget</t>
  </si>
  <si>
    <t>Discretionary Authority: Internal &amp; Clubs Coordinator</t>
  </si>
  <si>
    <t>TOTAL REVENUE</t>
  </si>
  <si>
    <t>Budget 2019</t>
  </si>
  <si>
    <t>Clubs Events</t>
  </si>
  <si>
    <t>Clubs Gala</t>
  </si>
  <si>
    <t xml:space="preserve">difficult finding space </t>
  </si>
  <si>
    <t>Clubs Cultural Fair</t>
  </si>
  <si>
    <t>Clubs Fair</t>
  </si>
  <si>
    <t>Clubs Orientation</t>
  </si>
  <si>
    <t>Special Clubs Funding</t>
  </si>
  <si>
    <t>Fall Funding Grants</t>
  </si>
  <si>
    <t>Winter Funding Grants</t>
  </si>
  <si>
    <t>Clubs Other Expenses</t>
  </si>
  <si>
    <t>Snacks for Clubs and Space Meetings</t>
  </si>
  <si>
    <t>Equipment</t>
  </si>
  <si>
    <t>Equipment for clubs such as speakers,hot plates</t>
  </si>
  <si>
    <t>Clubs Budget Allocations</t>
  </si>
  <si>
    <t>Allocations to Clubs</t>
  </si>
  <si>
    <t>Actuals</t>
  </si>
  <si>
    <t>Comments</t>
  </si>
  <si>
    <t>Elections &amp; Referendums Budget</t>
  </si>
  <si>
    <t>Discretionary Authority: Chief Electoral Officer</t>
  </si>
  <si>
    <t>Budget 2018</t>
  </si>
  <si>
    <t>Budget June 2019</t>
  </si>
  <si>
    <t>By Elections</t>
  </si>
  <si>
    <t>General Elections</t>
  </si>
  <si>
    <t xml:space="preserve">Salaries </t>
  </si>
  <si>
    <t>CEO</t>
  </si>
  <si>
    <t>Deputy Election Officers</t>
  </si>
  <si>
    <t>*check hours</t>
  </si>
  <si>
    <t>Polling Clerks</t>
  </si>
  <si>
    <t>Employee Benefits</t>
  </si>
  <si>
    <t xml:space="preserve"> 16%: Government mandated 12% and 4% Vacation </t>
  </si>
  <si>
    <t>Campaigns (Candidates and Reimbursements)</t>
  </si>
  <si>
    <t>Pimping Tables</t>
  </si>
  <si>
    <t>Space Rentails</t>
  </si>
  <si>
    <t>Laptop Printing</t>
  </si>
  <si>
    <t>Promotion</t>
  </si>
  <si>
    <t>Example: Tshirt for Clerks</t>
  </si>
  <si>
    <t>Online Voting Service Fee</t>
  </si>
  <si>
    <t>Possible rebate if we go with ASFA</t>
  </si>
  <si>
    <t>Miscalleneous</t>
  </si>
  <si>
    <t>*2018-2019 that was the By-Elections that didn't happen finally</t>
  </si>
  <si>
    <t>Revised 2019-2020</t>
  </si>
  <si>
    <t>Difference</t>
  </si>
  <si>
    <t>set in contract at $21,000</t>
  </si>
  <si>
    <t>*money to come in, many employees are with WorkStudy</t>
  </si>
  <si>
    <t>put salaries in budget lines above</t>
  </si>
  <si>
    <t>ADVOCACY EXPENSES</t>
  </si>
  <si>
    <t>Training</t>
  </si>
  <si>
    <t>Crisis Prevention Training</t>
  </si>
  <si>
    <t>Negotiation training</t>
  </si>
  <si>
    <t>This will be in May</t>
  </si>
  <si>
    <t>Remote training + shadowing</t>
  </si>
  <si>
    <t>Ongoing Staff training</t>
  </si>
  <si>
    <t>Contingency</t>
  </si>
  <si>
    <t>add $20,000</t>
  </si>
  <si>
    <t>(20k earned in 2019-2020, saved for 2020-2021)</t>
  </si>
  <si>
    <t>Yu-Hui</t>
  </si>
  <si>
    <t>separate the grant here</t>
  </si>
  <si>
    <t>Office Supplies</t>
  </si>
  <si>
    <t>added $1,200</t>
  </si>
  <si>
    <t>(Training included)</t>
  </si>
  <si>
    <t>added $3,000</t>
  </si>
  <si>
    <t>added $750</t>
  </si>
  <si>
    <t>subtracted $10,000</t>
  </si>
  <si>
    <t>Discretionary Authority: LIC Manager via Academic &amp; Advocacy Coordinator</t>
  </si>
  <si>
    <t>All Other Expenses</t>
  </si>
  <si>
    <t>LIC - FOOD FOR TRAINING</t>
  </si>
  <si>
    <t>Breakdown of "LIC Expenses" Line</t>
  </si>
  <si>
    <t>Legal Library</t>
  </si>
  <si>
    <t>Professional Associations</t>
  </si>
  <si>
    <t>Publicity</t>
  </si>
  <si>
    <t>Information Sessions</t>
  </si>
  <si>
    <t>Other (volunteer appreciation, cellphone, etc)</t>
  </si>
  <si>
    <t>TOTAL LIC EXPENSES</t>
  </si>
  <si>
    <t>Loyola Initiatives Budget</t>
  </si>
  <si>
    <t>Discretionary Authority: Loyola Coordinator</t>
  </si>
  <si>
    <t xml:space="preserve">External </t>
  </si>
  <si>
    <t xml:space="preserve">Event </t>
  </si>
  <si>
    <t>Froshbite</t>
  </si>
  <si>
    <t>Orientation</t>
  </si>
  <si>
    <t>Career Day</t>
  </si>
  <si>
    <t>Loyola Speakers</t>
  </si>
  <si>
    <t>Speaker fees</t>
  </si>
  <si>
    <t>Community Engagement</t>
  </si>
  <si>
    <t>Survey incentives</t>
  </si>
  <si>
    <t>TOTAL LOYOLA INITIATIVES</t>
  </si>
  <si>
    <t>Alcohol</t>
  </si>
  <si>
    <t>Rap Battles For Social Justice</t>
  </si>
  <si>
    <t>Loyola coordinator budget</t>
  </si>
  <si>
    <t>Political Debate</t>
  </si>
  <si>
    <t>Not happening this year</t>
  </si>
  <si>
    <t>Get Sustainable (Health Workshops)</t>
  </si>
  <si>
    <t>Collaboration event(s)</t>
  </si>
  <si>
    <t>Rap battle included here</t>
  </si>
  <si>
    <t>Anti-Consumerism Week</t>
  </si>
  <si>
    <t>Co-sponsorship</t>
  </si>
  <si>
    <t>Boycott Divestment and Sanctions</t>
  </si>
  <si>
    <t>Internal Collaboration Grants</t>
  </si>
  <si>
    <t>External Collaboration Grants</t>
  </si>
  <si>
    <t>TOTAL SPEAKER SERIES</t>
  </si>
  <si>
    <t>Discretionary Authority: Sustainability Coordinator</t>
  </si>
  <si>
    <t>Don't Buy That - CUCCR Workshop Series</t>
  </si>
  <si>
    <t>Workshop series</t>
  </si>
  <si>
    <t>Sustainability Mixer</t>
  </si>
  <si>
    <t>Interfaculty Sustainability Conference</t>
  </si>
  <si>
    <t>Mixers and Networkings</t>
  </si>
  <si>
    <t xml:space="preserve">Workshops </t>
  </si>
  <si>
    <t>Committee Initiatives</t>
  </si>
  <si>
    <t>Sustainability Funding Grants</t>
  </si>
  <si>
    <t>Grant allocations</t>
  </si>
  <si>
    <t>Waste Not, Want Not</t>
  </si>
  <si>
    <t>Waste Not, Want Not Endowment Fund Support</t>
  </si>
  <si>
    <t>External Grant</t>
  </si>
  <si>
    <t>Internal Grant</t>
  </si>
  <si>
    <t>Sustainapalooza</t>
  </si>
  <si>
    <t>Collaboration</t>
  </si>
  <si>
    <t>COVID-19 Relief</t>
  </si>
  <si>
    <t>Hygiene Products</t>
  </si>
  <si>
    <t>TOTAL SUSTAINABILITY</t>
  </si>
  <si>
    <t>#</t>
  </si>
  <si>
    <t>Incentives</t>
  </si>
  <si>
    <t>BIPOC Grants</t>
  </si>
  <si>
    <t>Events Funding</t>
  </si>
  <si>
    <t>Black Lives Matter</t>
  </si>
  <si>
    <t>Discretionary Authority: Finance Coordinator &amp; Academic and Advocacy Coordinator</t>
  </si>
  <si>
    <t>Budget 2020: $49000</t>
  </si>
  <si>
    <t>Decrease due to covid</t>
  </si>
  <si>
    <t>Budget 2020: $260,000</t>
  </si>
  <si>
    <t>Budget 2020-2021: $25,747.05</t>
  </si>
  <si>
    <t>Contract ends January 2021, possible savings if collaborate with other faculties such as ASFA</t>
  </si>
  <si>
    <t>Online voting, unecessary costs</t>
  </si>
  <si>
    <t>Project now lead by sustainability coordinator</t>
  </si>
  <si>
    <t>Contract not yet complete, therefore not budgeted</t>
  </si>
  <si>
    <t>Employees graduated, therefore no longer work at the advocacy centre</t>
  </si>
  <si>
    <t>Employee seniority ---&gt; CUPE (employee union)</t>
  </si>
  <si>
    <t>Decrease due to working at home</t>
  </si>
  <si>
    <t>Not needed this year</t>
  </si>
  <si>
    <t>Necessary training due to working remotely</t>
  </si>
  <si>
    <t>Discretionary Authority: Advocacy Manager and Academic and Advocacy Coordinator</t>
  </si>
  <si>
    <t>Budget 2020-2021: -$8,205.88</t>
  </si>
  <si>
    <t>Ensure students take the survey</t>
  </si>
  <si>
    <t>Not needed this year due to working remotely</t>
  </si>
  <si>
    <t>Miscelanous</t>
  </si>
  <si>
    <t>Coordinators Phone Allocation</t>
  </si>
  <si>
    <t>Telephone Providers for the office</t>
  </si>
  <si>
    <t xml:space="preserve">Employee </t>
  </si>
  <si>
    <t>Employee - General Manager of CSU Service</t>
  </si>
  <si>
    <t>Committee decides who to give the grants to</t>
  </si>
  <si>
    <t>Aligned with this year's annual campaign</t>
  </si>
  <si>
    <t>Approved Budget (September 2020): $30,000</t>
  </si>
  <si>
    <t>Most likely not use full allocation due to covid --&gt; will be used instead for online initiatives</t>
  </si>
  <si>
    <t>Most likely not to be used due to covid</t>
  </si>
  <si>
    <t>Useful for online events</t>
  </si>
  <si>
    <t>Made a new budget line in the operations budget line</t>
  </si>
  <si>
    <t>Deducted food expense</t>
  </si>
  <si>
    <t>Online introduction clubs idea on social media</t>
  </si>
  <si>
    <t>Decrease due to working from home</t>
  </si>
  <si>
    <t>Woodnote project complete, remaining costs are for maintenance</t>
  </si>
  <si>
    <t>Costs covered by SSAELC</t>
  </si>
  <si>
    <t>Discretionary Authority: HOJO Service Manager and Academic and Advocacy Coordinator</t>
  </si>
  <si>
    <t>Budget 2020-2021: $37,653.19</t>
  </si>
  <si>
    <t>Budget 2020-2021: $41,400</t>
  </si>
  <si>
    <t>Budget 2020-2021: $17,000</t>
  </si>
  <si>
    <t>Budget 2020-2021: $20,000</t>
  </si>
  <si>
    <t xml:space="preserve">Speaker Series </t>
  </si>
  <si>
    <t xml:space="preserve">Sustainability Initiatives </t>
  </si>
  <si>
    <t>Budget June 2019: $25,000</t>
  </si>
  <si>
    <t>Due to COVID-19, the CSU had to make large cuts in our operational budget as a lot of our work is now done at home. To make up for the cuts, we created new budget lines such as the COVID RELIEF FUND which will be focused on providing student financial support. We also have increased the total allocated to bursaries as well as ensure that most executives contain a part of their budget dedicated to bursaries.</t>
  </si>
  <si>
    <t>We removed the salaries and benefits from the Clubs' budget and placed them in our operational budget so that clubs can have more funding from the CSU; especially considering COVID-19. Furthermore, we created a new budget line (the clubs' reserve fund); to provide further financial support to our clubs.</t>
  </si>
  <si>
    <t>Ultimately, the CSU did budget a surplus; however, there are many unexpected costs that have been brought to our attention (such as requests for increased hours from our employees or financial support with office necessities from staff members.) We will ensure to provide Actuals in the budget for midyear review.</t>
  </si>
  <si>
    <t xml:space="preserve">The advocacy centre is still in negotiations with the GSA; which is why $21,000 was not allocated in their budget. </t>
  </si>
  <si>
    <t>Cuts have been made in HOJOs expenses; however, there are some unexpected costs that have since been brought up such as hiring more staff members due to the increased workload.</t>
  </si>
  <si>
    <t>20,000 earned in 2019-2020 and not used, rolled over to the 2020-2021 year</t>
  </si>
  <si>
    <t>New initiative passed at council; 25,000 allocated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</si>
</sst>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quot;$&quot;#,##0_);[Red]\(&quot;$&quot;#,##0\)"/>
    <numFmt numFmtId="166" formatCode="_(&quot;$&quot;* #,##0.00_);_(&quot;$&quot;* \(#,##0.00\);_(&quot;$&quot;* &quot;-&quot;??_);_(@_)"/>
    <numFmt numFmtId="167" formatCode="_(* #,##0.00_);_(* \(#,##0.00\);_(* &quot;-&quot;??_);_(@_)"/>
    <numFmt numFmtId="169" formatCode="_-* #,##0_-;\-* #,##0_-;_-* &quot;-&quot;??_-;_-@_-"/>
    <numFmt numFmtId="170" formatCode="_-* #,##0_-;\-\ #,##0_-;_-* &quot;-&quot;??_-;_-@_-"/>
    <numFmt numFmtId="171" formatCode="0.0000%"/>
    <numFmt numFmtId="172" formatCode="&quot;$&quot;#,##0.00"/>
    <numFmt numFmtId="173" formatCode="&quot;$&quot;#,##0"/>
    <numFmt numFmtId="174" formatCode="_(&quot;$&quot;* #,##0_);_(&quot;$&quot;* \(#,##0\);_(&quot;$&quot;* &quot;-&quot;??_);_(@_)"/>
    <numFmt numFmtId="182" formatCode="0;\-0;\-;@"/>
    <numFmt numFmtId="183" formatCode="_-* #,##0.00_-;\-\ #,##0.00_-;_-* &quot;-&quot;??_-;_-@_-"/>
    <numFmt numFmtId="186" formatCode="_-* #,##0.0_-;\-* #,##0.0_-;_-* &quot;-&quot;?_-;_-@_-"/>
    <numFmt numFmtId="187" formatCode="_(* #,##0.0_);_(* \(#,##0.0\);_(* &quot;-&quot;?_);_(@_)"/>
  </numFmts>
  <fonts count="68"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0"/>
      <name val="Arial"/>
      <family val="2"/>
    </font>
    <font>
      <b/>
      <sz val="10"/>
      <name val="Arial"/>
      <family val="2"/>
    </font>
    <font>
      <b/>
      <sz val="16"/>
      <color theme="0"/>
      <name val="Arial"/>
      <family val="2"/>
    </font>
    <font>
      <b/>
      <sz val="11"/>
      <name val="Arial"/>
      <family val="2"/>
    </font>
    <font>
      <sz val="12"/>
      <name val="Arial"/>
      <family val="2"/>
    </font>
    <font>
      <sz val="9"/>
      <color indexed="81"/>
      <name val="Tahoma"/>
      <family val="2"/>
    </font>
    <font>
      <b/>
      <sz val="9"/>
      <color indexed="81"/>
      <name val="Tahoma"/>
      <family val="2"/>
    </font>
    <font>
      <sz val="11"/>
      <color rgb="FF9C0006"/>
      <name val="Calibri"/>
      <family val="2"/>
      <scheme val="minor"/>
    </font>
    <font>
      <sz val="11"/>
      <color rgb="FF9C6500"/>
      <name val="Calibri"/>
      <family val="2"/>
      <scheme val="minor"/>
    </font>
    <font>
      <sz val="10"/>
      <color theme="1"/>
      <name val="Arial"/>
      <family val="2"/>
    </font>
    <font>
      <b/>
      <sz val="20"/>
      <color theme="1"/>
      <name val="Calibri"/>
      <family val="2"/>
      <scheme val="minor"/>
    </font>
    <font>
      <sz val="20"/>
      <color theme="1"/>
      <name val="Calibri"/>
      <family val="2"/>
      <scheme val="minor"/>
    </font>
    <font>
      <b/>
      <sz val="14"/>
      <color theme="1"/>
      <name val="Calibri"/>
      <family val="2"/>
      <scheme val="minor"/>
    </font>
    <font>
      <sz val="13"/>
      <color theme="1"/>
      <name val="Calibri"/>
      <family val="2"/>
      <scheme val="minor"/>
    </font>
    <font>
      <sz val="13"/>
      <color rgb="FFFF0000"/>
      <name val="Calibri"/>
      <family val="2"/>
      <scheme val="minor"/>
    </font>
    <font>
      <b/>
      <sz val="10"/>
      <color theme="1"/>
      <name val="Arial"/>
      <family val="2"/>
    </font>
    <font>
      <sz val="11"/>
      <color rgb="FF000000"/>
      <name val="Calibri"/>
      <family val="2"/>
      <scheme val="minor"/>
    </font>
    <font>
      <b/>
      <sz val="14"/>
      <name val="Arial"/>
      <family val="2"/>
    </font>
    <font>
      <sz val="10"/>
      <color rgb="FF000000"/>
      <name val="Arial"/>
      <family val="2"/>
    </font>
    <font>
      <b/>
      <sz val="10"/>
      <color rgb="FF000000"/>
      <name val="Arial"/>
      <family val="2"/>
    </font>
    <font>
      <sz val="10"/>
      <color theme="4" tint="0.39997558519241921"/>
      <name val="Arial"/>
      <family val="2"/>
    </font>
    <font>
      <b/>
      <sz val="12"/>
      <color theme="1"/>
      <name val="Arial"/>
      <family val="2"/>
    </font>
    <font>
      <b/>
      <sz val="10"/>
      <color rgb="FF000000"/>
      <name val="Calibri"/>
      <family val="2"/>
    </font>
    <font>
      <b/>
      <sz val="12"/>
      <color theme="0"/>
      <name val="Arial"/>
      <family val="2"/>
    </font>
    <font>
      <b/>
      <sz val="10"/>
      <color theme="0"/>
      <name val="Arial"/>
      <family val="2"/>
    </font>
    <font>
      <sz val="12"/>
      <color theme="1"/>
      <name val="Arial"/>
      <family val="2"/>
    </font>
    <font>
      <b/>
      <sz val="11"/>
      <color rgb="FF000000"/>
      <name val="Calibri"/>
      <family val="2"/>
      <scheme val="minor"/>
    </font>
    <font>
      <b/>
      <sz val="20"/>
      <color theme="0"/>
      <name val="Calibri"/>
      <family val="2"/>
      <scheme val="minor"/>
    </font>
    <font>
      <b/>
      <sz val="11"/>
      <color theme="0"/>
      <name val="Calibri"/>
      <family val="2"/>
      <scheme val="minor"/>
    </font>
    <font>
      <sz val="11"/>
      <color theme="0"/>
      <name val="Calibri"/>
      <family val="2"/>
      <scheme val="minor"/>
    </font>
    <font>
      <b/>
      <sz val="18"/>
      <color theme="0"/>
      <name val="Arial"/>
      <family val="2"/>
    </font>
    <font>
      <sz val="10"/>
      <color theme="0"/>
      <name val="Arial"/>
      <family val="2"/>
    </font>
    <font>
      <b/>
      <sz val="11"/>
      <color theme="0"/>
      <name val="Arial"/>
      <family val="2"/>
    </font>
    <font>
      <b/>
      <sz val="12"/>
      <name val="Arial"/>
      <family val="2"/>
    </font>
    <font>
      <sz val="11"/>
      <color theme="0"/>
      <name val="Arial"/>
      <family val="2"/>
    </font>
    <font>
      <b/>
      <sz val="14"/>
      <color rgb="FF006100"/>
      <name val="Arial"/>
      <family val="2"/>
    </font>
    <font>
      <sz val="11"/>
      <color theme="1"/>
      <name val="Arial"/>
      <family val="2"/>
    </font>
    <font>
      <sz val="11"/>
      <color rgb="FF9C6500"/>
      <name val="Arial"/>
      <family val="2"/>
    </font>
    <font>
      <sz val="11"/>
      <color rgb="FF9C0006"/>
      <name val="Arial"/>
      <family val="2"/>
    </font>
    <font>
      <b/>
      <sz val="11"/>
      <color theme="1"/>
      <name val="Arial"/>
      <family val="2"/>
    </font>
    <font>
      <sz val="11"/>
      <color rgb="FF006100"/>
      <name val="Arial"/>
      <family val="2"/>
    </font>
    <font>
      <b/>
      <sz val="14"/>
      <color theme="1"/>
      <name val="Arial"/>
      <family val="2"/>
    </font>
    <font>
      <sz val="14"/>
      <color theme="1"/>
      <name val="Calibri"/>
      <family val="2"/>
      <scheme val="minor"/>
    </font>
    <font>
      <b/>
      <i/>
      <sz val="11"/>
      <color theme="1"/>
      <name val="Calibri"/>
      <family val="2"/>
      <scheme val="minor"/>
    </font>
    <font>
      <b/>
      <sz val="14"/>
      <name val="Calibri"/>
      <family val="2"/>
      <scheme val="minor"/>
    </font>
    <font>
      <sz val="10"/>
      <color rgb="FF006100"/>
      <name val="Arial"/>
      <family val="2"/>
    </font>
    <font>
      <sz val="11"/>
      <name val="Arial"/>
      <family val="2"/>
    </font>
    <font>
      <b/>
      <sz val="14"/>
      <color theme="0"/>
      <name val="Arial"/>
      <family val="2"/>
    </font>
    <font>
      <sz val="10"/>
      <color rgb="FF000000"/>
      <name val="Arial"/>
      <family val="2"/>
    </font>
    <font>
      <sz val="8"/>
      <name val="Calibri"/>
      <family val="2"/>
      <scheme val="minor"/>
    </font>
    <font>
      <sz val="12"/>
      <color theme="1"/>
      <name val="Calibri"/>
      <family val="2"/>
      <scheme val="minor"/>
    </font>
    <font>
      <b/>
      <sz val="12"/>
      <color theme="0"/>
      <name val="Calibri"/>
      <family val="2"/>
      <scheme val="minor"/>
    </font>
    <font>
      <b/>
      <sz val="14"/>
      <color theme="0"/>
      <name val="Calibri"/>
      <family val="2"/>
      <scheme val="minor"/>
    </font>
    <font>
      <b/>
      <sz val="12"/>
      <color theme="1"/>
      <name val="Calibri"/>
      <family val="2"/>
      <scheme val="minor"/>
    </font>
    <font>
      <b/>
      <sz val="11"/>
      <color rgb="FFFFFFFF"/>
      <name val="Arial"/>
      <family val="2"/>
    </font>
    <font>
      <sz val="11"/>
      <color rgb="FF000000"/>
      <name val="Arial"/>
      <family val="2"/>
    </font>
    <font>
      <b/>
      <sz val="11"/>
      <color rgb="FF000000"/>
      <name val="Arial"/>
      <family val="2"/>
    </font>
    <font>
      <b/>
      <sz val="11"/>
      <color rgb="FFFFFFFF"/>
      <name val="Calibri"/>
      <family val="2"/>
      <scheme val="minor"/>
    </font>
    <font>
      <b/>
      <sz val="14"/>
      <color rgb="FFFFFFFF"/>
      <name val="Calibri"/>
      <family val="2"/>
      <scheme val="minor"/>
    </font>
    <font>
      <b/>
      <sz val="9"/>
      <name val="Arial"/>
      <family val="2"/>
    </font>
    <font>
      <sz val="9"/>
      <color theme="1"/>
      <name val="Arial"/>
      <family val="2"/>
    </font>
    <font>
      <sz val="9"/>
      <name val="Arial"/>
      <family val="2"/>
    </font>
    <font>
      <sz val="9"/>
      <color theme="1"/>
      <name val="Calibri"/>
      <family val="2"/>
      <scheme val="minor"/>
    </font>
    <font>
      <b/>
      <sz val="12"/>
      <color rgb="FFFF0000"/>
      <name val="Calibri"/>
      <family val="2"/>
      <scheme val="minor"/>
    </font>
  </fonts>
  <fills count="42">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5"/>
      </patternFill>
    </fill>
    <fill>
      <patternFill patternType="solid">
        <fgColor theme="5"/>
        <bgColor indexed="64"/>
      </patternFill>
    </fill>
    <fill>
      <patternFill patternType="solid">
        <fgColor theme="8"/>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C000"/>
        <bgColor indexed="64"/>
      </patternFill>
    </fill>
    <fill>
      <patternFill patternType="solid">
        <fgColor theme="9" tint="-0.249977111117893"/>
        <bgColor indexed="64"/>
      </patternFill>
    </fill>
    <fill>
      <patternFill patternType="solid">
        <fgColor theme="2"/>
        <bgColor indexed="64"/>
      </patternFill>
    </fill>
    <fill>
      <patternFill patternType="solid">
        <fgColor rgb="FFFD7B7B"/>
        <bgColor indexed="64"/>
      </patternFill>
    </fill>
    <fill>
      <patternFill patternType="solid">
        <fgColor theme="8" tint="0.79998168889431442"/>
        <bgColor indexed="64"/>
      </patternFill>
    </fill>
    <fill>
      <patternFill patternType="solid">
        <fgColor rgb="FFFEBABA"/>
        <bgColor indexed="64"/>
      </patternFill>
    </fill>
    <fill>
      <patternFill patternType="solid">
        <fgColor rgb="FFE7E6E6"/>
        <bgColor indexed="64"/>
      </patternFill>
    </fill>
    <fill>
      <patternFill patternType="solid">
        <fgColor rgb="FFFFFFFF"/>
        <bgColor indexed="64"/>
      </patternFill>
    </fill>
    <fill>
      <patternFill patternType="solid">
        <fgColor rgb="FF000000"/>
        <bgColor indexed="64"/>
      </patternFill>
    </fill>
    <fill>
      <patternFill patternType="solid">
        <fgColor rgb="FFBFBFBF"/>
        <bgColor indexed="64"/>
      </patternFill>
    </fill>
    <fill>
      <patternFill patternType="solid">
        <fgColor rgb="FFE2EFDA"/>
        <bgColor indexed="64"/>
      </patternFill>
    </fill>
    <fill>
      <patternFill patternType="solid">
        <fgColor rgb="FFA9D08E"/>
        <bgColor indexed="64"/>
      </patternFill>
    </fill>
    <fill>
      <patternFill patternType="solid">
        <fgColor rgb="FF0070C0"/>
        <bgColor indexed="64"/>
      </patternFill>
    </fill>
    <fill>
      <patternFill patternType="solid">
        <fgColor rgb="FFFFE699"/>
        <bgColor indexed="64"/>
      </patternFill>
    </fill>
    <fill>
      <patternFill patternType="solid">
        <fgColor rgb="FFFFD966"/>
        <bgColor indexed="64"/>
      </patternFill>
    </fill>
    <fill>
      <patternFill patternType="solid">
        <fgColor rgb="FF548235"/>
        <bgColor indexed="64"/>
      </patternFill>
    </fill>
    <fill>
      <patternFill patternType="solid">
        <fgColor rgb="FF548235"/>
        <bgColor rgb="FF000000"/>
      </patternFill>
    </fill>
  </fills>
  <borders count="10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ck">
        <color indexed="64"/>
      </bottom>
      <diagonal/>
    </border>
    <border>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top style="medium">
        <color indexed="64"/>
      </top>
      <bottom style="thick">
        <color indexed="64"/>
      </bottom>
      <diagonal/>
    </border>
    <border>
      <left style="thin">
        <color indexed="64"/>
      </left>
      <right/>
      <top style="thin">
        <color indexed="64"/>
      </top>
      <bottom style="medium">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medium">
        <color indexed="64"/>
      </top>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medium">
        <color indexed="64"/>
      </top>
      <bottom style="thick">
        <color indexed="64"/>
      </bottom>
      <diagonal/>
    </border>
    <border>
      <left/>
      <right style="thick">
        <color indexed="64"/>
      </right>
      <top style="thick">
        <color indexed="64"/>
      </top>
      <bottom/>
      <diagonal/>
    </border>
    <border>
      <left/>
      <right style="thick">
        <color indexed="64"/>
      </right>
      <top style="thin">
        <color indexed="64"/>
      </top>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right style="thick">
        <color indexed="64"/>
      </right>
      <top/>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thick">
        <color indexed="64"/>
      </bottom>
      <diagonal/>
    </border>
    <border>
      <left style="thin">
        <color indexed="64"/>
      </left>
      <right/>
      <top/>
      <bottom style="medium">
        <color indexed="64"/>
      </bottom>
      <diagonal/>
    </border>
    <border>
      <left style="thick">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medium">
        <color rgb="FF000000"/>
      </left>
      <right/>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thin">
        <color indexed="64"/>
      </left>
      <right style="thin">
        <color indexed="64"/>
      </right>
      <top/>
      <bottom style="medium">
        <color rgb="FF000000"/>
      </bottom>
      <diagonal/>
    </border>
    <border>
      <left/>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rgb="FF000000"/>
      </top>
      <bottom style="medium">
        <color indexed="64"/>
      </bottom>
      <diagonal/>
    </border>
    <border>
      <left style="medium">
        <color rgb="FF000000"/>
      </left>
      <right style="medium">
        <color rgb="FF000000"/>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15">
    <xf numFmtId="0" fontId="0" fillId="0" borderId="0"/>
    <xf numFmtId="167" fontId="1" fillId="0" borderId="0" applyFont="0" applyFill="0" applyBorder="0" applyAlignment="0" applyProtection="0"/>
    <xf numFmtId="0" fontId="2" fillId="2" borderId="0" applyNumberFormat="0" applyBorder="0" applyAlignment="0" applyProtection="0"/>
    <xf numFmtId="0" fontId="4" fillId="0" borderId="0"/>
    <xf numFmtId="0" fontId="11" fillId="5" borderId="0" applyNumberFormat="0" applyBorder="0" applyAlignment="0" applyProtection="0"/>
    <xf numFmtId="0" fontId="12" fillId="6" borderId="0" applyNumberFormat="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33" fillId="19" borderId="0" applyNumberFormat="0" applyBorder="0" applyAlignment="0" applyProtection="0"/>
    <xf numFmtId="0" fontId="33" fillId="21" borderId="0" applyNumberFormat="0" applyBorder="0" applyAlignment="0" applyProtection="0"/>
    <xf numFmtId="9"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2" fillId="0" borderId="0"/>
    <xf numFmtId="166" fontId="1" fillId="0" borderId="0" applyFont="0" applyFill="0" applyBorder="0" applyAlignment="0" applyProtection="0"/>
  </cellStyleXfs>
  <cellXfs count="1110">
    <xf numFmtId="0" fontId="0" fillId="0" borderId="0" xfId="0"/>
    <xf numFmtId="0" fontId="3" fillId="0" borderId="0" xfId="0" applyFont="1"/>
    <xf numFmtId="0" fontId="4" fillId="0" borderId="0" xfId="0" applyFont="1"/>
    <xf numFmtId="0" fontId="5" fillId="0" borderId="0" xfId="0" applyFont="1"/>
    <xf numFmtId="0" fontId="0" fillId="0" borderId="0" xfId="0"/>
    <xf numFmtId="164" fontId="15" fillId="7" borderId="13" xfId="6" applyNumberFormat="1" applyFont="1" applyFill="1" applyBorder="1" applyAlignment="1">
      <alignment vertical="center" wrapText="1"/>
    </xf>
    <xf numFmtId="164" fontId="14" fillId="7" borderId="13" xfId="6" applyNumberFormat="1" applyFont="1" applyFill="1" applyBorder="1" applyAlignment="1">
      <alignment vertical="center" wrapText="1"/>
    </xf>
    <xf numFmtId="164" fontId="0" fillId="0" borderId="0" xfId="0" applyNumberFormat="1" applyAlignment="1">
      <alignment wrapText="1"/>
    </xf>
    <xf numFmtId="164" fontId="0" fillId="7" borderId="13" xfId="6" applyNumberFormat="1" applyFont="1" applyFill="1" applyBorder="1" applyAlignment="1">
      <alignment vertical="center" wrapText="1"/>
    </xf>
    <xf numFmtId="164" fontId="0" fillId="8" borderId="0" xfId="6" applyNumberFormat="1" applyFont="1" applyFill="1" applyAlignment="1"/>
    <xf numFmtId="164" fontId="0" fillId="7" borderId="13" xfId="6" applyNumberFormat="1" applyFont="1" applyFill="1" applyBorder="1" applyAlignment="1"/>
    <xf numFmtId="164" fontId="0" fillId="0" borderId="0" xfId="0" applyNumberFormat="1" applyAlignment="1"/>
    <xf numFmtId="164" fontId="0" fillId="0" borderId="10" xfId="6" applyNumberFormat="1" applyFont="1" applyBorder="1" applyAlignment="1"/>
    <xf numFmtId="164" fontId="0" fillId="0" borderId="19" xfId="6" applyNumberFormat="1" applyFont="1" applyBorder="1" applyAlignment="1"/>
    <xf numFmtId="164" fontId="0" fillId="0" borderId="11" xfId="6" applyNumberFormat="1" applyFont="1" applyBorder="1" applyAlignment="1"/>
    <xf numFmtId="164" fontId="0" fillId="7" borderId="5" xfId="6" applyNumberFormat="1" applyFont="1" applyFill="1" applyBorder="1" applyAlignment="1"/>
    <xf numFmtId="164" fontId="0" fillId="7" borderId="0" xfId="6" applyNumberFormat="1" applyFont="1" applyFill="1" applyBorder="1" applyAlignment="1"/>
    <xf numFmtId="164" fontId="0" fillId="0" borderId="8" xfId="6" applyNumberFormat="1" applyFont="1" applyBorder="1" applyAlignment="1"/>
    <xf numFmtId="164" fontId="0" fillId="0" borderId="12" xfId="6" applyNumberFormat="1" applyFont="1" applyBorder="1" applyAlignment="1"/>
    <xf numFmtId="164" fontId="0" fillId="0" borderId="9" xfId="6" applyNumberFormat="1" applyFont="1" applyBorder="1" applyAlignment="1"/>
    <xf numFmtId="164" fontId="0" fillId="0" borderId="8" xfId="6" applyNumberFormat="1" applyFont="1" applyFill="1" applyBorder="1" applyAlignment="1"/>
    <xf numFmtId="164" fontId="3" fillId="9" borderId="8" xfId="6" applyNumberFormat="1" applyFont="1" applyFill="1" applyBorder="1" applyAlignment="1"/>
    <xf numFmtId="164" fontId="3" fillId="9" borderId="12" xfId="6" applyNumberFormat="1" applyFont="1" applyFill="1" applyBorder="1" applyAlignment="1"/>
    <xf numFmtId="164" fontId="0" fillId="8" borderId="0" xfId="6" applyNumberFormat="1" applyFont="1" applyFill="1" applyBorder="1" applyAlignment="1"/>
    <xf numFmtId="164" fontId="1" fillId="8" borderId="0" xfId="6" applyNumberFormat="1" applyFont="1" applyFill="1" applyBorder="1" applyAlignment="1"/>
    <xf numFmtId="164" fontId="3" fillId="8" borderId="0" xfId="6" applyNumberFormat="1" applyFont="1" applyFill="1" applyBorder="1" applyAlignment="1"/>
    <xf numFmtId="164" fontId="0" fillId="4" borderId="8" xfId="6" applyNumberFormat="1" applyFont="1" applyFill="1" applyBorder="1" applyAlignment="1"/>
    <xf numFmtId="164" fontId="3" fillId="9" borderId="7" xfId="6" applyNumberFormat="1" applyFont="1" applyFill="1" applyBorder="1" applyAlignment="1"/>
    <xf numFmtId="164" fontId="0" fillId="7" borderId="13" xfId="6" applyNumberFormat="1" applyFont="1" applyFill="1" applyBorder="1" applyAlignment="1">
      <alignment horizontal="center" vertical="center"/>
    </xf>
    <xf numFmtId="164" fontId="0" fillId="7" borderId="13" xfId="6" applyNumberFormat="1" applyFont="1" applyFill="1" applyBorder="1" applyAlignment="1">
      <alignment horizontal="center" vertical="center" wrapText="1"/>
    </xf>
    <xf numFmtId="164" fontId="0" fillId="7" borderId="0" xfId="6" applyNumberFormat="1" applyFont="1" applyFill="1" applyBorder="1" applyAlignment="1">
      <alignment horizontal="center" vertical="center"/>
    </xf>
    <xf numFmtId="164" fontId="0" fillId="7" borderId="0" xfId="0" applyNumberFormat="1" applyFill="1" applyAlignment="1"/>
    <xf numFmtId="164" fontId="1" fillId="4" borderId="12" xfId="6" applyNumberFormat="1" applyFont="1" applyFill="1" applyBorder="1" applyAlignment="1"/>
    <xf numFmtId="164" fontId="1" fillId="4" borderId="8" xfId="6" applyNumberFormat="1" applyFont="1" applyFill="1" applyBorder="1" applyAlignment="1"/>
    <xf numFmtId="164" fontId="17" fillId="0" borderId="0" xfId="6" applyNumberFormat="1" applyFont="1" applyBorder="1" applyAlignment="1">
      <alignment horizontal="center" vertical="center"/>
    </xf>
    <xf numFmtId="164" fontId="18" fillId="0" borderId="0" xfId="6" applyNumberFormat="1" applyFont="1" applyBorder="1" applyAlignment="1">
      <alignment horizontal="center" vertical="center"/>
    </xf>
    <xf numFmtId="164" fontId="17" fillId="7" borderId="13" xfId="6" applyNumberFormat="1" applyFont="1" applyFill="1" applyBorder="1" applyAlignment="1">
      <alignment horizontal="center" vertical="center"/>
    </xf>
    <xf numFmtId="164" fontId="17" fillId="0" borderId="0" xfId="0" applyNumberFormat="1" applyFont="1" applyAlignment="1"/>
    <xf numFmtId="164" fontId="0" fillId="7" borderId="0" xfId="0" applyNumberFormat="1" applyFill="1" applyAlignment="1">
      <alignment wrapText="1"/>
    </xf>
    <xf numFmtId="164" fontId="17" fillId="7" borderId="0" xfId="0" applyNumberFormat="1" applyFont="1" applyFill="1" applyAlignment="1"/>
    <xf numFmtId="164" fontId="0" fillId="7" borderId="0" xfId="0" applyNumberFormat="1" applyFill="1" applyBorder="1" applyAlignment="1"/>
    <xf numFmtId="164" fontId="3" fillId="7" borderId="0" xfId="6" applyNumberFormat="1" applyFont="1" applyFill="1" applyBorder="1" applyAlignment="1"/>
    <xf numFmtId="164" fontId="0" fillId="7" borderId="4" xfId="0" applyNumberFormat="1" applyFill="1" applyBorder="1" applyAlignment="1"/>
    <xf numFmtId="164" fontId="0" fillId="7" borderId="0" xfId="0" applyNumberFormat="1" applyFill="1" applyBorder="1" applyAlignment="1">
      <alignment wrapText="1"/>
    </xf>
    <xf numFmtId="164" fontId="17" fillId="7" borderId="0" xfId="0" applyNumberFormat="1" applyFont="1" applyFill="1" applyBorder="1" applyAlignment="1"/>
    <xf numFmtId="164" fontId="17" fillId="7" borderId="13" xfId="6" applyNumberFormat="1" applyFont="1" applyFill="1" applyBorder="1" applyAlignment="1"/>
    <xf numFmtId="164" fontId="0" fillId="7" borderId="13" xfId="6" applyNumberFormat="1" applyFont="1" applyFill="1" applyBorder="1" applyAlignment="1">
      <alignment wrapText="1"/>
    </xf>
    <xf numFmtId="164" fontId="3" fillId="9" borderId="19" xfId="6" applyNumberFormat="1" applyFont="1" applyFill="1" applyBorder="1" applyAlignment="1"/>
    <xf numFmtId="164" fontId="16" fillId="4" borderId="18" xfId="6" applyNumberFormat="1" applyFont="1" applyFill="1" applyBorder="1" applyAlignment="1">
      <alignment horizontal="center" vertical="center"/>
    </xf>
    <xf numFmtId="164" fontId="16" fillId="4" borderId="21" xfId="6" applyNumberFormat="1" applyFont="1" applyFill="1" applyBorder="1" applyAlignment="1">
      <alignment horizontal="center" vertical="center"/>
    </xf>
    <xf numFmtId="164" fontId="16" fillId="4" borderId="17" xfId="6" applyNumberFormat="1" applyFont="1" applyFill="1" applyBorder="1" applyAlignment="1">
      <alignment horizontal="center" vertical="center"/>
    </xf>
    <xf numFmtId="164" fontId="16" fillId="4" borderId="24" xfId="6" applyNumberFormat="1" applyFont="1" applyFill="1" applyBorder="1" applyAlignment="1">
      <alignment horizontal="center" vertical="center"/>
    </xf>
    <xf numFmtId="0" fontId="0" fillId="0" borderId="0" xfId="0" applyFont="1" applyAlignment="1"/>
    <xf numFmtId="170" fontId="4" fillId="12" borderId="5" xfId="1" applyNumberFormat="1" applyFont="1" applyFill="1" applyBorder="1" applyAlignment="1">
      <alignment vertical="center"/>
    </xf>
    <xf numFmtId="0" fontId="7" fillId="0" borderId="0" xfId="0" applyFont="1" applyAlignment="1">
      <alignment vertical="center" wrapText="1"/>
    </xf>
    <xf numFmtId="0" fontId="5" fillId="0" borderId="0" xfId="0" applyFont="1" applyAlignment="1">
      <alignment vertical="center" wrapText="1"/>
    </xf>
    <xf numFmtId="170" fontId="4" fillId="12" borderId="13" xfId="1" applyNumberFormat="1" applyFont="1" applyFill="1" applyBorder="1" applyAlignment="1">
      <alignment vertical="center"/>
    </xf>
    <xf numFmtId="170" fontId="4" fillId="0" borderId="5" xfId="1" applyNumberFormat="1" applyFont="1" applyFill="1" applyBorder="1" applyAlignment="1">
      <alignment vertical="center"/>
    </xf>
    <xf numFmtId="170" fontId="4" fillId="0" borderId="0" xfId="1" applyNumberFormat="1" applyFont="1" applyFill="1" applyBorder="1" applyAlignment="1">
      <alignment vertical="center"/>
    </xf>
    <xf numFmtId="0" fontId="20" fillId="0" borderId="0" xfId="0" applyFont="1"/>
    <xf numFmtId="0" fontId="22" fillId="0" borderId="0" xfId="0" applyFont="1" applyAlignment="1"/>
    <xf numFmtId="0" fontId="23" fillId="0" borderId="0" xfId="0" applyFont="1" applyAlignment="1"/>
    <xf numFmtId="0" fontId="25" fillId="0" borderId="0" xfId="0" applyFont="1"/>
    <xf numFmtId="0" fontId="26" fillId="0" borderId="0" xfId="0" applyFont="1"/>
    <xf numFmtId="0" fontId="13" fillId="0" borderId="0" xfId="0" applyFont="1"/>
    <xf numFmtId="0" fontId="13" fillId="0" borderId="28" xfId="0" applyFont="1" applyBorder="1"/>
    <xf numFmtId="0" fontId="13" fillId="0" borderId="27" xfId="0" applyFont="1" applyBorder="1"/>
    <xf numFmtId="0" fontId="13" fillId="0" borderId="26" xfId="0" applyFont="1" applyBorder="1"/>
    <xf numFmtId="0" fontId="25" fillId="0" borderId="29" xfId="0" applyFont="1" applyBorder="1"/>
    <xf numFmtId="166" fontId="13" fillId="0" borderId="26" xfId="6" applyFont="1" applyBorder="1"/>
    <xf numFmtId="166" fontId="13" fillId="0" borderId="0" xfId="6" applyFont="1" applyBorder="1"/>
    <xf numFmtId="166" fontId="25" fillId="0" borderId="29" xfId="6" applyFont="1" applyBorder="1"/>
    <xf numFmtId="0" fontId="25" fillId="0" borderId="27" xfId="0" applyFont="1" applyBorder="1"/>
    <xf numFmtId="0" fontId="13" fillId="0" borderId="2" xfId="0" applyFont="1" applyBorder="1"/>
    <xf numFmtId="166" fontId="13" fillId="12" borderId="26" xfId="6" applyFont="1" applyFill="1" applyBorder="1"/>
    <xf numFmtId="166" fontId="25" fillId="12" borderId="29" xfId="6" applyFont="1" applyFill="1" applyBorder="1"/>
    <xf numFmtId="0" fontId="13" fillId="12" borderId="27" xfId="0" applyFont="1" applyFill="1" applyBorder="1"/>
    <xf numFmtId="0" fontId="13" fillId="0" borderId="30" xfId="0" applyFont="1" applyBorder="1"/>
    <xf numFmtId="166" fontId="13" fillId="0" borderId="30" xfId="6" applyFont="1" applyBorder="1"/>
    <xf numFmtId="166" fontId="13" fillId="12" borderId="30" xfId="6" applyFont="1" applyFill="1" applyBorder="1"/>
    <xf numFmtId="166" fontId="13" fillId="14" borderId="24" xfId="6" applyFont="1" applyFill="1" applyBorder="1"/>
    <xf numFmtId="166" fontId="13" fillId="14" borderId="18" xfId="6" applyFont="1" applyFill="1" applyBorder="1"/>
    <xf numFmtId="0" fontId="13" fillId="14" borderId="24" xfId="0" applyFont="1" applyFill="1" applyBorder="1"/>
    <xf numFmtId="0" fontId="26" fillId="14" borderId="17" xfId="0" applyFont="1" applyFill="1" applyBorder="1" applyAlignment="1">
      <alignment horizontal="center"/>
    </xf>
    <xf numFmtId="0" fontId="13" fillId="0" borderId="28" xfId="0" applyFont="1" applyBorder="1" applyAlignment="1"/>
    <xf numFmtId="0" fontId="25" fillId="0" borderId="29" xfId="0" applyFont="1" applyBorder="1" applyAlignment="1">
      <alignment horizontal="center"/>
    </xf>
    <xf numFmtId="0" fontId="19" fillId="14" borderId="17" xfId="0" applyFont="1" applyFill="1" applyBorder="1" applyAlignment="1">
      <alignment horizontal="center"/>
    </xf>
    <xf numFmtId="0" fontId="0" fillId="0" borderId="0" xfId="0" applyFont="1" applyFill="1" applyAlignment="1"/>
    <xf numFmtId="0" fontId="22" fillId="0" borderId="0" xfId="0" applyFont="1" applyFill="1" applyAlignment="1"/>
    <xf numFmtId="173" fontId="4" fillId="0" borderId="0" xfId="0" applyNumberFormat="1" applyFont="1" applyFill="1" applyAlignment="1"/>
    <xf numFmtId="0" fontId="24" fillId="0" borderId="0" xfId="0" applyFont="1" applyFill="1" applyAlignment="1"/>
    <xf numFmtId="0" fontId="3" fillId="0" borderId="0" xfId="0" applyFont="1" applyFill="1" applyBorder="1" applyAlignment="1"/>
    <xf numFmtId="0" fontId="25" fillId="0" borderId="21" xfId="0" applyFont="1" applyFill="1" applyBorder="1" applyAlignment="1">
      <alignment horizontal="center"/>
    </xf>
    <xf numFmtId="172" fontId="25" fillId="0" borderId="21" xfId="0" applyNumberFormat="1" applyFont="1" applyFill="1" applyBorder="1" applyAlignment="1">
      <alignment horizontal="right"/>
    </xf>
    <xf numFmtId="172" fontId="25" fillId="12" borderId="21" xfId="0" applyNumberFormat="1" applyFont="1" applyFill="1" applyBorder="1" applyAlignment="1">
      <alignment horizontal="right"/>
    </xf>
    <xf numFmtId="172" fontId="25" fillId="0" borderId="21" xfId="0" applyNumberFormat="1" applyFont="1" applyFill="1" applyBorder="1" applyAlignment="1">
      <alignment wrapText="1"/>
    </xf>
    <xf numFmtId="0" fontId="13" fillId="0" borderId="0" xfId="0" applyFont="1" applyFill="1"/>
    <xf numFmtId="166" fontId="13" fillId="0" borderId="31" xfId="6" applyFont="1" applyBorder="1"/>
    <xf numFmtId="166" fontId="13" fillId="0" borderId="26" xfId="6" applyFont="1" applyFill="1" applyBorder="1"/>
    <xf numFmtId="166" fontId="13" fillId="0" borderId="33" xfId="6" applyFont="1" applyBorder="1"/>
    <xf numFmtId="166" fontId="13" fillId="0" borderId="0" xfId="6" applyFont="1" applyFill="1" applyBorder="1"/>
    <xf numFmtId="166" fontId="13" fillId="0" borderId="32" xfId="6" applyFont="1" applyBorder="1"/>
    <xf numFmtId="0" fontId="25" fillId="0" borderId="29" xfId="0" applyFont="1" applyBorder="1" applyAlignment="1">
      <alignment vertical="center"/>
    </xf>
    <xf numFmtId="166" fontId="25" fillId="0" borderId="29" xfId="6" applyFont="1" applyBorder="1" applyAlignment="1">
      <alignment vertical="center"/>
    </xf>
    <xf numFmtId="0" fontId="30" fillId="0" borderId="0" xfId="0" applyFont="1"/>
    <xf numFmtId="0" fontId="22" fillId="0" borderId="0" xfId="0" applyFont="1"/>
    <xf numFmtId="174" fontId="25" fillId="0" borderId="29" xfId="6" applyNumberFormat="1" applyFont="1" applyBorder="1"/>
    <xf numFmtId="164" fontId="3" fillId="15" borderId="18" xfId="6" applyNumberFormat="1" applyFont="1" applyFill="1" applyBorder="1" applyAlignment="1">
      <alignment horizontal="center" vertical="center" wrapText="1"/>
    </xf>
    <xf numFmtId="164" fontId="3" fillId="15" borderId="21" xfId="6" applyNumberFormat="1" applyFont="1" applyFill="1" applyBorder="1" applyAlignment="1">
      <alignment horizontal="center" vertical="center" wrapText="1"/>
    </xf>
    <xf numFmtId="164" fontId="32" fillId="15" borderId="18" xfId="6" applyNumberFormat="1" applyFont="1" applyFill="1" applyBorder="1" applyAlignment="1">
      <alignment horizontal="center" vertical="center" wrapText="1"/>
    </xf>
    <xf numFmtId="174" fontId="13" fillId="14" borderId="18" xfId="6" applyNumberFormat="1" applyFont="1" applyFill="1" applyBorder="1"/>
    <xf numFmtId="38" fontId="22" fillId="0" borderId="0" xfId="6" applyNumberFormat="1" applyFont="1"/>
    <xf numFmtId="38" fontId="22" fillId="0" borderId="0" xfId="6" applyNumberFormat="1" applyFont="1" applyAlignment="1"/>
    <xf numFmtId="38" fontId="0" fillId="0" borderId="0" xfId="0" applyNumberFormat="1"/>
    <xf numFmtId="38" fontId="29" fillId="0" borderId="0" xfId="6" applyNumberFormat="1" applyFont="1"/>
    <xf numFmtId="38" fontId="25" fillId="0" borderId="0" xfId="6" applyNumberFormat="1" applyFont="1"/>
    <xf numFmtId="38" fontId="27" fillId="15" borderId="7" xfId="6" applyNumberFormat="1" applyFont="1" applyFill="1" applyBorder="1" applyAlignment="1">
      <alignment horizontal="center" vertical="center" wrapText="1"/>
    </xf>
    <xf numFmtId="38" fontId="23" fillId="14" borderId="17" xfId="6" applyNumberFormat="1" applyFont="1" applyFill="1" applyBorder="1" applyAlignment="1">
      <alignment horizontal="center"/>
    </xf>
    <xf numFmtId="38" fontId="25" fillId="0" borderId="29" xfId="6" applyNumberFormat="1" applyFont="1" applyBorder="1" applyAlignment="1">
      <alignment horizontal="center"/>
    </xf>
    <xf numFmtId="0" fontId="34" fillId="17" borderId="0" xfId="0" applyFont="1" applyFill="1"/>
    <xf numFmtId="38" fontId="34" fillId="17" borderId="0" xfId="6" applyNumberFormat="1" applyFont="1" applyFill="1"/>
    <xf numFmtId="38" fontId="35" fillId="17" borderId="0" xfId="6" applyNumberFormat="1" applyFont="1" applyFill="1"/>
    <xf numFmtId="166" fontId="13" fillId="0" borderId="37" xfId="6" applyFont="1" applyBorder="1"/>
    <xf numFmtId="0" fontId="6" fillId="17" borderId="0" xfId="0" applyFont="1" applyFill="1" applyAlignment="1">
      <alignment vertical="center" wrapText="1"/>
    </xf>
    <xf numFmtId="0" fontId="5" fillId="14" borderId="17" xfId="0" applyFont="1" applyFill="1" applyBorder="1" applyAlignment="1">
      <alignment horizontal="center" vertical="center"/>
    </xf>
    <xf numFmtId="0" fontId="5" fillId="14" borderId="24" xfId="0" applyFont="1" applyFill="1" applyBorder="1" applyAlignment="1">
      <alignment vertical="center" wrapText="1"/>
    </xf>
    <xf numFmtId="170" fontId="4" fillId="14" borderId="24" xfId="1" applyNumberFormat="1" applyFont="1" applyFill="1" applyBorder="1" applyAlignment="1">
      <alignment vertical="center"/>
    </xf>
    <xf numFmtId="0" fontId="36" fillId="15" borderId="0" xfId="0" applyFont="1" applyFill="1" applyAlignment="1">
      <alignment vertical="center" wrapText="1"/>
    </xf>
    <xf numFmtId="170" fontId="5" fillId="0" borderId="0" xfId="1" applyNumberFormat="1" applyFont="1" applyFill="1" applyBorder="1" applyAlignment="1">
      <alignment vertical="center"/>
    </xf>
    <xf numFmtId="170" fontId="7" fillId="12" borderId="21" xfId="1" applyNumberFormat="1" applyFont="1" applyFill="1" applyBorder="1" applyAlignment="1">
      <alignment vertical="center"/>
    </xf>
    <xf numFmtId="170" fontId="4" fillId="0" borderId="16" xfId="1" applyNumberFormat="1" applyFont="1" applyFill="1" applyBorder="1" applyAlignment="1">
      <alignment vertical="center"/>
    </xf>
    <xf numFmtId="0" fontId="5" fillId="0" borderId="2" xfId="0" applyFont="1" applyFill="1" applyBorder="1" applyAlignment="1">
      <alignment horizontal="center" vertical="center"/>
    </xf>
    <xf numFmtId="0" fontId="5" fillId="0" borderId="2" xfId="0" applyFont="1" applyBorder="1" applyAlignment="1">
      <alignment vertical="center" wrapText="1"/>
    </xf>
    <xf numFmtId="170" fontId="5" fillId="0" borderId="15" xfId="1" applyNumberFormat="1" applyFont="1" applyFill="1" applyBorder="1" applyAlignment="1">
      <alignment vertical="center"/>
    </xf>
    <xf numFmtId="170" fontId="5" fillId="12" borderId="3" xfId="1" applyNumberFormat="1" applyFont="1" applyFill="1" applyBorder="1" applyAlignment="1">
      <alignment vertical="center"/>
    </xf>
    <xf numFmtId="0" fontId="7" fillId="0" borderId="17" xfId="0" applyFont="1" applyFill="1" applyBorder="1" applyAlignment="1">
      <alignment horizontal="center" vertical="center"/>
    </xf>
    <xf numFmtId="170" fontId="4" fillId="12" borderId="16" xfId="1" applyNumberFormat="1" applyFont="1" applyFill="1" applyBorder="1" applyAlignment="1">
      <alignment vertical="center"/>
    </xf>
    <xf numFmtId="170" fontId="4" fillId="17" borderId="0" xfId="1" applyNumberFormat="1" applyFont="1" applyFill="1" applyBorder="1" applyAlignment="1">
      <alignment vertical="center"/>
    </xf>
    <xf numFmtId="170" fontId="5" fillId="12" borderId="15" xfId="1" applyNumberFormat="1" applyFont="1" applyFill="1" applyBorder="1" applyAlignment="1">
      <alignment vertical="center"/>
    </xf>
    <xf numFmtId="0" fontId="7" fillId="0" borderId="18" xfId="0" applyFont="1" applyBorder="1" applyAlignment="1">
      <alignment vertical="center" wrapText="1"/>
    </xf>
    <xf numFmtId="170" fontId="4" fillId="14" borderId="25" xfId="1" applyNumberFormat="1" applyFont="1" applyFill="1" applyBorder="1" applyAlignment="1">
      <alignment vertical="center"/>
    </xf>
    <xf numFmtId="170" fontId="4" fillId="0" borderId="25" xfId="1" applyNumberFormat="1" applyFont="1" applyFill="1" applyBorder="1" applyAlignment="1">
      <alignment vertical="center"/>
    </xf>
    <xf numFmtId="170" fontId="7" fillId="12" borderId="15" xfId="1" applyNumberFormat="1" applyFont="1" applyFill="1" applyBorder="1" applyAlignment="1">
      <alignment vertical="center"/>
    </xf>
    <xf numFmtId="170" fontId="35" fillId="15" borderId="0" xfId="1" applyNumberFormat="1" applyFont="1" applyFill="1" applyBorder="1" applyAlignment="1">
      <alignment vertical="center"/>
    </xf>
    <xf numFmtId="170" fontId="4" fillId="0" borderId="2" xfId="1" applyNumberFormat="1" applyFont="1" applyFill="1" applyBorder="1" applyAlignment="1">
      <alignment vertical="center"/>
    </xf>
    <xf numFmtId="170" fontId="4" fillId="0" borderId="23" xfId="1" applyNumberFormat="1" applyFont="1" applyFill="1" applyBorder="1" applyAlignment="1">
      <alignment vertical="center"/>
    </xf>
    <xf numFmtId="0" fontId="28" fillId="17" borderId="0" xfId="0" applyFont="1" applyFill="1" applyBorder="1" applyAlignment="1">
      <alignment horizontal="center" vertical="center"/>
    </xf>
    <xf numFmtId="170" fontId="35" fillId="17" borderId="0" xfId="1" applyNumberFormat="1" applyFont="1" applyFill="1" applyBorder="1" applyAlignment="1">
      <alignment vertical="center"/>
    </xf>
    <xf numFmtId="170" fontId="4" fillId="12" borderId="23" xfId="1" applyNumberFormat="1" applyFont="1" applyFill="1" applyBorder="1" applyAlignment="1">
      <alignment vertical="center"/>
    </xf>
    <xf numFmtId="0" fontId="28" fillId="17" borderId="0" xfId="0" applyFont="1" applyFill="1" applyAlignment="1">
      <alignment horizontal="center" vertical="center"/>
    </xf>
    <xf numFmtId="0" fontId="7" fillId="0" borderId="23" xfId="0" applyFont="1" applyBorder="1" applyAlignment="1">
      <alignment vertical="center" wrapText="1"/>
    </xf>
    <xf numFmtId="0" fontId="40" fillId="17" borderId="5" xfId="0" applyFont="1" applyFill="1" applyBorder="1" applyAlignment="1">
      <alignment vertical="center" wrapText="1"/>
    </xf>
    <xf numFmtId="0" fontId="40" fillId="0" borderId="0" xfId="0" applyFont="1" applyAlignment="1">
      <alignment vertical="center" wrapText="1"/>
    </xf>
    <xf numFmtId="0" fontId="42" fillId="5" borderId="0" xfId="4" applyFont="1" applyAlignment="1">
      <alignment horizontal="center" vertical="center"/>
    </xf>
    <xf numFmtId="0" fontId="43" fillId="4" borderId="0" xfId="5" applyFont="1" applyFill="1" applyAlignment="1">
      <alignment horizontal="center" vertical="center"/>
    </xf>
    <xf numFmtId="0" fontId="40" fillId="4" borderId="0" xfId="0" applyFont="1" applyFill="1"/>
    <xf numFmtId="0" fontId="38" fillId="15" borderId="0" xfId="0" applyFont="1" applyFill="1" applyBorder="1" applyAlignment="1">
      <alignment vertical="center" wrapText="1"/>
    </xf>
    <xf numFmtId="0" fontId="40" fillId="0" borderId="25" xfId="0" applyFont="1" applyFill="1" applyBorder="1" applyAlignment="1">
      <alignment vertical="center" wrapText="1"/>
    </xf>
    <xf numFmtId="170" fontId="40" fillId="12" borderId="5" xfId="2" applyNumberFormat="1" applyFont="1" applyFill="1" applyBorder="1" applyAlignment="1">
      <alignment vertical="center"/>
    </xf>
    <xf numFmtId="0" fontId="44" fillId="0" borderId="0" xfId="2" applyFont="1" applyFill="1"/>
    <xf numFmtId="0" fontId="40" fillId="0" borderId="0" xfId="0" applyFont="1" applyFill="1" applyBorder="1"/>
    <xf numFmtId="0" fontId="43" fillId="14" borderId="17" xfId="0" applyFont="1" applyFill="1" applyBorder="1" applyAlignment="1">
      <alignment vertical="center"/>
    </xf>
    <xf numFmtId="0" fontId="43" fillId="14" borderId="24" xfId="0" applyFont="1" applyFill="1" applyBorder="1" applyAlignment="1">
      <alignment vertical="center"/>
    </xf>
    <xf numFmtId="0" fontId="40" fillId="14" borderId="24" xfId="0" applyFont="1" applyFill="1" applyBorder="1" applyAlignment="1">
      <alignment vertical="center"/>
    </xf>
    <xf numFmtId="0" fontId="40" fillId="4" borderId="5" xfId="0" applyFont="1" applyFill="1" applyBorder="1" applyAlignment="1">
      <alignment vertical="center" wrapText="1"/>
    </xf>
    <xf numFmtId="0" fontId="28" fillId="15" borderId="17" xfId="0" applyFont="1" applyFill="1" applyBorder="1" applyAlignment="1">
      <alignment horizontal="center" vertical="center"/>
    </xf>
    <xf numFmtId="0" fontId="28" fillId="15" borderId="24" xfId="0" applyFont="1" applyFill="1" applyBorder="1" applyAlignment="1">
      <alignment horizontal="center" vertical="center" wrapText="1"/>
    </xf>
    <xf numFmtId="0" fontId="28" fillId="15" borderId="18" xfId="0" applyFont="1" applyFill="1" applyBorder="1" applyAlignment="1">
      <alignment horizontal="center" vertical="center" wrapText="1"/>
    </xf>
    <xf numFmtId="0" fontId="36" fillId="15" borderId="21" xfId="0" applyFont="1" applyFill="1" applyBorder="1" applyAlignment="1">
      <alignment horizontal="center" vertical="center" wrapText="1"/>
    </xf>
    <xf numFmtId="0" fontId="40" fillId="0" borderId="15" xfId="0" applyFont="1" applyFill="1" applyBorder="1" applyAlignment="1">
      <alignment vertical="center" wrapText="1"/>
    </xf>
    <xf numFmtId="0" fontId="5" fillId="14" borderId="1" xfId="0" applyFont="1" applyFill="1" applyBorder="1" applyAlignment="1">
      <alignment horizontal="center" vertical="center"/>
    </xf>
    <xf numFmtId="170" fontId="4" fillId="14" borderId="2" xfId="1" applyNumberFormat="1" applyFont="1" applyFill="1" applyBorder="1" applyAlignment="1">
      <alignment vertical="center"/>
    </xf>
    <xf numFmtId="0" fontId="5" fillId="14" borderId="4" xfId="0" applyFont="1" applyFill="1" applyBorder="1" applyAlignment="1">
      <alignment horizontal="center" vertical="center"/>
    </xf>
    <xf numFmtId="0" fontId="5" fillId="14" borderId="22" xfId="0" applyFont="1" applyFill="1" applyBorder="1" applyAlignment="1">
      <alignment horizontal="center" vertical="center"/>
    </xf>
    <xf numFmtId="0" fontId="19" fillId="0" borderId="0" xfId="0" applyFont="1"/>
    <xf numFmtId="166" fontId="13" fillId="0" borderId="28" xfId="6" applyFont="1" applyBorder="1"/>
    <xf numFmtId="0" fontId="13" fillId="0" borderId="34" xfId="0" applyFont="1" applyBorder="1"/>
    <xf numFmtId="0" fontId="43" fillId="0" borderId="0" xfId="0" applyFont="1"/>
    <xf numFmtId="0" fontId="26" fillId="14" borderId="24" xfId="0" applyFont="1" applyFill="1" applyBorder="1" applyAlignment="1">
      <alignment horizontal="center"/>
    </xf>
    <xf numFmtId="38" fontId="25" fillId="0" borderId="0" xfId="6" applyNumberFormat="1" applyFont="1" applyFill="1" applyBorder="1" applyAlignment="1">
      <alignment horizontal="center"/>
    </xf>
    <xf numFmtId="38" fontId="25" fillId="0" borderId="0" xfId="6" applyNumberFormat="1" applyFont="1" applyFill="1" applyBorder="1"/>
    <xf numFmtId="38" fontId="22" fillId="0" borderId="0" xfId="6" applyNumberFormat="1" applyFont="1" applyFill="1" applyBorder="1" applyAlignment="1"/>
    <xf numFmtId="0" fontId="15" fillId="0" borderId="0" xfId="0" applyFont="1" applyAlignment="1">
      <alignment horizontal="center" vertical="center"/>
    </xf>
    <xf numFmtId="0" fontId="46" fillId="0" borderId="0" xfId="0" applyFont="1"/>
    <xf numFmtId="0" fontId="15" fillId="0" borderId="0" xfId="0" applyFont="1" applyAlignment="1">
      <alignment vertical="center"/>
    </xf>
    <xf numFmtId="0" fontId="15" fillId="0" borderId="0" xfId="0" applyFont="1" applyBorder="1" applyAlignment="1">
      <alignment vertical="center"/>
    </xf>
    <xf numFmtId="0" fontId="46" fillId="0" borderId="0" xfId="0" applyFont="1" applyBorder="1"/>
    <xf numFmtId="0" fontId="46" fillId="0" borderId="0" xfId="0" applyFont="1" applyBorder="1" applyAlignment="1">
      <alignment wrapText="1"/>
    </xf>
    <xf numFmtId="40" fontId="21" fillId="15" borderId="26" xfId="0" applyNumberFormat="1" applyFont="1" applyFill="1" applyBorder="1" applyAlignment="1">
      <alignment horizontal="center"/>
    </xf>
    <xf numFmtId="40" fontId="28" fillId="15" borderId="26" xfId="0" applyNumberFormat="1" applyFont="1" applyFill="1" applyBorder="1" applyAlignment="1">
      <alignment horizontal="center"/>
    </xf>
    <xf numFmtId="40" fontId="19" fillId="14" borderId="17" xfId="0" applyNumberFormat="1" applyFont="1" applyFill="1" applyBorder="1" applyAlignment="1">
      <alignment horizontal="center"/>
    </xf>
    <xf numFmtId="40" fontId="13" fillId="14" borderId="24" xfId="0" applyNumberFormat="1" applyFont="1" applyFill="1" applyBorder="1" applyAlignment="1"/>
    <xf numFmtId="40" fontId="13" fillId="14" borderId="18" xfId="0" applyNumberFormat="1" applyFont="1" applyFill="1" applyBorder="1" applyAlignment="1"/>
    <xf numFmtId="40" fontId="13" fillId="0" borderId="31" xfId="0" applyNumberFormat="1" applyFont="1" applyFill="1" applyBorder="1" applyAlignment="1">
      <alignment vertical="center"/>
    </xf>
    <xf numFmtId="40" fontId="13" fillId="0" borderId="4" xfId="0" applyNumberFormat="1" applyFont="1" applyFill="1" applyBorder="1" applyAlignment="1">
      <alignment horizontal="right"/>
    </xf>
    <xf numFmtId="40" fontId="13" fillId="12" borderId="4" xfId="0" applyNumberFormat="1" applyFont="1" applyFill="1" applyBorder="1" applyAlignment="1">
      <alignment horizontal="right"/>
    </xf>
    <xf numFmtId="40" fontId="13" fillId="0" borderId="13" xfId="0" applyNumberFormat="1" applyFont="1" applyFill="1" applyBorder="1" applyAlignment="1">
      <alignment wrapText="1"/>
    </xf>
    <xf numFmtId="40" fontId="13" fillId="0" borderId="31" xfId="0" applyNumberFormat="1" applyFont="1" applyFill="1" applyBorder="1" applyAlignment="1">
      <alignment horizontal="left" vertical="center"/>
    </xf>
    <xf numFmtId="40" fontId="13" fillId="0" borderId="31" xfId="0" applyNumberFormat="1" applyFont="1" applyFill="1" applyBorder="1" applyAlignment="1">
      <alignment horizontal="left"/>
    </xf>
    <xf numFmtId="40" fontId="13" fillId="0" borderId="3" xfId="0" applyNumberFormat="1" applyFont="1" applyFill="1" applyBorder="1" applyAlignment="1">
      <alignment horizontal="left"/>
    </xf>
    <xf numFmtId="40" fontId="19" fillId="0" borderId="15" xfId="0" applyNumberFormat="1" applyFont="1" applyFill="1" applyBorder="1" applyAlignment="1">
      <alignment horizontal="right"/>
    </xf>
    <xf numFmtId="40" fontId="19" fillId="12" borderId="15" xfId="0" applyNumberFormat="1" applyFont="1" applyFill="1" applyBorder="1" applyAlignment="1">
      <alignment horizontal="right"/>
    </xf>
    <xf numFmtId="40" fontId="13" fillId="0" borderId="15" xfId="0" applyNumberFormat="1" applyFont="1" applyFill="1" applyBorder="1" applyAlignment="1">
      <alignment wrapText="1"/>
    </xf>
    <xf numFmtId="40" fontId="13" fillId="14" borderId="24" xfId="0" applyNumberFormat="1" applyFont="1" applyFill="1" applyBorder="1" applyAlignment="1">
      <alignment horizontal="right"/>
    </xf>
    <xf numFmtId="40" fontId="13" fillId="14" borderId="18" xfId="0" applyNumberFormat="1" applyFont="1" applyFill="1" applyBorder="1" applyAlignment="1">
      <alignment wrapText="1"/>
    </xf>
    <xf numFmtId="40" fontId="13" fillId="12" borderId="4" xfId="0" applyNumberFormat="1" applyFont="1" applyFill="1" applyBorder="1" applyAlignment="1">
      <alignment horizontal="right" vertical="center"/>
    </xf>
    <xf numFmtId="40" fontId="13" fillId="0" borderId="13" xfId="0" applyNumberFormat="1" applyFont="1" applyFill="1" applyBorder="1" applyAlignment="1">
      <alignment horizontal="left" wrapText="1"/>
    </xf>
    <xf numFmtId="40" fontId="13" fillId="0" borderId="3" xfId="0" applyNumberFormat="1" applyFont="1" applyFill="1" applyBorder="1" applyAlignment="1">
      <alignment vertical="center"/>
    </xf>
    <xf numFmtId="40" fontId="19" fillId="0" borderId="15" xfId="0" applyNumberFormat="1" applyFont="1" applyFill="1" applyBorder="1" applyAlignment="1">
      <alignment horizontal="right" vertical="center"/>
    </xf>
    <xf numFmtId="40" fontId="19" fillId="12" borderId="15" xfId="0" applyNumberFormat="1" applyFont="1" applyFill="1" applyBorder="1" applyAlignment="1">
      <alignment horizontal="right" vertical="center"/>
    </xf>
    <xf numFmtId="40" fontId="13" fillId="0" borderId="15" xfId="0" applyNumberFormat="1" applyFont="1" applyFill="1" applyBorder="1" applyAlignment="1">
      <alignment horizontal="left" wrapText="1"/>
    </xf>
    <xf numFmtId="40" fontId="13" fillId="0" borderId="13" xfId="0" applyNumberFormat="1" applyFont="1" applyFill="1" applyBorder="1" applyAlignment="1">
      <alignment horizontal="right" wrapText="1"/>
    </xf>
    <xf numFmtId="40" fontId="13" fillId="0" borderId="0" xfId="0" applyNumberFormat="1" applyFont="1" applyFill="1" applyBorder="1" applyAlignment="1">
      <alignment horizontal="left" vertical="center"/>
    </xf>
    <xf numFmtId="40" fontId="13" fillId="0" borderId="3" xfId="0" applyNumberFormat="1" applyFont="1" applyFill="1" applyBorder="1" applyAlignment="1">
      <alignment horizontal="left" vertical="center"/>
    </xf>
    <xf numFmtId="40" fontId="13" fillId="0" borderId="15" xfId="0" applyNumberFormat="1" applyFont="1" applyFill="1" applyBorder="1" applyAlignment="1">
      <alignment horizontal="right" wrapText="1"/>
    </xf>
    <xf numFmtId="40" fontId="13" fillId="14" borderId="18" xfId="0" applyNumberFormat="1" applyFont="1" applyFill="1" applyBorder="1" applyAlignment="1">
      <alignment horizontal="right" wrapText="1"/>
    </xf>
    <xf numFmtId="40" fontId="13" fillId="0" borderId="2" xfId="0" applyNumberFormat="1" applyFont="1" applyFill="1" applyBorder="1" applyAlignment="1">
      <alignment vertical="center"/>
    </xf>
    <xf numFmtId="40" fontId="13" fillId="0" borderId="3" xfId="0" applyNumberFormat="1" applyFont="1" applyFill="1" applyBorder="1" applyAlignment="1">
      <alignment horizontal="right" wrapText="1"/>
    </xf>
    <xf numFmtId="0" fontId="47" fillId="0" borderId="1" xfId="0" applyFont="1" applyBorder="1"/>
    <xf numFmtId="0" fontId="0" fillId="0" borderId="2" xfId="0" applyBorder="1"/>
    <xf numFmtId="0" fontId="0" fillId="0" borderId="3" xfId="0" applyBorder="1"/>
    <xf numFmtId="0" fontId="47" fillId="0" borderId="22" xfId="0" applyFont="1" applyBorder="1"/>
    <xf numFmtId="0" fontId="0" fillId="0" borderId="25" xfId="0" applyBorder="1"/>
    <xf numFmtId="0" fontId="0" fillId="0" borderId="23" xfId="0" applyBorder="1"/>
    <xf numFmtId="0" fontId="47" fillId="0" borderId="0" xfId="0" applyFont="1"/>
    <xf numFmtId="0" fontId="5" fillId="18" borderId="0" xfId="0" applyFont="1" applyFill="1"/>
    <xf numFmtId="0" fontId="3" fillId="18" borderId="0" xfId="0" applyFont="1" applyFill="1"/>
    <xf numFmtId="0" fontId="19" fillId="13" borderId="18" xfId="0" applyFont="1" applyFill="1" applyBorder="1" applyAlignment="1">
      <alignment horizontal="center" vertical="center" wrapText="1"/>
    </xf>
    <xf numFmtId="170" fontId="4" fillId="13" borderId="5" xfId="1" applyNumberFormat="1" applyFont="1" applyFill="1" applyBorder="1" applyAlignment="1">
      <alignment vertical="center"/>
    </xf>
    <xf numFmtId="170" fontId="5" fillId="13" borderId="3" xfId="1" applyNumberFormat="1" applyFont="1" applyFill="1" applyBorder="1" applyAlignment="1">
      <alignment vertical="center"/>
    </xf>
    <xf numFmtId="170" fontId="7" fillId="13" borderId="15" xfId="1" applyNumberFormat="1" applyFont="1" applyFill="1" applyBorder="1" applyAlignment="1">
      <alignment vertical="center"/>
    </xf>
    <xf numFmtId="170" fontId="7" fillId="13" borderId="21" xfId="1" applyNumberFormat="1" applyFont="1" applyFill="1" applyBorder="1" applyAlignment="1">
      <alignment vertical="center"/>
    </xf>
    <xf numFmtId="170" fontId="5" fillId="13" borderId="5" xfId="1" applyNumberFormat="1" applyFont="1" applyFill="1" applyBorder="1" applyAlignment="1">
      <alignment vertical="center"/>
    </xf>
    <xf numFmtId="170" fontId="5" fillId="13" borderId="15" xfId="1" applyNumberFormat="1" applyFont="1" applyFill="1" applyBorder="1" applyAlignment="1">
      <alignment vertical="center"/>
    </xf>
    <xf numFmtId="170" fontId="40" fillId="13" borderId="5" xfId="2" applyNumberFormat="1" applyFont="1" applyFill="1" applyBorder="1" applyAlignment="1">
      <alignment vertical="center"/>
    </xf>
    <xf numFmtId="170" fontId="4" fillId="13" borderId="23" xfId="1" applyNumberFormat="1" applyFont="1" applyFill="1" applyBorder="1" applyAlignment="1">
      <alignment vertical="center"/>
    </xf>
    <xf numFmtId="170" fontId="4" fillId="13" borderId="16" xfId="1" applyNumberFormat="1" applyFont="1" applyFill="1" applyBorder="1" applyAlignment="1">
      <alignment vertical="center"/>
    </xf>
    <xf numFmtId="170" fontId="7" fillId="13" borderId="16" xfId="1" applyNumberFormat="1" applyFont="1" applyFill="1" applyBorder="1" applyAlignment="1">
      <alignment vertical="center"/>
    </xf>
    <xf numFmtId="170" fontId="39" fillId="13" borderId="16" xfId="2" applyNumberFormat="1" applyFont="1" applyFill="1" applyBorder="1" applyAlignment="1">
      <alignment vertical="center"/>
    </xf>
    <xf numFmtId="170" fontId="7" fillId="13" borderId="5" xfId="1" applyNumberFormat="1" applyFont="1" applyFill="1" applyBorder="1" applyAlignment="1">
      <alignment vertical="center"/>
    </xf>
    <xf numFmtId="170" fontId="4" fillId="0" borderId="21" xfId="1" applyNumberFormat="1" applyFont="1" applyFill="1" applyBorder="1" applyAlignment="1">
      <alignment vertical="center"/>
    </xf>
    <xf numFmtId="170" fontId="5" fillId="13" borderId="21" xfId="1" applyNumberFormat="1" applyFont="1" applyFill="1" applyBorder="1" applyAlignment="1">
      <alignment vertical="center"/>
    </xf>
    <xf numFmtId="170" fontId="4" fillId="4" borderId="5" xfId="1" applyNumberFormat="1" applyFont="1" applyFill="1" applyBorder="1" applyAlignment="1">
      <alignment vertical="center"/>
    </xf>
    <xf numFmtId="170" fontId="5" fillId="4" borderId="15" xfId="1" applyNumberFormat="1" applyFont="1" applyFill="1" applyBorder="1" applyAlignment="1">
      <alignment vertical="center"/>
    </xf>
    <xf numFmtId="170" fontId="5" fillId="4" borderId="0" xfId="1" applyNumberFormat="1" applyFont="1" applyFill="1" applyBorder="1" applyAlignment="1">
      <alignment vertical="center"/>
    </xf>
    <xf numFmtId="170" fontId="7" fillId="4" borderId="21" xfId="1" applyNumberFormat="1" applyFont="1" applyFill="1" applyBorder="1" applyAlignment="1">
      <alignment vertical="center"/>
    </xf>
    <xf numFmtId="170" fontId="4" fillId="4" borderId="21" xfId="1" applyNumberFormat="1" applyFont="1" applyFill="1" applyBorder="1" applyAlignment="1">
      <alignment vertical="center"/>
    </xf>
    <xf numFmtId="170" fontId="5" fillId="13" borderId="16" xfId="1" applyNumberFormat="1" applyFont="1" applyFill="1" applyBorder="1" applyAlignment="1">
      <alignment vertical="center"/>
    </xf>
    <xf numFmtId="0" fontId="32" fillId="20" borderId="15" xfId="8" applyFont="1" applyFill="1" applyBorder="1" applyAlignment="1">
      <alignment horizontal="center"/>
    </xf>
    <xf numFmtId="0" fontId="32" fillId="19" borderId="16" xfId="8" applyFont="1" applyBorder="1" applyAlignment="1">
      <alignment horizontal="center"/>
    </xf>
    <xf numFmtId="170" fontId="7" fillId="13" borderId="22" xfId="1" applyNumberFormat="1" applyFont="1" applyFill="1" applyBorder="1" applyAlignment="1">
      <alignment vertical="center"/>
    </xf>
    <xf numFmtId="164" fontId="48" fillId="4" borderId="21" xfId="6" applyNumberFormat="1" applyFont="1" applyFill="1" applyBorder="1" applyAlignment="1">
      <alignment horizontal="center" vertical="center"/>
    </xf>
    <xf numFmtId="173" fontId="16" fillId="4" borderId="17" xfId="6" applyNumberFormat="1" applyFont="1" applyFill="1" applyBorder="1" applyAlignment="1">
      <alignment horizontal="center" vertical="center"/>
    </xf>
    <xf numFmtId="0" fontId="19" fillId="0" borderId="0" xfId="0" applyFont="1" applyAlignment="1">
      <alignment horizontal="center" vertical="center"/>
    </xf>
    <xf numFmtId="170" fontId="4" fillId="4" borderId="13" xfId="1" applyNumberFormat="1" applyFont="1" applyFill="1" applyBorder="1" applyAlignment="1">
      <alignment vertical="center"/>
    </xf>
    <xf numFmtId="170" fontId="4" fillId="4" borderId="16" xfId="1" applyNumberFormat="1" applyFont="1" applyFill="1" applyBorder="1" applyAlignment="1">
      <alignment vertical="center"/>
    </xf>
    <xf numFmtId="0" fontId="6" fillId="17" borderId="0" xfId="0" applyFont="1" applyFill="1" applyBorder="1" applyAlignment="1">
      <alignment vertical="center"/>
    </xf>
    <xf numFmtId="0" fontId="5" fillId="0" borderId="2" xfId="0" applyFont="1" applyBorder="1" applyAlignment="1">
      <alignment vertical="center"/>
    </xf>
    <xf numFmtId="0" fontId="40" fillId="0" borderId="3" xfId="0" applyFont="1" applyFill="1" applyBorder="1" applyAlignment="1">
      <alignment vertical="center"/>
    </xf>
    <xf numFmtId="0" fontId="21" fillId="0" borderId="18" xfId="0" applyFont="1" applyFill="1" applyBorder="1" applyAlignment="1">
      <alignment vertical="center"/>
    </xf>
    <xf numFmtId="0" fontId="0" fillId="0" borderId="0" xfId="0" applyAlignment="1"/>
    <xf numFmtId="0" fontId="7" fillId="0" borderId="0" xfId="0" applyFont="1" applyAlignment="1">
      <alignment vertical="center"/>
    </xf>
    <xf numFmtId="0" fontId="5" fillId="0" borderId="0" xfId="0" applyFont="1" applyAlignment="1">
      <alignment vertical="center"/>
    </xf>
    <xf numFmtId="0" fontId="0" fillId="0" borderId="0" xfId="0" applyBorder="1" applyAlignment="1"/>
    <xf numFmtId="0" fontId="19" fillId="0" borderId="0" xfId="0" applyFont="1" applyFill="1" applyBorder="1" applyAlignment="1">
      <alignment horizontal="center"/>
    </xf>
    <xf numFmtId="0" fontId="19" fillId="0" borderId="0" xfId="0" applyFont="1" applyFill="1" applyBorder="1" applyAlignment="1"/>
    <xf numFmtId="0" fontId="40" fillId="0" borderId="0" xfId="0" applyFont="1" applyFill="1" applyBorder="1" applyAlignment="1">
      <alignment wrapText="1"/>
    </xf>
    <xf numFmtId="0" fontId="19" fillId="0" borderId="0" xfId="0" applyFont="1" applyFill="1" applyBorder="1"/>
    <xf numFmtId="0" fontId="33" fillId="15" borderId="0" xfId="0" applyFont="1" applyFill="1" applyAlignment="1">
      <alignment horizontal="center" vertical="center"/>
    </xf>
    <xf numFmtId="2" fontId="0" fillId="0" borderId="13" xfId="0" applyNumberFormat="1" applyBorder="1" applyAlignment="1">
      <alignment horizontal="center"/>
    </xf>
    <xf numFmtId="2" fontId="0" fillId="0" borderId="21" xfId="0" applyNumberFormat="1" applyBorder="1" applyAlignment="1">
      <alignment horizontal="center"/>
    </xf>
    <xf numFmtId="0" fontId="0" fillId="15" borderId="21" xfId="0" applyFill="1" applyBorder="1"/>
    <xf numFmtId="0" fontId="3" fillId="14" borderId="21" xfId="0" applyFont="1" applyFill="1" applyBorder="1" applyAlignment="1">
      <alignment horizontal="center"/>
    </xf>
    <xf numFmtId="0" fontId="3" fillId="0" borderId="21" xfId="0" applyFont="1" applyBorder="1" applyAlignment="1">
      <alignment horizontal="center"/>
    </xf>
    <xf numFmtId="2" fontId="0" fillId="12" borderId="15" xfId="0" applyNumberFormat="1" applyFill="1" applyBorder="1" applyAlignment="1">
      <alignment horizontal="center"/>
    </xf>
    <xf numFmtId="2" fontId="0" fillId="12" borderId="13" xfId="0" applyNumberFormat="1" applyFill="1" applyBorder="1" applyAlignment="1">
      <alignment horizontal="center"/>
    </xf>
    <xf numFmtId="2" fontId="0" fillId="12" borderId="21" xfId="0" applyNumberFormat="1" applyFill="1" applyBorder="1" applyAlignment="1">
      <alignment horizontal="center"/>
    </xf>
    <xf numFmtId="0" fontId="5" fillId="24" borderId="0" xfId="0" applyFont="1" applyFill="1" applyAlignment="1">
      <alignment horizontal="center" vertical="center"/>
    </xf>
    <xf numFmtId="170" fontId="4" fillId="24" borderId="5" xfId="1" applyNumberFormat="1" applyFont="1" applyFill="1" applyBorder="1" applyAlignment="1">
      <alignment vertical="center"/>
    </xf>
    <xf numFmtId="0" fontId="40" fillId="24" borderId="5" xfId="0" applyFont="1" applyFill="1" applyBorder="1" applyAlignment="1">
      <alignment vertical="center" wrapText="1"/>
    </xf>
    <xf numFmtId="0" fontId="40" fillId="24" borderId="0" xfId="0" applyFont="1" applyFill="1"/>
    <xf numFmtId="164" fontId="0" fillId="0" borderId="12" xfId="6" applyNumberFormat="1" applyFont="1" applyFill="1" applyBorder="1" applyAlignment="1"/>
    <xf numFmtId="164" fontId="0" fillId="0" borderId="11" xfId="6" applyNumberFormat="1" applyFont="1" applyFill="1" applyBorder="1" applyAlignment="1"/>
    <xf numFmtId="164" fontId="16" fillId="0" borderId="21" xfId="6" applyNumberFormat="1" applyFont="1" applyFill="1" applyBorder="1" applyAlignment="1">
      <alignment horizontal="center" vertical="center"/>
    </xf>
    <xf numFmtId="164" fontId="1" fillId="0" borderId="7" xfId="6" applyNumberFormat="1" applyFont="1" applyFill="1" applyBorder="1" applyAlignment="1"/>
    <xf numFmtId="0" fontId="0" fillId="0" borderId="0" xfId="0"/>
    <xf numFmtId="0" fontId="0" fillId="0" borderId="0" xfId="0" applyAlignment="1">
      <alignment wrapText="1"/>
    </xf>
    <xf numFmtId="0" fontId="0" fillId="0" borderId="0" xfId="0" applyBorder="1"/>
    <xf numFmtId="0" fontId="0" fillId="0" borderId="0" xfId="0" applyFont="1" applyAlignment="1"/>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27" fillId="15" borderId="7" xfId="0" applyFont="1" applyFill="1" applyBorder="1" applyAlignment="1">
      <alignment horizontal="center" vertical="center" wrapText="1"/>
    </xf>
    <xf numFmtId="0" fontId="13" fillId="0" borderId="0" xfId="0" applyFont="1" applyBorder="1"/>
    <xf numFmtId="0" fontId="13" fillId="14" borderId="18" xfId="0" applyFont="1" applyFill="1" applyBorder="1"/>
    <xf numFmtId="0" fontId="29"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38" fontId="0" fillId="0" borderId="0" xfId="0" applyNumberFormat="1"/>
    <xf numFmtId="0" fontId="35" fillId="17" borderId="0" xfId="0" applyFont="1" applyFill="1"/>
    <xf numFmtId="0" fontId="5" fillId="0" borderId="17" xfId="0" applyFont="1" applyFill="1" applyBorder="1" applyAlignment="1">
      <alignment horizontal="center" vertical="center"/>
    </xf>
    <xf numFmtId="0" fontId="40" fillId="0" borderId="5" xfId="0" applyFont="1" applyBorder="1" applyAlignment="1">
      <alignment vertical="center" wrapText="1"/>
    </xf>
    <xf numFmtId="0" fontId="40" fillId="0" borderId="0" xfId="0" applyFont="1"/>
    <xf numFmtId="0" fontId="40" fillId="0" borderId="5" xfId="0" applyFont="1" applyFill="1" applyBorder="1" applyAlignment="1">
      <alignment vertical="center" wrapText="1"/>
    </xf>
    <xf numFmtId="0" fontId="41" fillId="0" borderId="0" xfId="5" applyFont="1" applyFill="1"/>
    <xf numFmtId="0" fontId="40" fillId="0" borderId="16" xfId="0" applyFont="1" applyFill="1" applyBorder="1" applyAlignment="1">
      <alignment vertical="center" wrapText="1"/>
    </xf>
    <xf numFmtId="0" fontId="38" fillId="15" borderId="5" xfId="0" applyFont="1" applyFill="1" applyBorder="1" applyAlignment="1">
      <alignment vertical="center" wrapText="1"/>
    </xf>
    <xf numFmtId="0" fontId="40" fillId="0" borderId="0" xfId="0" applyFont="1" applyAlignment="1">
      <alignment vertical="center"/>
    </xf>
    <xf numFmtId="0" fontId="40" fillId="0" borderId="3" xfId="0" applyFont="1" applyFill="1" applyBorder="1" applyAlignment="1">
      <alignment vertical="center" wrapText="1"/>
    </xf>
    <xf numFmtId="170" fontId="40" fillId="12" borderId="5" xfId="5" applyNumberFormat="1" applyFont="1" applyFill="1" applyBorder="1" applyAlignment="1">
      <alignment vertical="center"/>
    </xf>
    <xf numFmtId="0" fontId="40" fillId="0" borderId="5" xfId="5" applyFont="1" applyFill="1" applyBorder="1" applyAlignment="1">
      <alignment vertical="center" wrapText="1"/>
    </xf>
    <xf numFmtId="0" fontId="40" fillId="0" borderId="0" xfId="0" applyFont="1" applyFill="1" applyBorder="1" applyAlignment="1">
      <alignment vertical="center" wrapText="1"/>
    </xf>
    <xf numFmtId="0" fontId="41" fillId="6" borderId="0" xfId="5" applyFont="1"/>
    <xf numFmtId="0" fontId="40" fillId="0" borderId="21" xfId="0" applyFont="1" applyFill="1" applyBorder="1" applyAlignment="1">
      <alignment vertical="center" wrapText="1"/>
    </xf>
    <xf numFmtId="0" fontId="38" fillId="17" borderId="0" xfId="0" applyFont="1" applyFill="1" applyBorder="1" applyAlignment="1">
      <alignment vertical="center" wrapText="1"/>
    </xf>
    <xf numFmtId="0" fontId="40" fillId="0" borderId="0" xfId="0" applyFont="1" applyFill="1" applyAlignment="1">
      <alignment vertical="center"/>
    </xf>
    <xf numFmtId="0" fontId="40" fillId="0" borderId="5" xfId="0" applyFont="1" applyFill="1" applyBorder="1" applyAlignment="1">
      <alignment vertical="center"/>
    </xf>
    <xf numFmtId="0" fontId="43" fillId="0" borderId="0" xfId="0" applyFont="1" applyAlignment="1">
      <alignment horizontal="center" vertical="center"/>
    </xf>
    <xf numFmtId="0" fontId="40" fillId="0" borderId="23" xfId="0" applyFont="1" applyBorder="1" applyAlignment="1">
      <alignment vertical="center" wrapText="1"/>
    </xf>
    <xf numFmtId="40" fontId="13" fillId="0" borderId="4" xfId="0" applyNumberFormat="1" applyFont="1" applyFill="1" applyBorder="1" applyAlignment="1">
      <alignment horizontal="right" vertical="center"/>
    </xf>
    <xf numFmtId="0" fontId="5" fillId="3" borderId="16" xfId="0" applyFont="1" applyFill="1" applyBorder="1" applyAlignment="1">
      <alignment horizontal="center"/>
    </xf>
    <xf numFmtId="0" fontId="36" fillId="15" borderId="0" xfId="0" applyFont="1" applyFill="1" applyAlignment="1">
      <alignment vertical="center"/>
    </xf>
    <xf numFmtId="0" fontId="5" fillId="14" borderId="24" xfId="0" applyFont="1" applyFill="1" applyBorder="1" applyAlignment="1">
      <alignment vertical="center"/>
    </xf>
    <xf numFmtId="0" fontId="7" fillId="0" borderId="18" xfId="0" applyFont="1" applyFill="1" applyBorder="1" applyAlignment="1">
      <alignment vertical="center"/>
    </xf>
    <xf numFmtId="0" fontId="5" fillId="0" borderId="0" xfId="0" applyFont="1" applyBorder="1" applyAlignment="1">
      <alignment vertical="center"/>
    </xf>
    <xf numFmtId="0" fontId="0" fillId="0" borderId="0" xfId="0" applyAlignment="1"/>
    <xf numFmtId="0" fontId="4" fillId="0" borderId="0" xfId="0" applyFont="1" applyFill="1" applyBorder="1"/>
    <xf numFmtId="0" fontId="40" fillId="0" borderId="0" xfId="0" applyFont="1" applyAlignment="1">
      <alignment wrapText="1"/>
    </xf>
    <xf numFmtId="0" fontId="29" fillId="0" borderId="0" xfId="0" applyFont="1" applyAlignment="1">
      <alignment vertical="center"/>
    </xf>
    <xf numFmtId="0" fontId="3" fillId="3" borderId="15" xfId="0" applyFont="1" applyFill="1" applyBorder="1" applyAlignment="1">
      <alignment horizontal="center"/>
    </xf>
    <xf numFmtId="170" fontId="4" fillId="13" borderId="13" xfId="1" applyNumberFormat="1" applyFont="1" applyFill="1" applyBorder="1" applyAlignment="1">
      <alignment vertical="center"/>
    </xf>
    <xf numFmtId="0" fontId="5" fillId="0" borderId="24" xfId="0" applyFont="1" applyBorder="1" applyAlignment="1">
      <alignment vertical="center"/>
    </xf>
    <xf numFmtId="170" fontId="5" fillId="12" borderId="21" xfId="1" applyNumberFormat="1" applyFont="1" applyFill="1" applyBorder="1" applyAlignment="1">
      <alignment vertical="center"/>
    </xf>
    <xf numFmtId="170" fontId="5" fillId="4" borderId="21" xfId="1" applyNumberFormat="1" applyFont="1" applyFill="1" applyBorder="1" applyAlignment="1">
      <alignment vertical="center"/>
    </xf>
    <xf numFmtId="0" fontId="40" fillId="0" borderId="23" xfId="0" applyFont="1" applyFill="1" applyBorder="1" applyAlignment="1">
      <alignment vertical="center" wrapText="1"/>
    </xf>
    <xf numFmtId="170" fontId="4" fillId="12" borderId="15" xfId="1" applyNumberFormat="1" applyFont="1" applyFill="1" applyBorder="1" applyAlignment="1">
      <alignment vertical="center"/>
    </xf>
    <xf numFmtId="0" fontId="40" fillId="0" borderId="24" xfId="0" applyFont="1" applyBorder="1" applyAlignment="1">
      <alignment vertical="center"/>
    </xf>
    <xf numFmtId="170" fontId="4" fillId="0" borderId="24" xfId="1" applyNumberFormat="1" applyFont="1" applyFill="1" applyBorder="1" applyAlignment="1">
      <alignment vertical="center"/>
    </xf>
    <xf numFmtId="0" fontId="40" fillId="0" borderId="18" xfId="0" applyFont="1" applyFill="1" applyBorder="1" applyAlignment="1">
      <alignment vertical="center" wrapText="1"/>
    </xf>
    <xf numFmtId="0" fontId="5" fillId="0" borderId="24" xfId="0" applyFont="1" applyFill="1" applyBorder="1" applyAlignment="1">
      <alignment horizontal="center" vertical="center"/>
    </xf>
    <xf numFmtId="170" fontId="5" fillId="12" borderId="16" xfId="1" applyNumberFormat="1" applyFont="1" applyFill="1" applyBorder="1" applyAlignment="1">
      <alignment vertical="center"/>
    </xf>
    <xf numFmtId="170" fontId="5" fillId="4" borderId="16" xfId="1" applyNumberFormat="1" applyFont="1" applyFill="1" applyBorder="1" applyAlignment="1">
      <alignment vertical="center"/>
    </xf>
    <xf numFmtId="3" fontId="4" fillId="12" borderId="15" xfId="1" applyNumberFormat="1" applyFont="1" applyFill="1" applyBorder="1" applyAlignment="1">
      <alignment vertical="center"/>
    </xf>
    <xf numFmtId="3" fontId="4" fillId="12" borderId="13" xfId="1" applyNumberFormat="1" applyFont="1" applyFill="1" applyBorder="1" applyAlignment="1">
      <alignment vertical="center"/>
    </xf>
    <xf numFmtId="0" fontId="5" fillId="0" borderId="0" xfId="0" applyFont="1" applyBorder="1" applyAlignment="1">
      <alignment horizontal="left"/>
    </xf>
    <xf numFmtId="170" fontId="28" fillId="15" borderId="0" xfId="1" applyNumberFormat="1" applyFont="1" applyFill="1" applyBorder="1" applyAlignment="1">
      <alignment vertical="center"/>
    </xf>
    <xf numFmtId="0" fontId="13" fillId="0" borderId="27" xfId="0" applyFont="1" applyFill="1" applyBorder="1"/>
    <xf numFmtId="166" fontId="13" fillId="0" borderId="30" xfId="6" applyFont="1" applyFill="1" applyBorder="1"/>
    <xf numFmtId="166" fontId="25" fillId="0" borderId="29" xfId="6" applyFont="1" applyFill="1" applyBorder="1"/>
    <xf numFmtId="170" fontId="4" fillId="4" borderId="15" xfId="1" applyNumberFormat="1" applyFont="1" applyFill="1" applyBorder="1" applyAlignment="1">
      <alignment vertical="center"/>
    </xf>
    <xf numFmtId="0" fontId="5" fillId="0" borderId="18" xfId="0" applyFont="1" applyBorder="1" applyAlignment="1">
      <alignment vertical="center" wrapText="1"/>
    </xf>
    <xf numFmtId="0" fontId="43" fillId="0" borderId="24" xfId="0" applyFont="1" applyBorder="1" applyAlignment="1">
      <alignment vertical="center"/>
    </xf>
    <xf numFmtId="170" fontId="4" fillId="4" borderId="23" xfId="1" applyNumberFormat="1" applyFont="1" applyFill="1" applyBorder="1" applyAlignment="1">
      <alignment vertical="center"/>
    </xf>
    <xf numFmtId="0" fontId="5" fillId="0" borderId="3" xfId="0" applyFont="1" applyBorder="1" applyAlignment="1">
      <alignment vertical="center" wrapText="1"/>
    </xf>
    <xf numFmtId="0" fontId="40" fillId="4" borderId="21" xfId="0" applyFont="1" applyFill="1" applyBorder="1" applyAlignment="1">
      <alignment vertical="center" wrapText="1"/>
    </xf>
    <xf numFmtId="38" fontId="22" fillId="0" borderId="5" xfId="6" applyNumberFormat="1" applyFont="1" applyFill="1" applyBorder="1" applyAlignment="1">
      <alignment horizontal="left"/>
    </xf>
    <xf numFmtId="38" fontId="13" fillId="0" borderId="45" xfId="6" applyNumberFormat="1" applyFont="1" applyBorder="1"/>
    <xf numFmtId="38" fontId="13" fillId="0" borderId="15" xfId="6" applyNumberFormat="1" applyFont="1" applyBorder="1"/>
    <xf numFmtId="38" fontId="13" fillId="0" borderId="21" xfId="6" applyNumberFormat="1" applyFont="1" applyBorder="1"/>
    <xf numFmtId="38" fontId="22" fillId="0" borderId="3" xfId="6" applyNumberFormat="1" applyFont="1" applyFill="1" applyBorder="1" applyAlignment="1">
      <alignment horizontal="left"/>
    </xf>
    <xf numFmtId="38" fontId="13" fillId="0" borderId="41" xfId="6" applyNumberFormat="1" applyFont="1" applyBorder="1"/>
    <xf numFmtId="38" fontId="13" fillId="0" borderId="3" xfId="6" applyNumberFormat="1" applyFont="1" applyBorder="1"/>
    <xf numFmtId="38" fontId="13" fillId="0" borderId="5" xfId="6" applyNumberFormat="1" applyFont="1" applyBorder="1"/>
    <xf numFmtId="38" fontId="23" fillId="0" borderId="23" xfId="6" applyNumberFormat="1" applyFont="1" applyFill="1" applyBorder="1" applyAlignment="1">
      <alignment horizontal="center"/>
    </xf>
    <xf numFmtId="38" fontId="4" fillId="0" borderId="3" xfId="6" applyNumberFormat="1" applyFont="1" applyBorder="1" applyAlignment="1"/>
    <xf numFmtId="38" fontId="4" fillId="0" borderId="5" xfId="6" applyNumberFormat="1" applyFont="1" applyBorder="1" applyAlignment="1"/>
    <xf numFmtId="38" fontId="29" fillId="0" borderId="20" xfId="6" applyNumberFormat="1" applyFont="1" applyBorder="1"/>
    <xf numFmtId="38" fontId="27" fillId="15" borderId="27" xfId="6" applyNumberFormat="1" applyFont="1" applyFill="1" applyBorder="1" applyAlignment="1">
      <alignment horizontal="center" vertical="center" wrapText="1"/>
    </xf>
    <xf numFmtId="38" fontId="25" fillId="0" borderId="17" xfId="6" applyNumberFormat="1" applyFont="1" applyBorder="1" applyAlignment="1">
      <alignment horizontal="center"/>
    </xf>
    <xf numFmtId="174" fontId="13" fillId="0" borderId="15" xfId="6" applyNumberFormat="1" applyFont="1" applyBorder="1"/>
    <xf numFmtId="174" fontId="13" fillId="0" borderId="13" xfId="6" applyNumberFormat="1" applyFont="1" applyBorder="1"/>
    <xf numFmtId="0" fontId="13" fillId="0" borderId="44" xfId="0" applyFont="1" applyBorder="1"/>
    <xf numFmtId="174" fontId="13" fillId="0" borderId="21" xfId="6" applyNumberFormat="1" applyFont="1" applyBorder="1"/>
    <xf numFmtId="0" fontId="13" fillId="0" borderId="21" xfId="0" applyFont="1" applyBorder="1"/>
    <xf numFmtId="40" fontId="51" fillId="15" borderId="26" xfId="0" applyNumberFormat="1" applyFont="1" applyFill="1" applyBorder="1" applyAlignment="1">
      <alignment horizontal="center" vertical="center" wrapText="1"/>
    </xf>
    <xf numFmtId="166" fontId="13" fillId="0" borderId="43" xfId="6" applyFont="1" applyBorder="1"/>
    <xf numFmtId="166" fontId="13" fillId="0" borderId="42" xfId="6" applyFont="1" applyBorder="1"/>
    <xf numFmtId="0" fontId="42" fillId="5" borderId="5" xfId="4" applyFont="1" applyBorder="1" applyAlignment="1">
      <alignment vertical="center" wrapText="1"/>
    </xf>
    <xf numFmtId="0" fontId="40" fillId="0" borderId="3" xfId="0" applyFont="1" applyBorder="1" applyAlignment="1">
      <alignment vertical="center" wrapText="1"/>
    </xf>
    <xf numFmtId="170" fontId="7" fillId="12" borderId="3" xfId="1" applyNumberFormat="1" applyFont="1" applyFill="1" applyBorder="1" applyAlignment="1">
      <alignment vertical="center"/>
    </xf>
    <xf numFmtId="0" fontId="13" fillId="0" borderId="5" xfId="0" applyFont="1" applyBorder="1" applyAlignment="1">
      <alignment vertical="center" wrapText="1"/>
    </xf>
    <xf numFmtId="0" fontId="13" fillId="0" borderId="23" xfId="0" applyFont="1" applyBorder="1" applyAlignment="1">
      <alignment vertical="center" wrapText="1"/>
    </xf>
    <xf numFmtId="0" fontId="7" fillId="0" borderId="24" xfId="0" applyFont="1" applyBorder="1" applyAlignment="1">
      <alignment vertical="center" wrapText="1"/>
    </xf>
    <xf numFmtId="0" fontId="40" fillId="4" borderId="18" xfId="0" applyFont="1" applyFill="1" applyBorder="1" applyAlignment="1">
      <alignment vertical="center" wrapText="1"/>
    </xf>
    <xf numFmtId="0" fontId="40" fillId="4" borderId="3" xfId="5" applyFont="1" applyFill="1" applyBorder="1" applyAlignment="1">
      <alignment vertical="center" wrapText="1"/>
    </xf>
    <xf numFmtId="170" fontId="37" fillId="12" borderId="21" xfId="1" applyNumberFormat="1" applyFont="1" applyFill="1" applyBorder="1" applyAlignment="1">
      <alignment vertical="center"/>
    </xf>
    <xf numFmtId="170" fontId="7" fillId="13" borderId="18" xfId="1" applyNumberFormat="1" applyFont="1" applyFill="1" applyBorder="1" applyAlignment="1">
      <alignment vertical="center"/>
    </xf>
    <xf numFmtId="0" fontId="5" fillId="0" borderId="3" xfId="0" applyFont="1" applyBorder="1" applyAlignment="1">
      <alignment vertical="center"/>
    </xf>
    <xf numFmtId="0" fontId="40" fillId="0" borderId="5" xfId="0" applyFont="1" applyBorder="1" applyAlignment="1">
      <alignment vertical="center"/>
    </xf>
    <xf numFmtId="0" fontId="40" fillId="0" borderId="23" xfId="0" applyFont="1" applyFill="1" applyBorder="1" applyAlignment="1">
      <alignment vertical="center"/>
    </xf>
    <xf numFmtId="0" fontId="40" fillId="0" borderId="5" xfId="2" applyFont="1" applyFill="1" applyBorder="1" applyAlignment="1">
      <alignment vertical="center" wrapText="1"/>
    </xf>
    <xf numFmtId="0" fontId="13" fillId="0" borderId="0" xfId="0" applyFont="1" applyFill="1" applyBorder="1" applyAlignment="1">
      <alignment wrapText="1"/>
    </xf>
    <xf numFmtId="0" fontId="19" fillId="0" borderId="0" xfId="0" applyFont="1" applyFill="1" applyBorder="1" applyAlignment="1">
      <alignment horizontal="center" wrapText="1"/>
    </xf>
    <xf numFmtId="0" fontId="40" fillId="0" borderId="23" xfId="0" applyFont="1" applyBorder="1" applyAlignment="1">
      <alignment vertical="center"/>
    </xf>
    <xf numFmtId="0" fontId="0" fillId="15" borderId="0" xfId="0" applyFill="1"/>
    <xf numFmtId="0" fontId="25" fillId="0" borderId="48" xfId="0" applyFont="1" applyBorder="1" applyAlignment="1">
      <alignment vertical="center"/>
    </xf>
    <xf numFmtId="0" fontId="19" fillId="14" borderId="24" xfId="0" applyFont="1" applyFill="1" applyBorder="1" applyAlignment="1">
      <alignment horizontal="center"/>
    </xf>
    <xf numFmtId="0" fontId="0" fillId="0" borderId="46" xfId="0" applyBorder="1"/>
    <xf numFmtId="0" fontId="0" fillId="0" borderId="49" xfId="0" applyBorder="1"/>
    <xf numFmtId="0" fontId="3" fillId="0" borderId="0" xfId="0" applyFont="1" applyAlignment="1">
      <alignment horizontal="center" vertical="center"/>
    </xf>
    <xf numFmtId="166" fontId="13" fillId="0" borderId="50" xfId="6" applyFont="1" applyBorder="1"/>
    <xf numFmtId="170" fontId="5" fillId="13" borderId="13" xfId="1" applyNumberFormat="1" applyFont="1" applyFill="1" applyBorder="1" applyAlignment="1">
      <alignment vertical="center"/>
    </xf>
    <xf numFmtId="0" fontId="50" fillId="0" borderId="5" xfId="3" applyFont="1" applyBorder="1" applyAlignment="1">
      <alignment vertical="center" wrapText="1"/>
    </xf>
    <xf numFmtId="0" fontId="37" fillId="23" borderId="17" xfId="0" applyFont="1" applyFill="1" applyBorder="1" applyAlignment="1">
      <alignment vertical="center" wrapText="1"/>
    </xf>
    <xf numFmtId="0" fontId="37" fillId="23" borderId="18" xfId="0" applyFont="1" applyFill="1" applyBorder="1" applyAlignment="1">
      <alignment vertical="center" wrapText="1"/>
    </xf>
    <xf numFmtId="170" fontId="7" fillId="23" borderId="5" xfId="1" applyNumberFormat="1" applyFont="1" applyFill="1" applyBorder="1" applyAlignment="1">
      <alignment vertical="center"/>
    </xf>
    <xf numFmtId="170" fontId="7" fillId="23" borderId="15" xfId="1" applyNumberFormat="1" applyFont="1" applyFill="1" applyBorder="1" applyAlignment="1">
      <alignment vertical="center"/>
    </xf>
    <xf numFmtId="0" fontId="40" fillId="23" borderId="21" xfId="0" applyFont="1" applyFill="1" applyBorder="1" applyAlignment="1">
      <alignment vertical="center" wrapText="1"/>
    </xf>
    <xf numFmtId="0" fontId="7" fillId="23" borderId="0" xfId="0" applyFont="1" applyFill="1"/>
    <xf numFmtId="170" fontId="7" fillId="23" borderId="0" xfId="0" applyNumberFormat="1" applyFont="1" applyFill="1"/>
    <xf numFmtId="0" fontId="5" fillId="0" borderId="0" xfId="2" applyFont="1" applyFill="1" applyAlignment="1">
      <alignment horizontal="center" vertical="center"/>
    </xf>
    <xf numFmtId="0" fontId="39" fillId="9" borderId="24" xfId="2" applyFont="1" applyFill="1" applyBorder="1" applyAlignment="1">
      <alignment vertical="center" wrapText="1"/>
    </xf>
    <xf numFmtId="0" fontId="0" fillId="0" borderId="5" xfId="0" applyBorder="1"/>
    <xf numFmtId="174" fontId="0" fillId="0" borderId="5" xfId="0" applyNumberFormat="1" applyBorder="1"/>
    <xf numFmtId="174" fontId="3" fillId="0" borderId="5" xfId="0" applyNumberFormat="1" applyFont="1" applyBorder="1"/>
    <xf numFmtId="174" fontId="32" fillId="20" borderId="18" xfId="6" applyNumberFormat="1" applyFont="1" applyFill="1" applyBorder="1" applyAlignment="1">
      <alignment horizontal="center"/>
    </xf>
    <xf numFmtId="174" fontId="0" fillId="0" borderId="5" xfId="6" applyNumberFormat="1" applyFont="1" applyBorder="1"/>
    <xf numFmtId="174" fontId="0" fillId="0" borderId="13" xfId="6" applyNumberFormat="1" applyFont="1" applyBorder="1"/>
    <xf numFmtId="0" fontId="5" fillId="3" borderId="23" xfId="0" applyFont="1" applyFill="1" applyBorder="1" applyAlignment="1">
      <alignment horizontal="center"/>
    </xf>
    <xf numFmtId="174" fontId="0" fillId="0" borderId="15" xfId="6" applyNumberFormat="1" applyFont="1" applyBorder="1"/>
    <xf numFmtId="0" fontId="0" fillId="0" borderId="15" xfId="0" applyBorder="1"/>
    <xf numFmtId="0" fontId="3" fillId="0" borderId="13" xfId="0" applyFont="1" applyBorder="1"/>
    <xf numFmtId="0" fontId="0" fillId="0" borderId="13" xfId="0" applyBorder="1"/>
    <xf numFmtId="174" fontId="0" fillId="0" borderId="21" xfId="0" applyNumberFormat="1" applyBorder="1"/>
    <xf numFmtId="0" fontId="5" fillId="0" borderId="21" xfId="0" applyFont="1" applyBorder="1"/>
    <xf numFmtId="174" fontId="19" fillId="0" borderId="21" xfId="6" applyNumberFormat="1" applyFont="1" applyFill="1" applyBorder="1" applyAlignment="1">
      <alignment horizontal="center" vertical="center" wrapText="1"/>
    </xf>
    <xf numFmtId="0" fontId="5" fillId="22" borderId="3" xfId="0" applyFont="1" applyFill="1" applyBorder="1" applyAlignment="1">
      <alignment horizontal="center"/>
    </xf>
    <xf numFmtId="0" fontId="5" fillId="22" borderId="23" xfId="0" applyFont="1" applyFill="1" applyBorder="1" applyAlignment="1">
      <alignment horizontal="center"/>
    </xf>
    <xf numFmtId="0" fontId="5" fillId="0" borderId="18" xfId="0" applyFont="1" applyBorder="1"/>
    <xf numFmtId="174" fontId="5" fillId="0" borderId="21" xfId="6" applyNumberFormat="1" applyFont="1" applyBorder="1"/>
    <xf numFmtId="174" fontId="5" fillId="0" borderId="18" xfId="6" applyNumberFormat="1" applyFont="1" applyBorder="1"/>
    <xf numFmtId="0" fontId="0" fillId="0" borderId="21" xfId="0" applyBorder="1"/>
    <xf numFmtId="0" fontId="0" fillId="0" borderId="18" xfId="0" applyBorder="1"/>
    <xf numFmtId="174" fontId="3" fillId="0" borderId="21" xfId="0" applyNumberFormat="1" applyFont="1" applyBorder="1"/>
    <xf numFmtId="174" fontId="3" fillId="0" borderId="18" xfId="0" applyNumberFormat="1" applyFont="1" applyBorder="1"/>
    <xf numFmtId="174" fontId="3" fillId="0" borderId="24" xfId="0" applyNumberFormat="1" applyFont="1" applyBorder="1"/>
    <xf numFmtId="174" fontId="0" fillId="0" borderId="0" xfId="0" applyNumberFormat="1"/>
    <xf numFmtId="40" fontId="13" fillId="24" borderId="31" xfId="0" applyNumberFormat="1" applyFont="1" applyFill="1" applyBorder="1" applyAlignment="1">
      <alignment horizontal="left" vertical="center"/>
    </xf>
    <xf numFmtId="40" fontId="13" fillId="24" borderId="4" xfId="0" applyNumberFormat="1" applyFont="1" applyFill="1" applyBorder="1" applyAlignment="1">
      <alignment horizontal="right" vertical="center"/>
    </xf>
    <xf numFmtId="40" fontId="13" fillId="24" borderId="13" xfId="0" applyNumberFormat="1" applyFont="1" applyFill="1" applyBorder="1" applyAlignment="1">
      <alignment horizontal="right" wrapText="1"/>
    </xf>
    <xf numFmtId="0" fontId="0" fillId="24" borderId="0" xfId="0" applyFont="1" applyFill="1" applyAlignment="1"/>
    <xf numFmtId="0" fontId="40" fillId="25" borderId="0" xfId="0" applyFont="1" applyFill="1"/>
    <xf numFmtId="170" fontId="4" fillId="13" borderId="15" xfId="1" applyNumberFormat="1" applyFont="1" applyFill="1" applyBorder="1" applyAlignment="1">
      <alignment vertical="center"/>
    </xf>
    <xf numFmtId="0" fontId="23" fillId="14" borderId="17" xfId="0" applyFont="1" applyFill="1" applyBorder="1" applyAlignment="1">
      <alignment horizontal="center"/>
    </xf>
    <xf numFmtId="3" fontId="4" fillId="0" borderId="13" xfId="1" applyNumberFormat="1" applyFont="1" applyFill="1" applyBorder="1" applyAlignment="1">
      <alignment vertical="center"/>
    </xf>
    <xf numFmtId="0" fontId="0" fillId="0" borderId="0" xfId="0" applyFill="1" applyAlignment="1"/>
    <xf numFmtId="3" fontId="4" fillId="0" borderId="16" xfId="1" applyNumberFormat="1" applyFont="1" applyFill="1" applyBorder="1" applyAlignment="1">
      <alignment vertical="center"/>
    </xf>
    <xf numFmtId="170" fontId="5" fillId="0" borderId="13" xfId="1" applyNumberFormat="1" applyFont="1" applyFill="1" applyBorder="1" applyAlignment="1">
      <alignment vertical="center"/>
    </xf>
    <xf numFmtId="170" fontId="28" fillId="15" borderId="0" xfId="1" applyNumberFormat="1" applyFont="1" applyFill="1" applyBorder="1" applyAlignment="1">
      <alignment vertical="center" wrapText="1"/>
    </xf>
    <xf numFmtId="166" fontId="13" fillId="0" borderId="3" xfId="6" applyFont="1" applyBorder="1"/>
    <xf numFmtId="166" fontId="13" fillId="0" borderId="15" xfId="6" applyFont="1" applyBorder="1"/>
    <xf numFmtId="166" fontId="13" fillId="0" borderId="5" xfId="6" applyFont="1" applyBorder="1"/>
    <xf numFmtId="166" fontId="13" fillId="0" borderId="13" xfId="6" applyFont="1" applyBorder="1"/>
    <xf numFmtId="166" fontId="13" fillId="0" borderId="18" xfId="6" applyFont="1" applyBorder="1"/>
    <xf numFmtId="166" fontId="13" fillId="0" borderId="21" xfId="6" applyFont="1" applyBorder="1"/>
    <xf numFmtId="182" fontId="34" fillId="17" borderId="0" xfId="0" applyNumberFormat="1" applyFont="1" applyFill="1" applyAlignment="1">
      <alignment vertical="center"/>
    </xf>
    <xf numFmtId="182" fontId="33" fillId="17" borderId="0" xfId="0" applyNumberFormat="1" applyFont="1" applyFill="1" applyAlignment="1">
      <alignment vertical="center"/>
    </xf>
    <xf numFmtId="182" fontId="33" fillId="17" borderId="0" xfId="0" applyNumberFormat="1" applyFont="1" applyFill="1" applyBorder="1" applyAlignment="1">
      <alignment vertical="center"/>
    </xf>
    <xf numFmtId="182" fontId="0" fillId="0" borderId="0" xfId="0" applyNumberFormat="1" applyAlignment="1">
      <alignment vertical="center"/>
    </xf>
    <xf numFmtId="182" fontId="29" fillId="0" borderId="0" xfId="0" applyNumberFormat="1" applyFont="1" applyAlignment="1">
      <alignment vertical="center"/>
    </xf>
    <xf numFmtId="182" fontId="0" fillId="0" borderId="0" xfId="0" applyNumberFormat="1"/>
    <xf numFmtId="182" fontId="25" fillId="0" borderId="0" xfId="6" applyNumberFormat="1" applyFont="1"/>
    <xf numFmtId="182" fontId="22" fillId="0" borderId="0" xfId="6" applyNumberFormat="1" applyFont="1"/>
    <xf numFmtId="182" fontId="27" fillId="15" borderId="8" xfId="6" applyNumberFormat="1" applyFont="1" applyFill="1" applyBorder="1" applyAlignment="1">
      <alignment vertical="center" wrapText="1"/>
    </xf>
    <xf numFmtId="182" fontId="28" fillId="15" borderId="12" xfId="6" applyNumberFormat="1" applyFont="1" applyFill="1" applyBorder="1" applyAlignment="1">
      <alignment vertical="center" wrapText="1"/>
    </xf>
    <xf numFmtId="182" fontId="28" fillId="15" borderId="8" xfId="6" applyNumberFormat="1" applyFont="1" applyFill="1" applyBorder="1" applyAlignment="1">
      <alignment vertical="center" wrapText="1"/>
    </xf>
    <xf numFmtId="182" fontId="28" fillId="15" borderId="40" xfId="6" applyNumberFormat="1" applyFont="1" applyFill="1" applyBorder="1" applyAlignment="1">
      <alignment vertical="center" wrapText="1"/>
    </xf>
    <xf numFmtId="182" fontId="25" fillId="0" borderId="47" xfId="6" applyNumberFormat="1" applyFont="1" applyBorder="1"/>
    <xf numFmtId="182" fontId="25" fillId="0" borderId="39" xfId="6" applyNumberFormat="1" applyFont="1" applyBorder="1"/>
    <xf numFmtId="182" fontId="13" fillId="0" borderId="39" xfId="6" applyNumberFormat="1" applyFont="1" applyBorder="1"/>
    <xf numFmtId="182" fontId="13" fillId="0" borderId="38" xfId="6" applyNumberFormat="1" applyFont="1" applyBorder="1"/>
    <xf numFmtId="182" fontId="23" fillId="14" borderId="17" xfId="6" applyNumberFormat="1" applyFont="1" applyFill="1" applyBorder="1" applyAlignment="1">
      <alignment horizontal="center"/>
    </xf>
    <xf numFmtId="182" fontId="23" fillId="14" borderId="24" xfId="6" applyNumberFormat="1" applyFont="1" applyFill="1" applyBorder="1" applyAlignment="1">
      <alignment horizontal="center"/>
    </xf>
    <xf numFmtId="182" fontId="13" fillId="14" borderId="24" xfId="6" applyNumberFormat="1" applyFont="1" applyFill="1" applyBorder="1"/>
    <xf numFmtId="182" fontId="13" fillId="14" borderId="2" xfId="6" applyNumberFormat="1" applyFont="1" applyFill="1" applyBorder="1"/>
    <xf numFmtId="182" fontId="13" fillId="0" borderId="43" xfId="6" applyNumberFormat="1" applyFont="1" applyBorder="1"/>
    <xf numFmtId="182" fontId="13" fillId="14" borderId="5" xfId="6" applyNumberFormat="1" applyFont="1" applyFill="1" applyBorder="1"/>
    <xf numFmtId="182" fontId="13" fillId="14" borderId="13" xfId="6" applyNumberFormat="1" applyFont="1" applyFill="1" applyBorder="1"/>
    <xf numFmtId="182" fontId="13" fillId="0" borderId="42" xfId="6" applyNumberFormat="1" applyFont="1" applyBorder="1"/>
    <xf numFmtId="182" fontId="13" fillId="0" borderId="18" xfId="6" applyNumberFormat="1" applyFont="1" applyBorder="1"/>
    <xf numFmtId="182" fontId="13" fillId="0" borderId="24" xfId="6" applyNumberFormat="1" applyFont="1" applyFill="1" applyBorder="1"/>
    <xf numFmtId="182" fontId="4" fillId="0" borderId="3" xfId="6" applyNumberFormat="1" applyFont="1" applyBorder="1" applyAlignment="1"/>
    <xf numFmtId="182" fontId="4" fillId="0" borderId="5" xfId="6" applyNumberFormat="1" applyFont="1" applyBorder="1" applyAlignment="1"/>
    <xf numFmtId="182" fontId="13" fillId="0" borderId="41" xfId="6" applyNumberFormat="1" applyFont="1" applyBorder="1"/>
    <xf numFmtId="182" fontId="13" fillId="0" borderId="46" xfId="6" applyNumberFormat="1" applyFont="1" applyBorder="1"/>
    <xf numFmtId="182" fontId="0" fillId="0" borderId="0" xfId="0" applyNumberFormat="1" applyBorder="1" applyAlignment="1">
      <alignment vertical="center"/>
    </xf>
    <xf numFmtId="166" fontId="13" fillId="0" borderId="24" xfId="6" applyFont="1" applyFill="1" applyBorder="1"/>
    <xf numFmtId="166" fontId="23" fillId="14" borderId="24" xfId="6" applyFont="1" applyFill="1" applyBorder="1" applyAlignment="1">
      <alignment horizontal="center"/>
    </xf>
    <xf numFmtId="166" fontId="25" fillId="0" borderId="29" xfId="6" applyFont="1" applyBorder="1" applyAlignment="1">
      <alignment horizontal="center"/>
    </xf>
    <xf numFmtId="166" fontId="13" fillId="14" borderId="13" xfId="6" applyFont="1" applyFill="1" applyBorder="1"/>
    <xf numFmtId="166" fontId="13" fillId="14" borderId="5" xfId="6" applyFont="1" applyFill="1" applyBorder="1"/>
    <xf numFmtId="166" fontId="13" fillId="0" borderId="46" xfId="6" applyFont="1" applyBorder="1"/>
    <xf numFmtId="170" fontId="4" fillId="22" borderId="5" xfId="1" applyNumberFormat="1" applyFont="1" applyFill="1" applyBorder="1" applyAlignment="1">
      <alignment vertical="center"/>
    </xf>
    <xf numFmtId="170" fontId="40" fillId="22" borderId="5" xfId="2" applyNumberFormat="1" applyFont="1" applyFill="1" applyBorder="1" applyAlignment="1">
      <alignment vertical="center"/>
    </xf>
    <xf numFmtId="170" fontId="4" fillId="22" borderId="23" xfId="1" applyNumberFormat="1" applyFont="1" applyFill="1" applyBorder="1" applyAlignment="1">
      <alignment vertical="center"/>
    </xf>
    <xf numFmtId="170" fontId="5" fillId="22" borderId="5" xfId="1" applyNumberFormat="1" applyFont="1" applyFill="1" applyBorder="1" applyAlignment="1">
      <alignment vertical="center"/>
    </xf>
    <xf numFmtId="170" fontId="5" fillId="22" borderId="21" xfId="1" applyNumberFormat="1" applyFont="1" applyFill="1" applyBorder="1" applyAlignment="1">
      <alignment vertical="center"/>
    </xf>
    <xf numFmtId="170" fontId="4" fillId="22" borderId="16" xfId="1" applyNumberFormat="1" applyFont="1" applyFill="1" applyBorder="1" applyAlignment="1">
      <alignment vertical="center"/>
    </xf>
    <xf numFmtId="170" fontId="5" fillId="22" borderId="15" xfId="1" applyNumberFormat="1" applyFont="1" applyFill="1" applyBorder="1" applyAlignment="1">
      <alignment vertical="center"/>
    </xf>
    <xf numFmtId="0" fontId="40" fillId="4" borderId="5" xfId="5" applyFont="1" applyFill="1" applyBorder="1" applyAlignment="1">
      <alignment vertical="center"/>
    </xf>
    <xf numFmtId="170" fontId="7" fillId="0" borderId="13" xfId="1" applyNumberFormat="1" applyFont="1" applyFill="1" applyBorder="1" applyAlignment="1">
      <alignment vertical="center"/>
    </xf>
    <xf numFmtId="182" fontId="13" fillId="14" borderId="0" xfId="6" applyNumberFormat="1" applyFont="1" applyFill="1" applyBorder="1"/>
    <xf numFmtId="166" fontId="13" fillId="0" borderId="18" xfId="6" applyFont="1" applyFill="1" applyBorder="1"/>
    <xf numFmtId="182" fontId="13" fillId="0" borderId="56" xfId="6" applyNumberFormat="1" applyFont="1" applyBorder="1"/>
    <xf numFmtId="166" fontId="13" fillId="0" borderId="56" xfId="6" applyFont="1" applyBorder="1"/>
    <xf numFmtId="182" fontId="0" fillId="0" borderId="55" xfId="0" applyNumberFormat="1" applyBorder="1" applyAlignment="1">
      <alignment vertical="center"/>
    </xf>
    <xf numFmtId="182" fontId="13" fillId="0" borderId="58" xfId="6" applyNumberFormat="1" applyFont="1" applyBorder="1"/>
    <xf numFmtId="182" fontId="13" fillId="0" borderId="60" xfId="6" applyNumberFormat="1" applyFont="1" applyBorder="1"/>
    <xf numFmtId="182" fontId="13" fillId="3" borderId="61" xfId="6" applyNumberFormat="1" applyFont="1" applyFill="1" applyBorder="1"/>
    <xf numFmtId="182" fontId="13" fillId="0" borderId="61" xfId="6" applyNumberFormat="1" applyFont="1" applyBorder="1"/>
    <xf numFmtId="182" fontId="13" fillId="0" borderId="62" xfId="6" applyNumberFormat="1" applyFont="1" applyBorder="1"/>
    <xf numFmtId="182" fontId="13" fillId="0" borderId="59" xfId="6" applyNumberFormat="1" applyFont="1" applyFill="1" applyBorder="1"/>
    <xf numFmtId="182" fontId="13" fillId="0" borderId="63" xfId="6" applyNumberFormat="1" applyFont="1" applyBorder="1"/>
    <xf numFmtId="0" fontId="5" fillId="0" borderId="0" xfId="4" applyFont="1" applyFill="1" applyAlignment="1">
      <alignment horizontal="center" vertical="center"/>
    </xf>
    <xf numFmtId="0" fontId="5" fillId="0" borderId="0" xfId="0" applyFont="1" applyAlignment="1">
      <alignment horizontal="center" vertical="center"/>
    </xf>
    <xf numFmtId="0" fontId="43" fillId="0" borderId="5" xfId="0" applyFont="1" applyFill="1" applyBorder="1" applyAlignment="1">
      <alignment vertical="center" wrapText="1"/>
    </xf>
    <xf numFmtId="0" fontId="27" fillId="15" borderId="27" xfId="0" applyFont="1" applyFill="1" applyBorder="1" applyAlignment="1">
      <alignment horizontal="center" vertical="center" wrapText="1"/>
    </xf>
    <xf numFmtId="0" fontId="23" fillId="14" borderId="22" xfId="0" applyFont="1" applyFill="1" applyBorder="1" applyAlignment="1">
      <alignment horizontal="center"/>
    </xf>
    <xf numFmtId="174" fontId="13" fillId="14" borderId="23" xfId="6" applyNumberFormat="1" applyFont="1" applyFill="1" applyBorder="1"/>
    <xf numFmtId="0" fontId="40" fillId="0" borderId="25" xfId="0" applyFont="1" applyBorder="1" applyAlignment="1">
      <alignment vertical="center" wrapText="1"/>
    </xf>
    <xf numFmtId="170" fontId="39" fillId="0" borderId="16" xfId="2" applyNumberFormat="1" applyFont="1" applyFill="1" applyBorder="1" applyAlignment="1">
      <alignment vertical="center"/>
    </xf>
    <xf numFmtId="170" fontId="4" fillId="4" borderId="25" xfId="1" applyNumberFormat="1" applyFont="1" applyFill="1" applyBorder="1" applyAlignment="1">
      <alignment vertical="center"/>
    </xf>
    <xf numFmtId="0" fontId="13" fillId="0" borderId="17" xfId="0" applyFont="1" applyBorder="1"/>
    <xf numFmtId="0" fontId="13" fillId="0" borderId="0" xfId="0" applyFont="1" applyFill="1" applyBorder="1" applyAlignment="1">
      <alignment horizontal="left"/>
    </xf>
    <xf numFmtId="166" fontId="13" fillId="14" borderId="0" xfId="6" applyFont="1" applyFill="1" applyBorder="1"/>
    <xf numFmtId="164" fontId="1" fillId="0" borderId="12" xfId="6" applyNumberFormat="1" applyFont="1" applyFill="1" applyBorder="1" applyAlignment="1"/>
    <xf numFmtId="164" fontId="0" fillId="0" borderId="19" xfId="6" applyNumberFormat="1" applyFont="1" applyFill="1" applyBorder="1" applyAlignment="1"/>
    <xf numFmtId="164" fontId="0" fillId="0" borderId="20" xfId="6" applyNumberFormat="1" applyFont="1" applyFill="1" applyBorder="1" applyAlignment="1"/>
    <xf numFmtId="0" fontId="3" fillId="14" borderId="17" xfId="0" applyFont="1" applyFill="1" applyBorder="1" applyAlignment="1">
      <alignment horizontal="center"/>
    </xf>
    <xf numFmtId="0" fontId="5" fillId="23" borderId="18" xfId="0" applyFont="1" applyFill="1" applyBorder="1" applyAlignment="1">
      <alignment horizontal="center" vertical="center" wrapText="1"/>
    </xf>
    <xf numFmtId="169" fontId="4" fillId="17" borderId="0" xfId="1" applyNumberFormat="1" applyFont="1" applyFill="1"/>
    <xf numFmtId="170" fontId="4" fillId="0" borderId="0" xfId="1" applyNumberFormat="1" applyFont="1" applyAlignment="1">
      <alignment vertical="center"/>
    </xf>
    <xf numFmtId="170" fontId="4" fillId="15" borderId="0" xfId="1" applyNumberFormat="1" applyFont="1" applyFill="1" applyAlignment="1">
      <alignment vertical="center"/>
    </xf>
    <xf numFmtId="170" fontId="4" fillId="0" borderId="25" xfId="1" applyNumberFormat="1" applyFont="1" applyBorder="1" applyAlignment="1">
      <alignment vertical="center"/>
    </xf>
    <xf numFmtId="170" fontId="4" fillId="0" borderId="15" xfId="1" applyNumberFormat="1" applyFont="1" applyBorder="1" applyAlignment="1">
      <alignment vertical="center"/>
    </xf>
    <xf numFmtId="170" fontId="4" fillId="0" borderId="13" xfId="1" applyNumberFormat="1" applyFont="1" applyBorder="1" applyAlignment="1">
      <alignment vertical="center"/>
    </xf>
    <xf numFmtId="0" fontId="4" fillId="0" borderId="5" xfId="5" applyFont="1" applyFill="1" applyBorder="1" applyAlignment="1">
      <alignment vertical="center" wrapText="1"/>
    </xf>
    <xf numFmtId="170" fontId="4" fillId="0" borderId="16" xfId="1" applyNumberFormat="1" applyFont="1" applyBorder="1" applyAlignment="1">
      <alignment vertical="center"/>
    </xf>
    <xf numFmtId="0" fontId="5" fillId="0" borderId="2" xfId="0" applyFont="1" applyBorder="1" applyAlignment="1">
      <alignment horizontal="center" vertical="center"/>
    </xf>
    <xf numFmtId="170" fontId="4" fillId="0" borderId="5" xfId="1" applyNumberFormat="1" applyFont="1" applyBorder="1" applyAlignment="1">
      <alignment vertical="center"/>
    </xf>
    <xf numFmtId="0" fontId="13" fillId="0" borderId="3" xfId="0" applyFont="1" applyBorder="1" applyAlignment="1">
      <alignment vertical="center" wrapText="1"/>
    </xf>
    <xf numFmtId="0" fontId="19" fillId="0" borderId="5" xfId="0" applyFont="1" applyBorder="1" applyAlignment="1">
      <alignment vertical="center" wrapText="1"/>
    </xf>
    <xf numFmtId="0" fontId="13" fillId="0" borderId="5" xfId="0" applyFont="1" applyBorder="1" applyAlignment="1">
      <alignment horizontal="left" vertical="center" wrapText="1"/>
    </xf>
    <xf numFmtId="0" fontId="49" fillId="11" borderId="5" xfId="2" applyFont="1" applyFill="1" applyBorder="1" applyAlignment="1">
      <alignment vertical="center" wrapText="1"/>
    </xf>
    <xf numFmtId="0" fontId="49" fillId="11" borderId="0" xfId="2" applyFont="1" applyFill="1"/>
    <xf numFmtId="170" fontId="49" fillId="11" borderId="0" xfId="2" applyNumberFormat="1" applyFont="1" applyFill="1"/>
    <xf numFmtId="170" fontId="5" fillId="0" borderId="15" xfId="1" applyNumberFormat="1" applyFont="1" applyBorder="1" applyAlignment="1">
      <alignment vertical="center"/>
    </xf>
    <xf numFmtId="170" fontId="4" fillId="0" borderId="2" xfId="1" applyNumberFormat="1" applyFont="1" applyBorder="1" applyAlignment="1">
      <alignment vertical="center"/>
    </xf>
    <xf numFmtId="170" fontId="35" fillId="15" borderId="0" xfId="1" applyNumberFormat="1" applyFont="1" applyFill="1" applyAlignment="1">
      <alignment vertical="center"/>
    </xf>
    <xf numFmtId="170" fontId="5" fillId="0" borderId="3" xfId="1" applyNumberFormat="1" applyFont="1" applyBorder="1" applyAlignment="1">
      <alignment vertical="center"/>
    </xf>
    <xf numFmtId="170" fontId="40" fillId="0" borderId="0" xfId="0" applyNumberFormat="1" applyFont="1"/>
    <xf numFmtId="0" fontId="50" fillId="0" borderId="3" xfId="0" applyFont="1" applyBorder="1" applyAlignment="1">
      <alignment vertical="center" wrapText="1"/>
    </xf>
    <xf numFmtId="0" fontId="50" fillId="0" borderId="5" xfId="0" applyFont="1" applyBorder="1" applyAlignment="1">
      <alignment vertical="center" wrapText="1"/>
    </xf>
    <xf numFmtId="0" fontId="50" fillId="0" borderId="0" xfId="0" applyFont="1"/>
    <xf numFmtId="0" fontId="40" fillId="0" borderId="16" xfId="0" applyFont="1" applyBorder="1" applyAlignment="1">
      <alignment vertical="center" wrapText="1"/>
    </xf>
    <xf numFmtId="170" fontId="4" fillId="0" borderId="23" xfId="1" applyNumberFormat="1" applyFont="1" applyBorder="1" applyAlignment="1">
      <alignment vertical="center"/>
    </xf>
    <xf numFmtId="167" fontId="40" fillId="0" borderId="5" xfId="0" applyNumberFormat="1" applyFont="1" applyBorder="1" applyAlignment="1">
      <alignment vertical="center" wrapText="1"/>
    </xf>
    <xf numFmtId="170" fontId="40" fillId="0" borderId="5" xfId="0" applyNumberFormat="1" applyFont="1" applyBorder="1" applyAlignment="1">
      <alignment vertical="center" wrapText="1"/>
    </xf>
    <xf numFmtId="170" fontId="4" fillId="0" borderId="3" xfId="1" applyNumberFormat="1" applyFont="1" applyBorder="1" applyAlignment="1">
      <alignment vertical="center"/>
    </xf>
    <xf numFmtId="170" fontId="5" fillId="0" borderId="16" xfId="1" applyNumberFormat="1" applyFont="1" applyBorder="1" applyAlignment="1">
      <alignment vertical="center"/>
    </xf>
    <xf numFmtId="0" fontId="7" fillId="0" borderId="17" xfId="0" applyFont="1" applyBorder="1" applyAlignment="1">
      <alignment horizontal="center" vertical="center"/>
    </xf>
    <xf numFmtId="170" fontId="7" fillId="0" borderId="22" xfId="1" applyNumberFormat="1" applyFont="1" applyBorder="1" applyAlignment="1">
      <alignment vertical="center"/>
    </xf>
    <xf numFmtId="0" fontId="40" fillId="0" borderId="21" xfId="0" applyFont="1" applyBorder="1" applyAlignment="1">
      <alignment vertical="center" wrapText="1"/>
    </xf>
    <xf numFmtId="0" fontId="7" fillId="0" borderId="0" xfId="0" applyFont="1"/>
    <xf numFmtId="0" fontId="21" fillId="0" borderId="18" xfId="0" applyFont="1" applyBorder="1" applyAlignment="1">
      <alignment horizontal="left" vertical="center" wrapText="1"/>
    </xf>
    <xf numFmtId="170" fontId="7" fillId="0" borderId="21" xfId="1" applyNumberFormat="1" applyFont="1" applyBorder="1" applyAlignment="1">
      <alignment vertical="center"/>
    </xf>
    <xf numFmtId="0" fontId="5" fillId="17" borderId="0" xfId="0" applyFont="1" applyFill="1" applyAlignment="1">
      <alignment horizontal="center" vertical="center"/>
    </xf>
    <xf numFmtId="170" fontId="4" fillId="17" borderId="0" xfId="1" applyNumberFormat="1" applyFont="1" applyFill="1" applyAlignment="1">
      <alignment vertical="center"/>
    </xf>
    <xf numFmtId="0" fontId="40" fillId="0" borderId="15" xfId="0" applyFont="1" applyBorder="1" applyAlignment="1">
      <alignment vertical="center" wrapText="1"/>
    </xf>
    <xf numFmtId="170" fontId="7" fillId="0" borderId="15" xfId="1" applyNumberFormat="1" applyFont="1" applyBorder="1" applyAlignment="1">
      <alignment vertical="center"/>
    </xf>
    <xf numFmtId="170" fontId="4" fillId="0" borderId="21" xfId="1" applyNumberFormat="1" applyFont="1" applyBorder="1" applyAlignment="1">
      <alignment vertical="center"/>
    </xf>
    <xf numFmtId="170" fontId="4" fillId="0" borderId="24" xfId="1" applyNumberFormat="1" applyFont="1" applyBorder="1" applyAlignment="1">
      <alignment vertical="center"/>
    </xf>
    <xf numFmtId="0" fontId="37" fillId="0" borderId="17" xfId="0" applyFont="1" applyBorder="1" applyAlignment="1">
      <alignment horizontal="center" vertical="center"/>
    </xf>
    <xf numFmtId="0" fontId="21" fillId="0" borderId="18" xfId="0" applyFont="1" applyBorder="1" applyAlignment="1">
      <alignment vertical="center" wrapText="1"/>
    </xf>
    <xf numFmtId="170" fontId="35" fillId="17" borderId="0" xfId="1" applyNumberFormat="1" applyFont="1" applyFill="1" applyAlignment="1">
      <alignment vertical="center"/>
    </xf>
    <xf numFmtId="171" fontId="40" fillId="0" borderId="0" xfId="7" applyNumberFormat="1" applyFont="1"/>
    <xf numFmtId="167" fontId="40" fillId="0" borderId="0" xfId="0" applyNumberFormat="1" applyFont="1"/>
    <xf numFmtId="0" fontId="40" fillId="0" borderId="2" xfId="0" applyFont="1" applyBorder="1" applyAlignment="1">
      <alignment vertical="center" wrapText="1"/>
    </xf>
    <xf numFmtId="170" fontId="5" fillId="0" borderId="0" xfId="1" applyNumberFormat="1" applyFont="1" applyAlignment="1">
      <alignment vertical="center"/>
    </xf>
    <xf numFmtId="0" fontId="40" fillId="0" borderId="14" xfId="0" applyFont="1" applyBorder="1" applyAlignment="1">
      <alignment vertical="center" wrapText="1"/>
    </xf>
    <xf numFmtId="170" fontId="4" fillId="4" borderId="3" xfId="1" applyNumberFormat="1" applyFont="1" applyFill="1" applyBorder="1" applyAlignment="1">
      <alignment vertical="center"/>
    </xf>
    <xf numFmtId="0" fontId="40" fillId="0" borderId="13" xfId="0" applyFont="1" applyBorder="1" applyAlignment="1">
      <alignment vertical="center" wrapText="1"/>
    </xf>
    <xf numFmtId="170" fontId="4" fillId="4" borderId="0" xfId="1" applyNumberFormat="1" applyFont="1" applyFill="1" applyAlignment="1">
      <alignment vertical="center"/>
    </xf>
    <xf numFmtId="0" fontId="40" fillId="0" borderId="18" xfId="0" applyFont="1" applyBorder="1" applyAlignment="1">
      <alignment vertical="center" wrapText="1"/>
    </xf>
    <xf numFmtId="170" fontId="40" fillId="0" borderId="16" xfId="0" applyNumberFormat="1" applyFont="1" applyBorder="1" applyAlignment="1">
      <alignment vertical="center" wrapText="1"/>
    </xf>
    <xf numFmtId="170" fontId="4" fillId="14" borderId="0" xfId="1" applyNumberFormat="1" applyFont="1" applyFill="1" applyAlignment="1">
      <alignment vertical="center"/>
    </xf>
    <xf numFmtId="40" fontId="40" fillId="13" borderId="15" xfId="5" applyNumberFormat="1" applyFont="1" applyFill="1" applyBorder="1" applyAlignment="1">
      <alignment vertical="center"/>
    </xf>
    <xf numFmtId="0" fontId="5" fillId="0" borderId="17" xfId="0" applyFont="1" applyBorder="1" applyAlignment="1">
      <alignment horizontal="center" vertical="center"/>
    </xf>
    <xf numFmtId="183" fontId="5" fillId="13" borderId="21" xfId="1" applyNumberFormat="1" applyFont="1" applyFill="1" applyBorder="1" applyAlignment="1">
      <alignment vertical="center"/>
    </xf>
    <xf numFmtId="170" fontId="5" fillId="0" borderId="24" xfId="1" applyNumberFormat="1" applyFont="1" applyBorder="1" applyAlignment="1">
      <alignment vertical="center"/>
    </xf>
    <xf numFmtId="0" fontId="40" fillId="4" borderId="0" xfId="0" applyFont="1" applyFill="1" applyAlignment="1">
      <alignment vertical="center" wrapText="1"/>
    </xf>
    <xf numFmtId="0" fontId="4" fillId="0" borderId="0" xfId="0" applyFont="1" applyAlignment="1">
      <alignment vertical="center" wrapText="1"/>
    </xf>
    <xf numFmtId="0" fontId="4" fillId="0" borderId="25" xfId="0" applyFont="1" applyBorder="1" applyAlignment="1">
      <alignment vertical="center" wrapText="1"/>
    </xf>
    <xf numFmtId="170" fontId="7" fillId="0" borderId="16" xfId="1" applyNumberFormat="1" applyFont="1" applyBorder="1" applyAlignment="1">
      <alignment vertical="center"/>
    </xf>
    <xf numFmtId="0" fontId="4" fillId="0" borderId="17" xfId="0" applyFont="1" applyBorder="1" applyAlignment="1">
      <alignment vertical="center"/>
    </xf>
    <xf numFmtId="170" fontId="7" fillId="0" borderId="24" xfId="1" applyNumberFormat="1" applyFont="1" applyBorder="1" applyAlignment="1">
      <alignment vertical="center"/>
    </xf>
    <xf numFmtId="0" fontId="8" fillId="0" borderId="0" xfId="0" applyFont="1"/>
    <xf numFmtId="170" fontId="4" fillId="0" borderId="0" xfId="1" applyNumberFormat="1" applyFont="1" applyBorder="1" applyAlignment="1">
      <alignment vertical="center"/>
    </xf>
    <xf numFmtId="170" fontId="5" fillId="4" borderId="3" xfId="1" applyNumberFormat="1" applyFont="1" applyFill="1" applyBorder="1" applyAlignment="1">
      <alignment vertical="center"/>
    </xf>
    <xf numFmtId="170" fontId="4" fillId="4" borderId="0" xfId="1" applyNumberFormat="1" applyFont="1" applyFill="1" applyBorder="1" applyAlignment="1">
      <alignment vertical="center"/>
    </xf>
    <xf numFmtId="0" fontId="40" fillId="26" borderId="0" xfId="0" applyFont="1" applyFill="1"/>
    <xf numFmtId="0" fontId="19" fillId="26" borderId="18" xfId="0" applyFont="1" applyFill="1" applyBorder="1" applyAlignment="1">
      <alignment horizontal="center" vertical="center" wrapText="1"/>
    </xf>
    <xf numFmtId="170" fontId="4" fillId="26" borderId="0" xfId="1" applyNumberFormat="1" applyFont="1" applyFill="1" applyAlignment="1">
      <alignment vertical="center"/>
    </xf>
    <xf numFmtId="170" fontId="4" fillId="26" borderId="13" xfId="1" applyNumberFormat="1" applyFont="1" applyFill="1" applyBorder="1" applyAlignment="1">
      <alignment vertical="center"/>
    </xf>
    <xf numFmtId="170" fontId="5" fillId="26" borderId="5" xfId="1" applyNumberFormat="1" applyFont="1" applyFill="1" applyBorder="1" applyAlignment="1">
      <alignment vertical="center"/>
    </xf>
    <xf numFmtId="170" fontId="4" fillId="26" borderId="5" xfId="1" applyNumberFormat="1" applyFont="1" applyFill="1" applyBorder="1" applyAlignment="1">
      <alignment vertical="center"/>
    </xf>
    <xf numFmtId="170" fontId="7" fillId="26" borderId="5" xfId="1" applyNumberFormat="1" applyFont="1" applyFill="1" applyBorder="1" applyAlignment="1">
      <alignment vertical="center"/>
    </xf>
    <xf numFmtId="170" fontId="4" fillId="26" borderId="2" xfId="1" applyNumberFormat="1" applyFont="1" applyFill="1" applyBorder="1" applyAlignment="1">
      <alignment vertical="center"/>
    </xf>
    <xf numFmtId="170" fontId="5" fillId="26" borderId="3" xfId="1" applyNumberFormat="1" applyFont="1" applyFill="1" applyBorder="1" applyAlignment="1">
      <alignment vertical="center"/>
    </xf>
    <xf numFmtId="170" fontId="4" fillId="26" borderId="16" xfId="1" applyNumberFormat="1" applyFont="1" applyFill="1" applyBorder="1" applyAlignment="1">
      <alignment vertical="center"/>
    </xf>
    <xf numFmtId="170" fontId="5" fillId="26" borderId="15" xfId="1" applyNumberFormat="1" applyFont="1" applyFill="1" applyBorder="1" applyAlignment="1">
      <alignment vertical="center"/>
    </xf>
    <xf numFmtId="170" fontId="4" fillId="26" borderId="23" xfId="1" applyNumberFormat="1" applyFont="1" applyFill="1" applyBorder="1" applyAlignment="1">
      <alignment vertical="center"/>
    </xf>
    <xf numFmtId="170" fontId="7" fillId="26" borderId="22" xfId="1" applyNumberFormat="1" applyFont="1" applyFill="1" applyBorder="1" applyAlignment="1">
      <alignment vertical="center"/>
    </xf>
    <xf numFmtId="170" fontId="7" fillId="26" borderId="21" xfId="1" applyNumberFormat="1" applyFont="1" applyFill="1" applyBorder="1" applyAlignment="1">
      <alignment vertical="center"/>
    </xf>
    <xf numFmtId="170" fontId="5" fillId="26" borderId="21" xfId="1" applyNumberFormat="1" applyFont="1" applyFill="1" applyBorder="1" applyAlignment="1">
      <alignment vertical="center"/>
    </xf>
    <xf numFmtId="170" fontId="5" fillId="26" borderId="16" xfId="1" applyNumberFormat="1" applyFont="1" applyFill="1" applyBorder="1" applyAlignment="1">
      <alignment vertical="center"/>
    </xf>
    <xf numFmtId="170" fontId="5" fillId="26" borderId="0" xfId="1" applyNumberFormat="1" applyFont="1" applyFill="1" applyBorder="1" applyAlignment="1">
      <alignment vertical="center"/>
    </xf>
    <xf numFmtId="170" fontId="7" fillId="26" borderId="16" xfId="1" applyNumberFormat="1" applyFont="1" applyFill="1" applyBorder="1" applyAlignment="1">
      <alignment vertical="center"/>
    </xf>
    <xf numFmtId="170" fontId="7" fillId="26" borderId="15" xfId="1" applyNumberFormat="1" applyFont="1" applyFill="1" applyBorder="1" applyAlignment="1">
      <alignment vertical="center"/>
    </xf>
    <xf numFmtId="170" fontId="39" fillId="26" borderId="16" xfId="2" applyNumberFormat="1" applyFont="1" applyFill="1" applyBorder="1" applyAlignment="1">
      <alignment vertical="center"/>
    </xf>
    <xf numFmtId="170" fontId="5" fillId="0" borderId="5" xfId="1" applyNumberFormat="1" applyFont="1" applyBorder="1" applyAlignment="1">
      <alignment vertical="center"/>
    </xf>
    <xf numFmtId="0" fontId="5" fillId="4" borderId="0" xfId="0" applyFont="1" applyFill="1" applyAlignment="1">
      <alignment horizontal="center" vertical="center"/>
    </xf>
    <xf numFmtId="170" fontId="4" fillId="26" borderId="22" xfId="1" applyNumberFormat="1" applyFont="1" applyFill="1" applyBorder="1" applyAlignment="1">
      <alignment vertical="center"/>
    </xf>
    <xf numFmtId="170" fontId="7" fillId="12" borderId="17" xfId="1" applyNumberFormat="1" applyFont="1" applyFill="1" applyBorder="1" applyAlignment="1">
      <alignment vertical="center"/>
    </xf>
    <xf numFmtId="170" fontId="4" fillId="4" borderId="18" xfId="1" applyNumberFormat="1" applyFont="1" applyFill="1" applyBorder="1" applyAlignment="1">
      <alignment vertical="center"/>
    </xf>
    <xf numFmtId="170" fontId="5" fillId="26" borderId="2" xfId="1" applyNumberFormat="1" applyFont="1" applyFill="1" applyBorder="1" applyAlignment="1">
      <alignment vertical="center"/>
    </xf>
    <xf numFmtId="170" fontId="7" fillId="26" borderId="17" xfId="1" applyNumberFormat="1" applyFont="1" applyFill="1" applyBorder="1" applyAlignment="1">
      <alignment vertical="center"/>
    </xf>
    <xf numFmtId="40" fontId="40" fillId="26" borderId="15" xfId="5" applyNumberFormat="1" applyFont="1" applyFill="1" applyBorder="1" applyAlignment="1">
      <alignment vertical="center"/>
    </xf>
    <xf numFmtId="183" fontId="5" fillId="26" borderId="21" xfId="1" applyNumberFormat="1" applyFont="1" applyFill="1" applyBorder="1" applyAlignment="1">
      <alignment vertical="center"/>
    </xf>
    <xf numFmtId="170" fontId="4" fillId="26" borderId="15" xfId="1" applyNumberFormat="1" applyFont="1" applyFill="1" applyBorder="1" applyAlignment="1">
      <alignment vertical="center"/>
    </xf>
    <xf numFmtId="0" fontId="3" fillId="14" borderId="17" xfId="0" applyFont="1" applyFill="1" applyBorder="1" applyAlignment="1"/>
    <xf numFmtId="0" fontId="3" fillId="14" borderId="24" xfId="0" applyFont="1" applyFill="1" applyBorder="1" applyAlignment="1"/>
    <xf numFmtId="0" fontId="3" fillId="14" borderId="18" xfId="0" applyFont="1" applyFill="1" applyBorder="1" applyAlignment="1"/>
    <xf numFmtId="170" fontId="7" fillId="0" borderId="1" xfId="1" applyNumberFormat="1" applyFont="1" applyBorder="1" applyAlignment="1">
      <alignment vertical="center"/>
    </xf>
    <xf numFmtId="170" fontId="7" fillId="0" borderId="7" xfId="1" applyNumberFormat="1" applyFont="1" applyBorder="1" applyAlignment="1">
      <alignment vertical="center"/>
    </xf>
    <xf numFmtId="0" fontId="19" fillId="4" borderId="0" xfId="0" applyFont="1" applyFill="1" applyBorder="1" applyAlignment="1">
      <alignment horizontal="center" vertical="center" wrapText="1"/>
    </xf>
    <xf numFmtId="0" fontId="5" fillId="4" borderId="0" xfId="0" applyFont="1" applyFill="1" applyBorder="1" applyAlignment="1">
      <alignment horizontal="center"/>
    </xf>
    <xf numFmtId="0" fontId="32" fillId="4" borderId="0" xfId="8" applyFont="1" applyFill="1" applyBorder="1" applyAlignment="1">
      <alignment horizontal="center"/>
    </xf>
    <xf numFmtId="0" fontId="0" fillId="4" borderId="0" xfId="0" applyFill="1" applyBorder="1"/>
    <xf numFmtId="174" fontId="0" fillId="4" borderId="0" xfId="6" applyNumberFormat="1" applyFont="1" applyFill="1" applyBorder="1"/>
    <xf numFmtId="174" fontId="0" fillId="4" borderId="0" xfId="0" applyNumberFormat="1" applyFill="1" applyBorder="1"/>
    <xf numFmtId="0" fontId="5" fillId="4" borderId="0" xfId="0" applyFont="1" applyFill="1" applyBorder="1"/>
    <xf numFmtId="174" fontId="2" fillId="4" borderId="0" xfId="2" applyNumberFormat="1" applyFill="1" applyBorder="1"/>
    <xf numFmtId="174" fontId="5" fillId="4" borderId="0" xfId="6" applyNumberFormat="1" applyFont="1" applyFill="1" applyBorder="1"/>
    <xf numFmtId="174" fontId="11" fillId="4" borderId="0" xfId="4" applyNumberFormat="1" applyFill="1" applyBorder="1"/>
    <xf numFmtId="174" fontId="3" fillId="4" borderId="0" xfId="0" applyNumberFormat="1" applyFont="1" applyFill="1" applyBorder="1"/>
    <xf numFmtId="0" fontId="19" fillId="3" borderId="1"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13" borderId="15" xfId="0" applyFont="1" applyFill="1" applyBorder="1" applyAlignment="1">
      <alignment horizontal="center" vertical="center" wrapText="1"/>
    </xf>
    <xf numFmtId="0" fontId="19" fillId="13" borderId="16" xfId="0" applyFont="1" applyFill="1" applyBorder="1" applyAlignment="1">
      <alignment horizontal="center" vertical="center" wrapText="1"/>
    </xf>
    <xf numFmtId="174" fontId="3" fillId="4" borderId="18" xfId="6" applyNumberFormat="1" applyFont="1" applyFill="1" applyBorder="1" applyAlignment="1">
      <alignment horizontal="center"/>
    </xf>
    <xf numFmtId="174" fontId="19" fillId="26" borderId="18" xfId="6" applyNumberFormat="1" applyFont="1" applyFill="1" applyBorder="1" applyAlignment="1">
      <alignment horizontal="center" vertical="center" wrapText="1"/>
    </xf>
    <xf numFmtId="174" fontId="0" fillId="8" borderId="0" xfId="6" applyNumberFormat="1" applyFont="1" applyFill="1" applyAlignment="1"/>
    <xf numFmtId="164" fontId="3" fillId="0" borderId="19" xfId="6" applyNumberFormat="1" applyFont="1" applyBorder="1" applyAlignment="1"/>
    <xf numFmtId="174" fontId="13" fillId="26" borderId="18" xfId="6" applyNumberFormat="1" applyFont="1" applyFill="1" applyBorder="1" applyAlignment="1">
      <alignment horizontal="center" vertical="center" wrapText="1"/>
    </xf>
    <xf numFmtId="2" fontId="0" fillId="26" borderId="15" xfId="0" applyNumberFormat="1" applyFill="1" applyBorder="1" applyAlignment="1">
      <alignment horizontal="center"/>
    </xf>
    <xf numFmtId="2" fontId="0" fillId="26" borderId="13" xfId="0" applyNumberFormat="1" applyFill="1" applyBorder="1" applyAlignment="1">
      <alignment horizontal="center"/>
    </xf>
    <xf numFmtId="2" fontId="0" fillId="26" borderId="21" xfId="0" applyNumberFormat="1" applyFill="1" applyBorder="1" applyAlignment="1">
      <alignment horizontal="center"/>
    </xf>
    <xf numFmtId="164" fontId="0" fillId="26" borderId="11" xfId="6" applyNumberFormat="1" applyFont="1" applyFill="1" applyBorder="1" applyAlignment="1"/>
    <xf numFmtId="164" fontId="1" fillId="26" borderId="7" xfId="6" applyNumberFormat="1" applyFont="1" applyFill="1" applyBorder="1" applyAlignment="1"/>
    <xf numFmtId="164" fontId="1" fillId="26" borderId="12" xfId="6" applyNumberFormat="1" applyFont="1" applyFill="1" applyBorder="1" applyAlignment="1"/>
    <xf numFmtId="164" fontId="3" fillId="26" borderId="7" xfId="6" applyNumberFormat="1" applyFont="1" applyFill="1" applyBorder="1" applyAlignment="1"/>
    <xf numFmtId="164" fontId="0" fillId="26" borderId="7" xfId="6" applyNumberFormat="1" applyFont="1" applyFill="1" applyBorder="1" applyAlignment="1"/>
    <xf numFmtId="164" fontId="3" fillId="26" borderId="8" xfId="6" applyNumberFormat="1" applyFont="1" applyFill="1" applyBorder="1" applyAlignment="1"/>
    <xf numFmtId="164" fontId="16" fillId="26" borderId="21" xfId="6" applyNumberFormat="1" applyFont="1" applyFill="1" applyBorder="1" applyAlignment="1">
      <alignment horizontal="center" vertical="center"/>
    </xf>
    <xf numFmtId="164" fontId="3" fillId="26" borderId="12" xfId="6" applyNumberFormat="1" applyFont="1" applyFill="1" applyBorder="1" applyAlignment="1"/>
    <xf numFmtId="40" fontId="19" fillId="14" borderId="24" xfId="0" applyNumberFormat="1" applyFont="1" applyFill="1" applyBorder="1" applyAlignment="1">
      <alignment horizontal="center"/>
    </xf>
    <xf numFmtId="40" fontId="13" fillId="0" borderId="0" xfId="0" applyNumberFormat="1" applyFont="1" applyFill="1" applyBorder="1" applyAlignment="1">
      <alignment vertical="center"/>
    </xf>
    <xf numFmtId="40" fontId="51" fillId="15" borderId="26" xfId="0" applyNumberFormat="1" applyFont="1" applyFill="1" applyBorder="1" applyAlignment="1">
      <alignment horizontal="center"/>
    </xf>
    <xf numFmtId="40" fontId="13" fillId="0" borderId="5" xfId="0" applyNumberFormat="1" applyFont="1" applyFill="1" applyBorder="1" applyAlignment="1">
      <alignment horizontal="right" wrapText="1"/>
    </xf>
    <xf numFmtId="40" fontId="13" fillId="0" borderId="2" xfId="0" applyNumberFormat="1" applyFont="1" applyFill="1" applyBorder="1" applyAlignment="1">
      <alignment horizontal="left"/>
    </xf>
    <xf numFmtId="172" fontId="25" fillId="0" borderId="18" xfId="0" applyNumberFormat="1" applyFont="1" applyFill="1" applyBorder="1" applyAlignment="1">
      <alignment wrapText="1"/>
    </xf>
    <xf numFmtId="40" fontId="13" fillId="12" borderId="15" xfId="0" applyNumberFormat="1" applyFont="1" applyFill="1" applyBorder="1" applyAlignment="1">
      <alignment horizontal="right" vertical="center"/>
    </xf>
    <xf numFmtId="40" fontId="13" fillId="12" borderId="13" xfId="0" applyNumberFormat="1" applyFont="1" applyFill="1" applyBorder="1" applyAlignment="1">
      <alignment horizontal="right" vertical="center"/>
    </xf>
    <xf numFmtId="40" fontId="13" fillId="12" borderId="16" xfId="0" applyNumberFormat="1" applyFont="1" applyFill="1" applyBorder="1" applyAlignment="1">
      <alignment vertical="center"/>
    </xf>
    <xf numFmtId="0" fontId="0" fillId="0" borderId="0" xfId="0" applyFont="1" applyFill="1" applyBorder="1" applyAlignment="1"/>
    <xf numFmtId="0" fontId="0" fillId="0" borderId="0" xfId="0" applyFont="1" applyBorder="1" applyAlignment="1"/>
    <xf numFmtId="38" fontId="19" fillId="14" borderId="24" xfId="0" applyNumberFormat="1" applyFont="1" applyFill="1" applyBorder="1" applyAlignment="1"/>
    <xf numFmtId="38" fontId="13" fillId="0" borderId="15" xfId="0" applyNumberFormat="1" applyFont="1" applyFill="1" applyBorder="1" applyAlignment="1">
      <alignment vertical="center"/>
    </xf>
    <xf numFmtId="38" fontId="13" fillId="0" borderId="13" xfId="0" applyNumberFormat="1" applyFont="1" applyFill="1" applyBorder="1" applyAlignment="1">
      <alignment vertical="center"/>
    </xf>
    <xf numFmtId="38" fontId="13" fillId="0" borderId="4" xfId="0" applyNumberFormat="1" applyFont="1" applyFill="1" applyBorder="1" applyAlignment="1">
      <alignment horizontal="right" vertical="center"/>
    </xf>
    <xf numFmtId="38" fontId="13" fillId="0" borderId="3" xfId="0" applyNumberFormat="1" applyFont="1" applyFill="1" applyBorder="1" applyAlignment="1">
      <alignment vertical="center"/>
    </xf>
    <xf numFmtId="38" fontId="13" fillId="0" borderId="16" xfId="0" applyNumberFormat="1" applyFont="1" applyFill="1" applyBorder="1" applyAlignment="1">
      <alignment vertical="center"/>
    </xf>
    <xf numFmtId="38" fontId="0" fillId="0" borderId="15" xfId="1" applyNumberFormat="1" applyFont="1" applyFill="1" applyBorder="1" applyAlignment="1"/>
    <xf numFmtId="38" fontId="13" fillId="0" borderId="13" xfId="0" applyNumberFormat="1" applyFont="1" applyFill="1" applyBorder="1" applyAlignment="1">
      <alignment horizontal="right" vertical="center"/>
    </xf>
    <xf numFmtId="166" fontId="25" fillId="0" borderId="21" xfId="6" applyFont="1" applyFill="1" applyBorder="1" applyAlignment="1">
      <alignment horizontal="center"/>
    </xf>
    <xf numFmtId="166" fontId="19" fillId="0" borderId="3" xfId="6" applyFont="1" applyFill="1" applyBorder="1" applyAlignment="1">
      <alignment vertical="center"/>
    </xf>
    <xf numFmtId="166" fontId="19" fillId="0" borderId="16" xfId="6" applyFont="1" applyFill="1" applyBorder="1" applyAlignment="1">
      <alignment vertical="center"/>
    </xf>
    <xf numFmtId="166" fontId="19" fillId="0" borderId="21" xfId="6" applyFont="1" applyFill="1" applyBorder="1" applyAlignment="1">
      <alignment vertical="center"/>
    </xf>
    <xf numFmtId="38" fontId="13" fillId="0" borderId="15" xfId="0" applyNumberFormat="1" applyFont="1" applyFill="1" applyBorder="1" applyAlignment="1">
      <alignment horizontal="right"/>
    </xf>
    <xf numFmtId="166" fontId="19" fillId="0" borderId="21" xfId="6" applyFont="1" applyFill="1" applyBorder="1" applyAlignment="1">
      <alignment horizontal="right"/>
    </xf>
    <xf numFmtId="0" fontId="0" fillId="27" borderId="0" xfId="0" applyFill="1"/>
    <xf numFmtId="38" fontId="13" fillId="14" borderId="24" xfId="6" applyNumberFormat="1" applyFont="1" applyFill="1" applyBorder="1"/>
    <xf numFmtId="38" fontId="0" fillId="27" borderId="0" xfId="0" applyNumberFormat="1" applyFill="1"/>
    <xf numFmtId="167" fontId="40" fillId="0" borderId="0" xfId="1" applyFont="1"/>
    <xf numFmtId="167" fontId="40" fillId="0" borderId="0" xfId="1" applyFont="1" applyFill="1" applyBorder="1"/>
    <xf numFmtId="167" fontId="13" fillId="0" borderId="0" xfId="1" applyFont="1" applyFill="1" applyBorder="1" applyAlignment="1"/>
    <xf numFmtId="167" fontId="19" fillId="0" borderId="0" xfId="1" applyFont="1" applyFill="1" applyBorder="1" applyAlignment="1">
      <alignment horizontal="center"/>
    </xf>
    <xf numFmtId="167" fontId="40" fillId="0" borderId="0" xfId="1" applyFont="1" applyAlignment="1">
      <alignment wrapText="1"/>
    </xf>
    <xf numFmtId="167" fontId="19" fillId="0" borderId="0" xfId="1" applyFont="1"/>
    <xf numFmtId="167" fontId="0" fillId="0" borderId="0" xfId="1" applyFont="1"/>
    <xf numFmtId="167" fontId="27" fillId="15" borderId="0" xfId="1" applyFont="1" applyFill="1" applyAlignment="1">
      <alignment horizontal="center" vertical="center" wrapText="1"/>
    </xf>
    <xf numFmtId="167" fontId="13" fillId="0" borderId="0" xfId="1" applyFont="1"/>
    <xf numFmtId="167" fontId="13" fillId="14" borderId="24" xfId="1" applyFont="1" applyFill="1" applyBorder="1"/>
    <xf numFmtId="167" fontId="13" fillId="0" borderId="26" xfId="1" applyFont="1" applyFill="1" applyBorder="1"/>
    <xf numFmtId="167" fontId="3" fillId="0" borderId="0" xfId="1" applyFont="1"/>
    <xf numFmtId="167" fontId="19" fillId="0" borderId="26" xfId="1" applyFont="1" applyFill="1" applyBorder="1"/>
    <xf numFmtId="167" fontId="19" fillId="14" borderId="24" xfId="1" applyFont="1" applyFill="1" applyBorder="1"/>
    <xf numFmtId="0" fontId="13" fillId="0" borderId="0" xfId="0" applyFont="1" applyFill="1" applyBorder="1"/>
    <xf numFmtId="167" fontId="0" fillId="0" borderId="0" xfId="1" applyFont="1" applyAlignment="1">
      <alignment vertical="center" wrapText="1"/>
    </xf>
    <xf numFmtId="167" fontId="0" fillId="0" borderId="0" xfId="1" applyFont="1" applyAlignment="1">
      <alignment vertical="center"/>
    </xf>
    <xf numFmtId="167" fontId="27" fillId="15" borderId="0" xfId="1" applyFont="1" applyFill="1" applyAlignment="1">
      <alignment vertical="center"/>
    </xf>
    <xf numFmtId="167" fontId="27" fillId="15" borderId="0" xfId="1" applyFont="1" applyFill="1" applyAlignment="1">
      <alignment vertical="center" wrapText="1"/>
    </xf>
    <xf numFmtId="182" fontId="25" fillId="0" borderId="51" xfId="6" applyNumberFormat="1" applyFont="1" applyBorder="1"/>
    <xf numFmtId="182" fontId="25" fillId="0" borderId="54" xfId="6" applyNumberFormat="1" applyFont="1" applyBorder="1"/>
    <xf numFmtId="182" fontId="13" fillId="0" borderId="17" xfId="6" applyNumberFormat="1" applyFont="1" applyBorder="1"/>
    <xf numFmtId="182" fontId="0" fillId="27" borderId="0" xfId="0" applyNumberFormat="1" applyFill="1" applyAlignment="1">
      <alignment vertical="center"/>
    </xf>
    <xf numFmtId="166" fontId="13" fillId="0" borderId="66" xfId="6" applyFont="1" applyBorder="1"/>
    <xf numFmtId="166" fontId="13" fillId="0" borderId="67" xfId="6" applyFont="1" applyBorder="1"/>
    <xf numFmtId="166" fontId="13" fillId="0" borderId="68" xfId="6" applyFont="1" applyBorder="1"/>
    <xf numFmtId="182" fontId="13" fillId="0" borderId="2" xfId="6" applyNumberFormat="1" applyFont="1" applyBorder="1"/>
    <xf numFmtId="182" fontId="13" fillId="0" borderId="0" xfId="6" applyNumberFormat="1" applyFont="1" applyBorder="1"/>
    <xf numFmtId="166" fontId="13" fillId="25" borderId="67" xfId="6" applyFont="1" applyFill="1" applyBorder="1"/>
    <xf numFmtId="0" fontId="13" fillId="27" borderId="0" xfId="0" applyFont="1" applyFill="1"/>
    <xf numFmtId="167" fontId="27" fillId="15" borderId="26" xfId="1" applyFont="1" applyFill="1" applyBorder="1" applyAlignment="1">
      <alignment horizontal="center" vertical="center" wrapText="1"/>
    </xf>
    <xf numFmtId="167" fontId="0" fillId="0" borderId="26" xfId="1" applyFont="1" applyBorder="1"/>
    <xf numFmtId="167" fontId="13" fillId="0" borderId="69" xfId="1" applyFont="1" applyFill="1" applyBorder="1"/>
    <xf numFmtId="167" fontId="0" fillId="0" borderId="35" xfId="1" applyFont="1" applyBorder="1"/>
    <xf numFmtId="167" fontId="0" fillId="0" borderId="50" xfId="1" applyFont="1" applyBorder="1"/>
    <xf numFmtId="167" fontId="0" fillId="0" borderId="28" xfId="1" applyFont="1" applyBorder="1"/>
    <xf numFmtId="167" fontId="0" fillId="0" borderId="70" xfId="1" applyFont="1" applyBorder="1"/>
    <xf numFmtId="167" fontId="25" fillId="0" borderId="29" xfId="1" applyFont="1" applyBorder="1"/>
    <xf numFmtId="167" fontId="13" fillId="0" borderId="71" xfId="1" applyFont="1" applyFill="1" applyBorder="1"/>
    <xf numFmtId="167" fontId="13" fillId="14" borderId="2" xfId="1" applyFont="1" applyFill="1" applyBorder="1"/>
    <xf numFmtId="167" fontId="13" fillId="0" borderId="9" xfId="1" applyFont="1" applyFill="1" applyBorder="1"/>
    <xf numFmtId="167" fontId="27" fillId="15" borderId="7" xfId="1" applyFont="1" applyFill="1" applyBorder="1" applyAlignment="1">
      <alignment horizontal="center" vertical="center" wrapText="1"/>
    </xf>
    <xf numFmtId="167" fontId="30" fillId="0" borderId="0" xfId="1" applyFont="1"/>
    <xf numFmtId="167" fontId="20" fillId="0" borderId="0" xfId="1" applyFont="1"/>
    <xf numFmtId="0" fontId="19" fillId="0" borderId="0" xfId="0" applyFont="1" applyBorder="1"/>
    <xf numFmtId="0" fontId="19" fillId="0" borderId="26" xfId="0" applyFont="1" applyBorder="1"/>
    <xf numFmtId="167" fontId="30" fillId="0" borderId="64" xfId="1" applyFont="1" applyBorder="1"/>
    <xf numFmtId="167" fontId="20" fillId="0" borderId="0" xfId="1" applyFont="1" applyBorder="1"/>
    <xf numFmtId="166" fontId="13" fillId="14" borderId="2" xfId="6" applyFont="1" applyFill="1" applyBorder="1"/>
    <xf numFmtId="0" fontId="40" fillId="27" borderId="0" xfId="0" applyFont="1" applyFill="1"/>
    <xf numFmtId="167" fontId="40" fillId="29" borderId="0" xfId="1" applyFont="1" applyFill="1"/>
    <xf numFmtId="167" fontId="43" fillId="29" borderId="0" xfId="1" applyFont="1" applyFill="1"/>
    <xf numFmtId="0" fontId="40" fillId="15" borderId="0" xfId="0" applyFont="1" applyFill="1"/>
    <xf numFmtId="167" fontId="0" fillId="0" borderId="0" xfId="1" applyFont="1" applyAlignment="1"/>
    <xf numFmtId="167" fontId="28" fillId="15" borderId="0" xfId="1" applyFont="1" applyFill="1" applyBorder="1" applyAlignment="1">
      <alignment vertical="center"/>
    </xf>
    <xf numFmtId="167" fontId="4" fillId="14" borderId="25" xfId="1" applyFont="1" applyFill="1" applyBorder="1" applyAlignment="1">
      <alignment vertical="center"/>
    </xf>
    <xf numFmtId="167" fontId="35" fillId="15" borderId="0" xfId="1" applyFont="1" applyFill="1" applyBorder="1" applyAlignment="1">
      <alignment vertical="center"/>
    </xf>
    <xf numFmtId="167" fontId="4" fillId="14" borderId="24" xfId="1" applyFont="1" applyFill="1" applyBorder="1" applyAlignment="1">
      <alignment vertical="center"/>
    </xf>
    <xf numFmtId="0" fontId="0" fillId="27" borderId="0" xfId="0" applyFill="1" applyAlignment="1"/>
    <xf numFmtId="0" fontId="5" fillId="30" borderId="0" xfId="0" applyFont="1" applyFill="1" applyAlignment="1">
      <alignment horizontal="center" vertical="center"/>
    </xf>
    <xf numFmtId="167" fontId="55" fillId="15" borderId="0" xfId="1" applyFont="1" applyFill="1" applyAlignment="1"/>
    <xf numFmtId="0" fontId="0" fillId="31" borderId="0" xfId="0" applyFont="1" applyFill="1" applyAlignment="1"/>
    <xf numFmtId="0" fontId="4" fillId="0" borderId="0" xfId="0" applyFont="1" applyFill="1" applyBorder="1" applyAlignment="1">
      <alignment vertical="center"/>
    </xf>
    <xf numFmtId="0" fontId="4" fillId="0" borderId="0" xfId="0" applyFont="1" applyBorder="1" applyAlignment="1">
      <alignment vertical="center"/>
    </xf>
    <xf numFmtId="0" fontId="56" fillId="15" borderId="0" xfId="0" applyFont="1" applyFill="1" applyAlignment="1">
      <alignment horizontal="center" vertical="center"/>
    </xf>
    <xf numFmtId="43" fontId="16" fillId="28" borderId="0" xfId="0" applyNumberFormat="1" applyFont="1" applyFill="1" applyAlignment="1"/>
    <xf numFmtId="43" fontId="3" fillId="28" borderId="0" xfId="0" applyNumberFormat="1" applyFont="1" applyFill="1" applyAlignment="1"/>
    <xf numFmtId="186" fontId="0" fillId="28" borderId="0" xfId="0" applyNumberFormat="1" applyFill="1" applyAlignment="1"/>
    <xf numFmtId="43" fontId="0" fillId="28" borderId="0" xfId="0" applyNumberFormat="1" applyFill="1" applyAlignment="1"/>
    <xf numFmtId="167" fontId="0" fillId="28" borderId="0" xfId="1" applyFont="1" applyFill="1" applyAlignment="1"/>
    <xf numFmtId="167" fontId="3" fillId="28" borderId="0" xfId="0" applyNumberFormat="1" applyFont="1" applyFill="1" applyAlignment="1"/>
    <xf numFmtId="186" fontId="3" fillId="28" borderId="0" xfId="0" applyNumberFormat="1" applyFont="1" applyFill="1" applyAlignment="1"/>
    <xf numFmtId="167" fontId="57" fillId="28" borderId="0" xfId="0" applyNumberFormat="1" applyFont="1" applyFill="1" applyAlignment="1"/>
    <xf numFmtId="43" fontId="57" fillId="28" borderId="0" xfId="0" applyNumberFormat="1" applyFont="1" applyFill="1" applyAlignment="1"/>
    <xf numFmtId="0" fontId="36" fillId="15" borderId="0" xfId="0" applyFont="1" applyFill="1"/>
    <xf numFmtId="43" fontId="40" fillId="0" borderId="0" xfId="0" applyNumberFormat="1" applyFont="1"/>
    <xf numFmtId="43" fontId="43" fillId="30" borderId="0" xfId="0" applyNumberFormat="1" applyFont="1" applyFill="1"/>
    <xf numFmtId="43" fontId="45" fillId="30" borderId="0" xfId="0" applyNumberFormat="1" applyFont="1" applyFill="1"/>
    <xf numFmtId="167" fontId="43" fillId="30" borderId="0" xfId="0" applyNumberFormat="1" applyFont="1" applyFill="1"/>
    <xf numFmtId="174" fontId="25" fillId="26" borderId="18" xfId="0" applyNumberFormat="1" applyFont="1" applyFill="1" applyBorder="1" applyAlignment="1">
      <alignment horizontal="center" vertical="center" wrapText="1"/>
    </xf>
    <xf numFmtId="0" fontId="58" fillId="24" borderId="0" xfId="0" applyFont="1" applyFill="1" applyAlignment="1">
      <alignment horizontal="center" vertical="center"/>
    </xf>
    <xf numFmtId="187" fontId="40" fillId="0" borderId="0" xfId="0" applyNumberFormat="1" applyFont="1"/>
    <xf numFmtId="187" fontId="7" fillId="0" borderId="0" xfId="0" applyNumberFormat="1" applyFont="1"/>
    <xf numFmtId="164" fontId="3" fillId="7" borderId="0" xfId="6" applyNumberFormat="1" applyFont="1" applyFill="1" applyBorder="1" applyAlignment="1">
      <alignment horizontal="center"/>
    </xf>
    <xf numFmtId="0" fontId="58" fillId="33" borderId="0" xfId="0" applyFont="1" applyFill="1" applyAlignment="1">
      <alignment horizontal="center" vertical="center"/>
    </xf>
    <xf numFmtId="164" fontId="61" fillId="24" borderId="4" xfId="0" applyNumberFormat="1" applyFont="1" applyFill="1" applyBorder="1" applyAlignment="1">
      <alignment horizontal="center" vertical="center" wrapText="1"/>
    </xf>
    <xf numFmtId="164" fontId="61" fillId="33" borderId="0" xfId="0" applyNumberFormat="1" applyFont="1" applyFill="1" applyBorder="1" applyAlignment="1">
      <alignment horizontal="center" vertical="center" wrapText="1"/>
    </xf>
    <xf numFmtId="164" fontId="31" fillId="34" borderId="0" xfId="6" applyNumberFormat="1" applyFont="1" applyFill="1" applyBorder="1" applyAlignment="1">
      <alignment horizontal="center" vertical="center" wrapText="1"/>
    </xf>
    <xf numFmtId="164" fontId="3" fillId="34" borderId="0" xfId="6" applyNumberFormat="1" applyFont="1" applyFill="1" applyBorder="1" applyAlignment="1">
      <alignment horizontal="center"/>
    </xf>
    <xf numFmtId="164" fontId="0" fillId="32" borderId="4" xfId="0" applyNumberFormat="1" applyFill="1" applyBorder="1" applyAlignment="1"/>
    <xf numFmtId="164" fontId="0" fillId="32" borderId="0" xfId="0" applyNumberFormat="1" applyFill="1" applyBorder="1" applyAlignment="1"/>
    <xf numFmtId="164" fontId="0" fillId="32" borderId="4" xfId="6" applyNumberFormat="1" applyFont="1" applyFill="1" applyBorder="1" applyAlignment="1"/>
    <xf numFmtId="164" fontId="0" fillId="32" borderId="0" xfId="6" applyNumberFormat="1" applyFont="1" applyFill="1" applyBorder="1" applyAlignment="1"/>
    <xf numFmtId="164" fontId="17" fillId="32" borderId="4" xfId="0" applyNumberFormat="1" applyFont="1" applyFill="1" applyBorder="1" applyAlignment="1"/>
    <xf numFmtId="164" fontId="17" fillId="32" borderId="0" xfId="0" applyNumberFormat="1" applyFont="1" applyFill="1" applyBorder="1" applyAlignment="1"/>
    <xf numFmtId="164" fontId="0" fillId="32" borderId="73" xfId="0" applyNumberFormat="1" applyFill="1" applyBorder="1" applyAlignment="1"/>
    <xf numFmtId="164" fontId="0" fillId="32" borderId="74" xfId="0" applyNumberFormat="1" applyFill="1" applyBorder="1" applyAlignment="1"/>
    <xf numFmtId="164" fontId="0" fillId="32" borderId="76" xfId="6" applyNumberFormat="1" applyFont="1" applyFill="1" applyBorder="1" applyAlignment="1"/>
    <xf numFmtId="164" fontId="0" fillId="32" borderId="77" xfId="0" applyNumberFormat="1" applyFill="1" applyBorder="1" applyAlignment="1"/>
    <xf numFmtId="164" fontId="0" fillId="32" borderId="78" xfId="0" applyNumberFormat="1" applyFill="1" applyBorder="1" applyAlignment="1"/>
    <xf numFmtId="164" fontId="0" fillId="32" borderId="72" xfId="6" applyNumberFormat="1" applyFont="1" applyFill="1" applyBorder="1" applyAlignment="1"/>
    <xf numFmtId="164" fontId="3" fillId="14" borderId="79" xfId="6" applyNumberFormat="1" applyFont="1" applyFill="1" applyBorder="1" applyAlignment="1">
      <alignment horizontal="center"/>
    </xf>
    <xf numFmtId="164" fontId="0" fillId="32" borderId="77" xfId="6" applyNumberFormat="1" applyFont="1" applyFill="1" applyBorder="1" applyAlignment="1"/>
    <xf numFmtId="164" fontId="0" fillId="32" borderId="73" xfId="0" applyNumberFormat="1" applyFill="1" applyBorder="1" applyAlignment="1">
      <alignment horizontal="right"/>
    </xf>
    <xf numFmtId="164" fontId="3" fillId="32" borderId="73" xfId="6" applyNumberFormat="1" applyFont="1" applyFill="1" applyBorder="1" applyAlignment="1">
      <alignment horizontal="right"/>
    </xf>
    <xf numFmtId="164" fontId="61" fillId="24" borderId="74" xfId="6" applyNumberFormat="1" applyFont="1" applyFill="1" applyBorder="1" applyAlignment="1"/>
    <xf numFmtId="164" fontId="0" fillId="32" borderId="73" xfId="6" applyNumberFormat="1" applyFont="1" applyFill="1" applyBorder="1" applyAlignment="1"/>
    <xf numFmtId="164" fontId="61" fillId="24" borderId="77" xfId="0" applyNumberFormat="1" applyFont="1" applyFill="1" applyBorder="1" applyAlignment="1"/>
    <xf numFmtId="164" fontId="16" fillId="32" borderId="75" xfId="0" applyNumberFormat="1" applyFont="1" applyFill="1" applyBorder="1" applyAlignment="1">
      <alignment horizontal="center" vertical="center"/>
    </xf>
    <xf numFmtId="164" fontId="3" fillId="34" borderId="0" xfId="6" applyNumberFormat="1" applyFont="1" applyFill="1" applyBorder="1" applyAlignment="1">
      <alignment horizontal="center" vertical="center"/>
    </xf>
    <xf numFmtId="164" fontId="0" fillId="7" borderId="83" xfId="0" applyNumberFormat="1" applyFill="1" applyBorder="1" applyAlignment="1"/>
    <xf numFmtId="164" fontId="0" fillId="35" borderId="82" xfId="0" applyNumberFormat="1" applyFill="1" applyBorder="1" applyAlignment="1">
      <alignment wrapText="1"/>
    </xf>
    <xf numFmtId="164" fontId="0" fillId="35" borderId="84" xfId="0" applyNumberFormat="1" applyFill="1" applyBorder="1" applyAlignment="1">
      <alignment wrapText="1"/>
    </xf>
    <xf numFmtId="164" fontId="0" fillId="35" borderId="0" xfId="0" applyNumberFormat="1" applyFill="1" applyBorder="1" applyAlignment="1">
      <alignment wrapText="1"/>
    </xf>
    <xf numFmtId="164" fontId="0" fillId="35" borderId="81" xfId="0" applyNumberFormat="1" applyFill="1" applyBorder="1" applyAlignment="1">
      <alignment wrapText="1"/>
    </xf>
    <xf numFmtId="164" fontId="0" fillId="35" borderId="85" xfId="0" applyNumberFormat="1" applyFill="1" applyBorder="1" applyAlignment="1">
      <alignment wrapText="1"/>
    </xf>
    <xf numFmtId="164" fontId="0" fillId="34" borderId="0" xfId="0" applyNumberFormat="1" applyFill="1" applyBorder="1" applyAlignment="1"/>
    <xf numFmtId="164" fontId="0" fillId="32" borderId="89" xfId="0" applyNumberFormat="1" applyFill="1" applyBorder="1" applyAlignment="1"/>
    <xf numFmtId="174" fontId="25" fillId="26" borderId="18" xfId="6" applyNumberFormat="1" applyFont="1" applyFill="1" applyBorder="1" applyAlignment="1">
      <alignment horizontal="center" vertical="center" wrapText="1"/>
    </xf>
    <xf numFmtId="167" fontId="62" fillId="24" borderId="80" xfId="0" applyNumberFormat="1" applyFont="1" applyFill="1" applyBorder="1" applyAlignment="1">
      <alignment horizontal="center" vertical="center"/>
    </xf>
    <xf numFmtId="167" fontId="43" fillId="0" borderId="0" xfId="0" applyNumberFormat="1" applyFont="1"/>
    <xf numFmtId="187" fontId="40" fillId="0" borderId="84" xfId="0" applyNumberFormat="1" applyFont="1" applyBorder="1" applyAlignment="1">
      <alignment horizontal="center" vertical="center"/>
    </xf>
    <xf numFmtId="187" fontId="5" fillId="0" borderId="84" xfId="0" applyNumberFormat="1" applyFont="1" applyBorder="1" applyAlignment="1">
      <alignment horizontal="center" vertical="center"/>
    </xf>
    <xf numFmtId="0" fontId="40" fillId="0" borderId="84" xfId="0" applyFont="1" applyBorder="1" applyAlignment="1">
      <alignment horizontal="center" vertical="center"/>
    </xf>
    <xf numFmtId="187" fontId="40" fillId="0" borderId="85" xfId="0" applyNumberFormat="1" applyFont="1" applyBorder="1" applyAlignment="1">
      <alignment horizontal="center" vertical="center"/>
    </xf>
    <xf numFmtId="187" fontId="40" fillId="0" borderId="84" xfId="0" applyNumberFormat="1" applyFont="1" applyBorder="1" applyAlignment="1">
      <alignment horizontal="left" vertical="center"/>
    </xf>
    <xf numFmtId="170" fontId="40" fillId="0" borderId="84" xfId="0" applyNumberFormat="1" applyFont="1" applyBorder="1" applyAlignment="1">
      <alignment horizontal="left" vertical="center"/>
    </xf>
    <xf numFmtId="0" fontId="49" fillId="32" borderId="84" xfId="2" applyFont="1" applyFill="1" applyBorder="1" applyAlignment="1">
      <alignment horizontal="center" vertical="center"/>
    </xf>
    <xf numFmtId="167" fontId="5" fillId="0" borderId="84" xfId="0" applyNumberFormat="1" applyFont="1" applyBorder="1" applyAlignment="1">
      <alignment horizontal="center" vertical="center"/>
    </xf>
    <xf numFmtId="0" fontId="40" fillId="0" borderId="84" xfId="0" applyFont="1" applyBorder="1"/>
    <xf numFmtId="0" fontId="40" fillId="32" borderId="85" xfId="0" applyFont="1" applyFill="1" applyBorder="1" applyAlignment="1">
      <alignment horizontal="center" vertical="center"/>
    </xf>
    <xf numFmtId="0" fontId="40" fillId="0" borderId="81" xfId="0" applyFont="1" applyBorder="1"/>
    <xf numFmtId="170" fontId="40" fillId="0" borderId="84" xfId="0" applyNumberFormat="1" applyFont="1" applyBorder="1"/>
    <xf numFmtId="187" fontId="40" fillId="0" borderId="84" xfId="0" applyNumberFormat="1" applyFont="1" applyBorder="1"/>
    <xf numFmtId="170" fontId="5" fillId="0" borderId="84" xfId="0" applyNumberFormat="1" applyFont="1" applyBorder="1"/>
    <xf numFmtId="170" fontId="4" fillId="0" borderId="90" xfId="1" applyNumberFormat="1" applyFont="1" applyBorder="1" applyAlignment="1">
      <alignment vertical="center"/>
    </xf>
    <xf numFmtId="170" fontId="4" fillId="0" borderId="91" xfId="1" applyNumberFormat="1" applyFont="1" applyBorder="1" applyAlignment="1">
      <alignment vertical="center"/>
    </xf>
    <xf numFmtId="0" fontId="40" fillId="0" borderId="91" xfId="0" applyFont="1" applyBorder="1" applyAlignment="1">
      <alignment vertical="center" wrapText="1"/>
    </xf>
    <xf numFmtId="187" fontId="40" fillId="0" borderId="85" xfId="0" applyNumberFormat="1" applyFont="1" applyBorder="1"/>
    <xf numFmtId="170" fontId="43" fillId="0" borderId="84" xfId="0" applyNumberFormat="1" applyFont="1" applyBorder="1"/>
    <xf numFmtId="187" fontId="40" fillId="4" borderId="85" xfId="0" applyNumberFormat="1" applyFont="1" applyFill="1" applyBorder="1"/>
    <xf numFmtId="170" fontId="4" fillId="26" borderId="91" xfId="1" applyNumberFormat="1" applyFont="1" applyFill="1" applyBorder="1" applyAlignment="1">
      <alignment vertical="center"/>
    </xf>
    <xf numFmtId="170" fontId="5" fillId="26" borderId="13" xfId="1" applyNumberFormat="1" applyFont="1" applyFill="1" applyBorder="1" applyAlignment="1">
      <alignment vertical="center"/>
    </xf>
    <xf numFmtId="170" fontId="4" fillId="13" borderId="90" xfId="1" applyNumberFormat="1" applyFont="1" applyFill="1" applyBorder="1" applyAlignment="1">
      <alignment vertical="center"/>
    </xf>
    <xf numFmtId="170" fontId="40" fillId="0" borderId="85" xfId="0" applyNumberFormat="1" applyFont="1" applyBorder="1"/>
    <xf numFmtId="187" fontId="50" fillId="0" borderId="84" xfId="0" applyNumberFormat="1" applyFont="1" applyBorder="1"/>
    <xf numFmtId="187" fontId="43" fillId="0" borderId="84" xfId="0" applyNumberFormat="1" applyFont="1" applyBorder="1"/>
    <xf numFmtId="170" fontId="4" fillId="13" borderId="91" xfId="1" applyNumberFormat="1" applyFont="1" applyFill="1" applyBorder="1" applyAlignment="1">
      <alignment vertical="center"/>
    </xf>
    <xf numFmtId="170" fontId="40" fillId="0" borderId="84" xfId="0" applyNumberFormat="1" applyFont="1" applyFill="1" applyBorder="1"/>
    <xf numFmtId="0" fontId="40" fillId="0" borderId="85" xfId="0" applyFont="1" applyBorder="1"/>
    <xf numFmtId="170" fontId="5" fillId="0" borderId="91" xfId="1" applyNumberFormat="1" applyFont="1" applyBorder="1" applyAlignment="1">
      <alignment vertical="center"/>
    </xf>
    <xf numFmtId="170" fontId="4" fillId="0" borderId="26" xfId="1" applyNumberFormat="1" applyFont="1" applyBorder="1" applyAlignment="1">
      <alignment vertical="center"/>
    </xf>
    <xf numFmtId="0" fontId="40" fillId="0" borderId="92" xfId="0" applyFont="1" applyBorder="1"/>
    <xf numFmtId="170" fontId="4" fillId="0" borderId="81" xfId="1" applyNumberFormat="1" applyFont="1" applyBorder="1" applyAlignment="1">
      <alignment vertical="center"/>
    </xf>
    <xf numFmtId="187" fontId="7" fillId="0" borderId="85" xfId="0" applyNumberFormat="1" applyFont="1" applyBorder="1"/>
    <xf numFmtId="170" fontId="4" fillId="14" borderId="93" xfId="1" applyNumberFormat="1" applyFont="1" applyFill="1" applyBorder="1" applyAlignment="1">
      <alignment vertical="center"/>
    </xf>
    <xf numFmtId="170" fontId="4" fillId="0" borderId="92" xfId="1" applyNumberFormat="1" applyFont="1" applyBorder="1" applyAlignment="1">
      <alignment vertical="center"/>
    </xf>
    <xf numFmtId="170" fontId="7" fillId="0" borderId="91" xfId="1" applyNumberFormat="1" applyFont="1" applyBorder="1" applyAlignment="1">
      <alignment vertical="center"/>
    </xf>
    <xf numFmtId="0" fontId="40" fillId="0" borderId="90" xfId="0" applyFont="1" applyBorder="1" applyAlignment="1">
      <alignment vertical="center" wrapText="1"/>
    </xf>
    <xf numFmtId="170" fontId="7" fillId="0" borderId="85" xfId="0" applyNumberFormat="1" applyFont="1" applyBorder="1"/>
    <xf numFmtId="187" fontId="40" fillId="0" borderId="81" xfId="0" applyNumberFormat="1" applyFont="1" applyBorder="1"/>
    <xf numFmtId="0" fontId="5" fillId="0" borderId="81" xfId="0" applyFont="1" applyBorder="1"/>
    <xf numFmtId="187" fontId="59" fillId="0" borderId="84" xfId="5" applyNumberFormat="1" applyFont="1" applyFill="1" applyBorder="1"/>
    <xf numFmtId="187" fontId="59" fillId="0" borderId="85" xfId="5" applyNumberFormat="1" applyFont="1" applyFill="1" applyBorder="1"/>
    <xf numFmtId="187" fontId="59" fillId="0" borderId="84" xfId="0" applyNumberFormat="1" applyFont="1" applyBorder="1"/>
    <xf numFmtId="170" fontId="4" fillId="26" borderId="90" xfId="1" applyNumberFormat="1" applyFont="1" applyFill="1" applyBorder="1" applyAlignment="1">
      <alignment vertical="center"/>
    </xf>
    <xf numFmtId="187" fontId="40" fillId="25" borderId="85" xfId="0" applyNumberFormat="1" applyFont="1" applyFill="1" applyBorder="1"/>
    <xf numFmtId="170" fontId="59" fillId="0" borderId="85" xfId="5" applyNumberFormat="1" applyFont="1" applyFill="1" applyBorder="1"/>
    <xf numFmtId="187" fontId="40" fillId="0" borderId="87" xfId="0" applyNumberFormat="1" applyFont="1" applyBorder="1"/>
    <xf numFmtId="170" fontId="4" fillId="4" borderId="95" xfId="1" applyNumberFormat="1" applyFont="1" applyFill="1" applyBorder="1" applyAlignment="1">
      <alignment vertical="center"/>
    </xf>
    <xf numFmtId="170" fontId="4" fillId="4" borderId="96" xfId="1" applyNumberFormat="1" applyFont="1" applyFill="1" applyBorder="1" applyAlignment="1">
      <alignment vertical="center"/>
    </xf>
    <xf numFmtId="170" fontId="4" fillId="4" borderId="1" xfId="1" applyNumberFormat="1" applyFont="1" applyFill="1" applyBorder="1" applyAlignment="1">
      <alignment vertical="center"/>
    </xf>
    <xf numFmtId="170" fontId="4" fillId="4" borderId="17" xfId="1" applyNumberFormat="1" applyFont="1" applyFill="1" applyBorder="1" applyAlignment="1">
      <alignment vertical="center"/>
    </xf>
    <xf numFmtId="170" fontId="4" fillId="4" borderId="97" xfId="1" applyNumberFormat="1" applyFont="1" applyFill="1" applyBorder="1" applyAlignment="1">
      <alignment vertical="center"/>
    </xf>
    <xf numFmtId="170" fontId="4" fillId="4" borderId="98" xfId="1" applyNumberFormat="1" applyFont="1" applyFill="1" applyBorder="1" applyAlignment="1">
      <alignment vertical="center"/>
    </xf>
    <xf numFmtId="170" fontId="4" fillId="4" borderId="4" xfId="1" applyNumberFormat="1" applyFont="1" applyFill="1" applyBorder="1" applyAlignment="1">
      <alignment vertical="center"/>
    </xf>
    <xf numFmtId="170" fontId="4" fillId="4" borderId="22" xfId="1" applyNumberFormat="1" applyFont="1" applyFill="1" applyBorder="1" applyAlignment="1">
      <alignment vertical="center"/>
    </xf>
    <xf numFmtId="0" fontId="40" fillId="0" borderId="23" xfId="5" applyFont="1" applyFill="1" applyBorder="1" applyAlignment="1">
      <alignment vertical="center" wrapText="1"/>
    </xf>
    <xf numFmtId="187" fontId="60" fillId="0" borderId="85" xfId="5" applyNumberFormat="1" applyFont="1" applyFill="1" applyBorder="1"/>
    <xf numFmtId="187" fontId="40" fillId="0" borderId="83" xfId="0" applyNumberFormat="1" applyFont="1" applyBorder="1"/>
    <xf numFmtId="0" fontId="40" fillId="0" borderId="87" xfId="0" applyFont="1" applyBorder="1"/>
    <xf numFmtId="170" fontId="4" fillId="4" borderId="99" xfId="1" applyNumberFormat="1" applyFont="1" applyFill="1" applyBorder="1" applyAlignment="1">
      <alignment vertical="center"/>
    </xf>
    <xf numFmtId="187" fontId="7" fillId="0" borderId="87" xfId="0" applyNumberFormat="1" applyFont="1" applyBorder="1"/>
    <xf numFmtId="187" fontId="5" fillId="0" borderId="83" xfId="0" applyNumberFormat="1" applyFont="1" applyBorder="1"/>
    <xf numFmtId="170" fontId="5" fillId="0" borderId="85" xfId="0" applyNumberFormat="1" applyFont="1" applyBorder="1"/>
    <xf numFmtId="187" fontId="37" fillId="0" borderId="87" xfId="0" applyNumberFormat="1" applyFont="1" applyBorder="1"/>
    <xf numFmtId="187" fontId="43" fillId="0" borderId="87" xfId="0" applyNumberFormat="1" applyFont="1" applyBorder="1"/>
    <xf numFmtId="170" fontId="7" fillId="23" borderId="91" xfId="1" applyNumberFormat="1" applyFont="1" applyFill="1" applyBorder="1" applyAlignment="1">
      <alignment vertical="center"/>
    </xf>
    <xf numFmtId="187" fontId="43" fillId="36" borderId="85" xfId="0" applyNumberFormat="1" applyFont="1" applyFill="1" applyBorder="1" applyAlignment="1">
      <alignment vertical="center"/>
    </xf>
    <xf numFmtId="187" fontId="43" fillId="0" borderId="85" xfId="0" applyNumberFormat="1" applyFont="1" applyBorder="1" applyAlignment="1">
      <alignment vertical="center"/>
    </xf>
    <xf numFmtId="187" fontId="7" fillId="0" borderId="85" xfId="0" applyNumberFormat="1" applyFont="1" applyBorder="1" applyAlignment="1">
      <alignment vertical="center"/>
    </xf>
    <xf numFmtId="170" fontId="40" fillId="0" borderId="84" xfId="0" applyNumberFormat="1" applyFont="1" applyBorder="1" applyAlignment="1">
      <alignment horizontal="center" vertical="center"/>
    </xf>
    <xf numFmtId="183" fontId="5" fillId="0" borderId="94" xfId="1" applyNumberFormat="1" applyFont="1" applyFill="1" applyBorder="1" applyAlignment="1">
      <alignment vertical="center"/>
    </xf>
    <xf numFmtId="170" fontId="4" fillId="13" borderId="22" xfId="1" applyNumberFormat="1" applyFont="1" applyFill="1" applyBorder="1" applyAlignment="1">
      <alignment vertical="center"/>
    </xf>
    <xf numFmtId="170" fontId="4" fillId="26" borderId="100" xfId="1" applyNumberFormat="1" applyFont="1" applyFill="1" applyBorder="1" applyAlignment="1">
      <alignment vertical="center"/>
    </xf>
    <xf numFmtId="0" fontId="43" fillId="16" borderId="0" xfId="0" applyFont="1" applyFill="1" applyAlignment="1">
      <alignment horizontal="center" vertical="center"/>
    </xf>
    <xf numFmtId="0" fontId="50" fillId="0" borderId="0" xfId="2" applyFont="1" applyFill="1"/>
    <xf numFmtId="170" fontId="4" fillId="14" borderId="18" xfId="1" applyNumberFormat="1" applyFont="1" applyFill="1" applyBorder="1" applyAlignment="1">
      <alignment vertical="center"/>
    </xf>
    <xf numFmtId="0" fontId="19" fillId="4" borderId="0" xfId="0" applyFont="1" applyFill="1" applyAlignment="1">
      <alignment horizontal="center" vertical="center"/>
    </xf>
    <xf numFmtId="170" fontId="5" fillId="13" borderId="17" xfId="1" applyNumberFormat="1" applyFont="1" applyFill="1" applyBorder="1" applyAlignment="1">
      <alignment vertical="center"/>
    </xf>
    <xf numFmtId="0" fontId="4" fillId="4" borderId="0" xfId="2" applyFont="1" applyFill="1"/>
    <xf numFmtId="0" fontId="5" fillId="37" borderId="0" xfId="0" applyFont="1" applyFill="1" applyAlignment="1">
      <alignment horizontal="center" vertical="center"/>
    </xf>
    <xf numFmtId="0" fontId="6" fillId="37" borderId="0" xfId="0" applyFont="1" applyFill="1" applyAlignment="1">
      <alignment vertical="center" wrapText="1"/>
    </xf>
    <xf numFmtId="170" fontId="4" fillId="37" borderId="0" xfId="1" applyNumberFormat="1" applyFont="1" applyFill="1" applyAlignment="1">
      <alignment vertical="center"/>
    </xf>
    <xf numFmtId="0" fontId="40" fillId="37" borderId="0" xfId="0" applyFont="1" applyFill="1"/>
    <xf numFmtId="0" fontId="40" fillId="0" borderId="0" xfId="0" applyFont="1" applyFill="1" applyAlignment="1">
      <alignment vertical="center" wrapText="1"/>
    </xf>
    <xf numFmtId="170" fontId="4" fillId="0" borderId="15" xfId="1" applyNumberFormat="1" applyFont="1" applyFill="1" applyBorder="1" applyAlignment="1">
      <alignment vertical="center"/>
    </xf>
    <xf numFmtId="187" fontId="40" fillId="0" borderId="84" xfId="0" applyNumberFormat="1" applyFont="1" applyFill="1" applyBorder="1"/>
    <xf numFmtId="0" fontId="40" fillId="0" borderId="0" xfId="0" applyFont="1" applyFill="1"/>
    <xf numFmtId="170" fontId="4" fillId="14" borderId="3" xfId="1" applyNumberFormat="1" applyFont="1" applyFill="1" applyBorder="1" applyAlignment="1">
      <alignment vertical="center"/>
    </xf>
    <xf numFmtId="0" fontId="40" fillId="0" borderId="18" xfId="0" applyFont="1" applyFill="1" applyBorder="1"/>
    <xf numFmtId="0" fontId="40" fillId="0" borderId="5" xfId="0" applyFont="1" applyBorder="1"/>
    <xf numFmtId="0" fontId="40" fillId="0" borderId="23" xfId="0" applyFont="1" applyBorder="1"/>
    <xf numFmtId="0" fontId="40" fillId="0" borderId="18" xfId="0" applyFont="1" applyBorder="1"/>
    <xf numFmtId="171" fontId="40" fillId="0" borderId="3" xfId="7" applyNumberFormat="1" applyFont="1" applyBorder="1"/>
    <xf numFmtId="0" fontId="7" fillId="0" borderId="18" xfId="0" applyFont="1" applyBorder="1"/>
    <xf numFmtId="0" fontId="40" fillId="24" borderId="5" xfId="0" applyFont="1" applyFill="1" applyBorder="1"/>
    <xf numFmtId="0" fontId="40" fillId="0" borderId="3" xfId="0" applyFont="1" applyBorder="1"/>
    <xf numFmtId="0" fontId="41" fillId="0" borderId="3" xfId="5" applyFont="1" applyFill="1" applyBorder="1"/>
    <xf numFmtId="0" fontId="41" fillId="0" borderId="5" xfId="5" applyFont="1" applyFill="1" applyBorder="1"/>
    <xf numFmtId="0" fontId="50" fillId="0" borderId="5" xfId="5" applyFont="1" applyFill="1" applyBorder="1"/>
    <xf numFmtId="0" fontId="39" fillId="0" borderId="18" xfId="2" applyFont="1" applyFill="1" applyBorder="1" applyAlignment="1">
      <alignment vertical="center" wrapText="1"/>
    </xf>
    <xf numFmtId="0" fontId="5" fillId="3" borderId="0" xfId="0" applyFont="1" applyFill="1" applyAlignment="1">
      <alignment horizontal="center" vertical="center"/>
    </xf>
    <xf numFmtId="0" fontId="40" fillId="3" borderId="5" xfId="0" applyFont="1" applyFill="1" applyBorder="1" applyAlignment="1">
      <alignment vertical="center" wrapText="1"/>
    </xf>
    <xf numFmtId="170" fontId="4" fillId="3" borderId="5" xfId="1" applyNumberFormat="1" applyFont="1" applyFill="1" applyBorder="1" applyAlignment="1">
      <alignment vertical="center"/>
    </xf>
    <xf numFmtId="187" fontId="40" fillId="3" borderId="84" xfId="0" applyNumberFormat="1" applyFont="1" applyFill="1" applyBorder="1"/>
    <xf numFmtId="0" fontId="40" fillId="3" borderId="0" xfId="0" applyFont="1" applyFill="1"/>
    <xf numFmtId="170" fontId="40" fillId="3" borderId="84" xfId="0" applyNumberFormat="1" applyFont="1" applyFill="1" applyBorder="1"/>
    <xf numFmtId="170" fontId="40" fillId="3" borderId="0" xfId="0" applyNumberFormat="1" applyFont="1" applyFill="1"/>
    <xf numFmtId="171" fontId="40" fillId="3" borderId="0" xfId="7" applyNumberFormat="1" applyFont="1" applyFill="1"/>
    <xf numFmtId="0" fontId="5" fillId="13" borderId="0" xfId="0" applyFont="1" applyFill="1" applyAlignment="1">
      <alignment horizontal="center" vertical="center"/>
    </xf>
    <xf numFmtId="164" fontId="3" fillId="38" borderId="11" xfId="6" applyNumberFormat="1" applyFont="1" applyFill="1" applyBorder="1" applyAlignment="1"/>
    <xf numFmtId="164" fontId="3" fillId="14" borderId="24" xfId="6" applyNumberFormat="1" applyFont="1" applyFill="1" applyBorder="1" applyAlignment="1">
      <alignment horizontal="center"/>
    </xf>
    <xf numFmtId="164" fontId="1" fillId="8" borderId="0" xfId="6" applyNumberFormat="1" applyFont="1" applyFill="1" applyBorder="1" applyAlignment="1">
      <alignment horizontal="center"/>
    </xf>
    <xf numFmtId="164" fontId="31" fillId="17" borderId="0" xfId="6" applyNumberFormat="1" applyFont="1" applyFill="1" applyBorder="1" applyAlignment="1">
      <alignment horizontal="left" vertical="center" wrapText="1"/>
    </xf>
    <xf numFmtId="0" fontId="3" fillId="4" borderId="0" xfId="0" applyFont="1" applyFill="1" applyBorder="1" applyAlignment="1">
      <alignment horizontal="center"/>
    </xf>
    <xf numFmtId="0" fontId="28" fillId="15" borderId="0" xfId="0" applyFont="1" applyFill="1" applyAlignment="1">
      <alignment horizontal="center" vertical="center"/>
    </xf>
    <xf numFmtId="182" fontId="27" fillId="15" borderId="40" xfId="6" applyNumberFormat="1" applyFont="1" applyFill="1" applyBorder="1" applyAlignment="1">
      <alignment horizontal="center" vertical="center" wrapText="1"/>
    </xf>
    <xf numFmtId="0" fontId="19" fillId="16" borderId="17" xfId="0" applyFont="1" applyFill="1" applyBorder="1" applyAlignment="1">
      <alignment horizontal="center"/>
    </xf>
    <xf numFmtId="0" fontId="19" fillId="16" borderId="18" xfId="0" applyFont="1" applyFill="1" applyBorder="1" applyAlignment="1">
      <alignment horizontal="center"/>
    </xf>
    <xf numFmtId="164" fontId="31" fillId="21" borderId="0" xfId="9" applyNumberFormat="1" applyFont="1" applyBorder="1" applyAlignment="1">
      <alignment horizontal="left" vertical="center" wrapText="1"/>
    </xf>
    <xf numFmtId="171" fontId="40" fillId="0" borderId="23" xfId="0" applyNumberFormat="1" applyFont="1" applyBorder="1"/>
    <xf numFmtId="170" fontId="4" fillId="39" borderId="5" xfId="1" applyNumberFormat="1" applyFont="1" applyFill="1" applyBorder="1" applyAlignment="1">
      <alignment vertical="center"/>
    </xf>
    <xf numFmtId="170" fontId="4" fillId="40" borderId="5" xfId="1" applyNumberFormat="1" applyFont="1" applyFill="1" applyBorder="1" applyAlignment="1">
      <alignment vertical="center"/>
    </xf>
    <xf numFmtId="171" fontId="40" fillId="0" borderId="3" xfId="7" applyNumberFormat="1" applyFont="1" applyFill="1" applyBorder="1"/>
    <xf numFmtId="164" fontId="3" fillId="14" borderId="24" xfId="6" applyNumberFormat="1" applyFont="1" applyFill="1" applyBorder="1" applyAlignment="1">
      <alignment horizontal="center"/>
    </xf>
    <xf numFmtId="164" fontId="3" fillId="14" borderId="18" xfId="6" applyNumberFormat="1" applyFont="1" applyFill="1" applyBorder="1" applyAlignment="1">
      <alignment horizontal="center"/>
    </xf>
    <xf numFmtId="164" fontId="3" fillId="14" borderId="17" xfId="6" applyNumberFormat="1" applyFont="1" applyFill="1" applyBorder="1" applyAlignment="1">
      <alignment horizontal="center"/>
    </xf>
    <xf numFmtId="164" fontId="31" fillId="17" borderId="17" xfId="6" applyNumberFormat="1" applyFont="1" applyFill="1" applyBorder="1" applyAlignment="1">
      <alignment horizontal="center" vertical="center" wrapText="1"/>
    </xf>
    <xf numFmtId="164" fontId="31" fillId="17" borderId="24" xfId="6" applyNumberFormat="1" applyFont="1" applyFill="1" applyBorder="1" applyAlignment="1">
      <alignment horizontal="center" vertical="center" wrapText="1"/>
    </xf>
    <xf numFmtId="164" fontId="31" fillId="17" borderId="18" xfId="6" applyNumberFormat="1" applyFont="1" applyFill="1" applyBorder="1" applyAlignment="1">
      <alignment horizontal="center" vertical="center" wrapText="1"/>
    </xf>
    <xf numFmtId="164" fontId="1" fillId="8" borderId="0" xfId="6" applyNumberFormat="1" applyFont="1" applyFill="1" applyBorder="1" applyAlignment="1">
      <alignment horizontal="center"/>
    </xf>
    <xf numFmtId="164" fontId="3" fillId="10" borderId="17" xfId="6" applyNumberFormat="1" applyFont="1" applyFill="1" applyBorder="1" applyAlignment="1">
      <alignment horizontal="center" vertical="center"/>
    </xf>
    <xf numFmtId="164" fontId="3" fillId="10" borderId="24" xfId="6" applyNumberFormat="1" applyFont="1" applyFill="1" applyBorder="1" applyAlignment="1">
      <alignment horizontal="center" vertical="center"/>
    </xf>
    <xf numFmtId="164" fontId="0" fillId="11" borderId="17" xfId="6" applyNumberFormat="1" applyFont="1" applyFill="1" applyBorder="1" applyAlignment="1">
      <alignment horizontal="center" vertical="center" wrapText="1"/>
    </xf>
    <xf numFmtId="164" fontId="0" fillId="11" borderId="24" xfId="6" applyNumberFormat="1" applyFont="1" applyFill="1" applyBorder="1" applyAlignment="1">
      <alignment horizontal="center" vertical="center" wrapText="1"/>
    </xf>
    <xf numFmtId="164" fontId="0" fillId="11" borderId="1" xfId="6" applyNumberFormat="1" applyFont="1" applyFill="1" applyBorder="1" applyAlignment="1">
      <alignment horizontal="center" vertical="center" wrapText="1"/>
    </xf>
    <xf numFmtId="164" fontId="0" fillId="11" borderId="2" xfId="6" applyNumberFormat="1" applyFont="1" applyFill="1" applyBorder="1" applyAlignment="1">
      <alignment horizontal="center" vertical="center" wrapText="1"/>
    </xf>
    <xf numFmtId="164" fontId="0" fillId="11" borderId="22" xfId="6" applyNumberFormat="1" applyFont="1" applyFill="1" applyBorder="1" applyAlignment="1">
      <alignment horizontal="center" vertical="center" wrapText="1"/>
    </xf>
    <xf numFmtId="164" fontId="0" fillId="11" borderId="25" xfId="6" applyNumberFormat="1" applyFont="1" applyFill="1" applyBorder="1" applyAlignment="1">
      <alignment horizontal="center" vertical="center" wrapText="1"/>
    </xf>
    <xf numFmtId="164" fontId="3" fillId="10" borderId="18" xfId="6" applyNumberFormat="1" applyFont="1" applyFill="1" applyBorder="1" applyAlignment="1">
      <alignment horizontal="center" vertical="center"/>
    </xf>
    <xf numFmtId="164" fontId="0" fillId="11" borderId="18" xfId="6" applyNumberFormat="1" applyFont="1" applyFill="1" applyBorder="1" applyAlignment="1">
      <alignment horizontal="center" vertical="center" wrapText="1"/>
    </xf>
    <xf numFmtId="164" fontId="0" fillId="11" borderId="3" xfId="6" applyNumberFormat="1" applyFont="1" applyFill="1" applyBorder="1" applyAlignment="1">
      <alignment horizontal="center" vertical="center" wrapText="1"/>
    </xf>
    <xf numFmtId="164" fontId="0" fillId="11" borderId="23" xfId="6" applyNumberFormat="1" applyFont="1" applyFill="1" applyBorder="1" applyAlignment="1">
      <alignment horizontal="center" vertical="center" wrapText="1"/>
    </xf>
    <xf numFmtId="164" fontId="0" fillId="11" borderId="0" xfId="6" applyNumberFormat="1" applyFont="1" applyFill="1" applyBorder="1" applyAlignment="1">
      <alignment horizontal="center" vertical="center" wrapText="1"/>
    </xf>
    <xf numFmtId="164" fontId="31" fillId="17" borderId="88" xfId="6" applyNumberFormat="1" applyFont="1" applyFill="1" applyBorder="1" applyAlignment="1">
      <alignment horizontal="center" vertical="center" wrapText="1"/>
    </xf>
    <xf numFmtId="164" fontId="3" fillId="10" borderId="2" xfId="6" applyNumberFormat="1" applyFont="1" applyFill="1" applyBorder="1" applyAlignment="1">
      <alignment horizontal="center" vertical="center"/>
    </xf>
    <xf numFmtId="164" fontId="3" fillId="10" borderId="88" xfId="6" applyNumberFormat="1" applyFont="1" applyFill="1" applyBorder="1" applyAlignment="1">
      <alignment horizontal="center" vertical="center"/>
    </xf>
    <xf numFmtId="164" fontId="3" fillId="10" borderId="86" xfId="6" applyNumberFormat="1" applyFont="1" applyFill="1" applyBorder="1" applyAlignment="1">
      <alignment horizontal="center" vertical="center"/>
    </xf>
    <xf numFmtId="164" fontId="3" fillId="10" borderId="82" xfId="6" applyNumberFormat="1" applyFont="1" applyFill="1" applyBorder="1" applyAlignment="1">
      <alignment horizontal="center" vertical="center"/>
    </xf>
    <xf numFmtId="164" fontId="3" fillId="10" borderId="87" xfId="6" applyNumberFormat="1" applyFont="1" applyFill="1" applyBorder="1" applyAlignment="1">
      <alignment horizontal="center" vertical="center"/>
    </xf>
    <xf numFmtId="0" fontId="5" fillId="14" borderId="2" xfId="0" applyFont="1" applyFill="1" applyBorder="1" applyAlignment="1">
      <alignment horizontal="left" vertical="center" wrapText="1"/>
    </xf>
    <xf numFmtId="0" fontId="5" fillId="14" borderId="0" xfId="0" applyFont="1" applyFill="1" applyAlignment="1">
      <alignment horizontal="left" vertical="center" wrapText="1"/>
    </xf>
    <xf numFmtId="0" fontId="5" fillId="14" borderId="25" xfId="0" applyFont="1" applyFill="1" applyBorder="1" applyAlignment="1">
      <alignment horizontal="left" vertical="center" wrapText="1"/>
    </xf>
    <xf numFmtId="0" fontId="6" fillId="17" borderId="0" xfId="0" applyFont="1" applyFill="1" applyAlignment="1">
      <alignment horizontal="center" vertical="center" wrapText="1"/>
    </xf>
    <xf numFmtId="0" fontId="40" fillId="37" borderId="0" xfId="0" applyFont="1" applyFill="1" applyAlignment="1">
      <alignment horizontal="center"/>
    </xf>
    <xf numFmtId="0" fontId="6" fillId="37" borderId="2" xfId="0" applyFont="1" applyFill="1" applyBorder="1" applyAlignment="1">
      <alignment horizontal="left" wrapText="1"/>
    </xf>
    <xf numFmtId="0" fontId="6" fillId="37" borderId="0" xfId="0" applyFont="1" applyFill="1" applyAlignment="1">
      <alignment horizontal="left" wrapText="1"/>
    </xf>
    <xf numFmtId="164" fontId="31" fillId="17" borderId="4" xfId="6" applyNumberFormat="1" applyFont="1" applyFill="1" applyBorder="1" applyAlignment="1">
      <alignment horizontal="left" vertical="center" wrapText="1"/>
    </xf>
    <xf numFmtId="164" fontId="31" fillId="17" borderId="0" xfId="6" applyNumberFormat="1" applyFont="1" applyFill="1" applyBorder="1" applyAlignment="1">
      <alignment horizontal="left" vertical="center" wrapText="1"/>
    </xf>
    <xf numFmtId="0" fontId="3" fillId="4" borderId="0" xfId="0" applyFont="1" applyFill="1" applyBorder="1" applyAlignment="1">
      <alignment horizontal="center"/>
    </xf>
    <xf numFmtId="40" fontId="19" fillId="14" borderId="17" xfId="0" applyNumberFormat="1" applyFont="1" applyFill="1" applyBorder="1" applyAlignment="1">
      <alignment horizontal="center" wrapText="1"/>
    </xf>
    <xf numFmtId="40" fontId="19" fillId="14" borderId="24" xfId="0" applyNumberFormat="1" applyFont="1" applyFill="1" applyBorder="1" applyAlignment="1">
      <alignment horizontal="center" wrapText="1"/>
    </xf>
    <xf numFmtId="40" fontId="19" fillId="14" borderId="18" xfId="0" applyNumberFormat="1" applyFont="1" applyFill="1" applyBorder="1" applyAlignment="1">
      <alignment horizontal="center" wrapText="1"/>
    </xf>
    <xf numFmtId="0" fontId="19" fillId="16" borderId="17" xfId="0" applyFont="1" applyFill="1" applyBorder="1" applyAlignment="1">
      <alignment horizontal="center"/>
    </xf>
    <xf numFmtId="0" fontId="19" fillId="16" borderId="18" xfId="0" applyFont="1" applyFill="1" applyBorder="1" applyAlignment="1">
      <alignment horizontal="center"/>
    </xf>
    <xf numFmtId="0" fontId="27" fillId="15" borderId="0" xfId="0" applyFont="1" applyFill="1" applyAlignment="1">
      <alignment horizontal="center" vertical="center" wrapText="1"/>
    </xf>
    <xf numFmtId="38" fontId="0" fillId="0" borderId="0" xfId="0" applyNumberFormat="1" applyAlignment="1">
      <alignment horizontal="center"/>
    </xf>
    <xf numFmtId="0" fontId="19" fillId="16" borderId="1" xfId="0" applyFont="1" applyFill="1" applyBorder="1" applyAlignment="1">
      <alignment horizontal="center"/>
    </xf>
    <xf numFmtId="182" fontId="27" fillId="15" borderId="31" xfId="0" applyNumberFormat="1" applyFont="1" applyFill="1" applyBorder="1" applyAlignment="1">
      <alignment horizontal="center" vertical="center"/>
    </xf>
    <xf numFmtId="182" fontId="27" fillId="15" borderId="0" xfId="0" applyNumberFormat="1" applyFont="1" applyFill="1" applyAlignment="1">
      <alignment horizontal="center" vertical="center"/>
    </xf>
    <xf numFmtId="182" fontId="25" fillId="0" borderId="52" xfId="6" applyNumberFormat="1" applyFont="1" applyBorder="1" applyAlignment="1">
      <alignment horizontal="center" vertical="center"/>
    </xf>
    <xf numFmtId="182" fontId="25" fillId="0" borderId="53" xfId="6" applyNumberFormat="1" applyFont="1" applyBorder="1" applyAlignment="1">
      <alignment horizontal="center" vertical="center"/>
    </xf>
    <xf numFmtId="166" fontId="25" fillId="0" borderId="54" xfId="6" applyFont="1" applyBorder="1" applyAlignment="1">
      <alignment horizontal="center"/>
    </xf>
    <xf numFmtId="166" fontId="25" fillId="0" borderId="57" xfId="6" applyFont="1" applyBorder="1" applyAlignment="1">
      <alignment horizontal="center"/>
    </xf>
    <xf numFmtId="166" fontId="25" fillId="0" borderId="51" xfId="6" applyFont="1" applyBorder="1" applyAlignment="1">
      <alignment horizontal="center"/>
    </xf>
    <xf numFmtId="182" fontId="27" fillId="15" borderId="27" xfId="6" applyNumberFormat="1" applyFont="1" applyFill="1" applyBorder="1" applyAlignment="1">
      <alignment horizontal="center" vertical="center" wrapText="1"/>
    </xf>
    <xf numFmtId="182" fontId="27" fillId="15" borderId="11" xfId="6" applyNumberFormat="1" applyFont="1" applyFill="1" applyBorder="1" applyAlignment="1">
      <alignment horizontal="center" vertical="center" wrapText="1"/>
    </xf>
    <xf numFmtId="182" fontId="27" fillId="15" borderId="12" xfId="6" applyNumberFormat="1" applyFont="1" applyFill="1" applyBorder="1" applyAlignment="1">
      <alignment horizontal="center" vertical="center" wrapText="1"/>
    </xf>
    <xf numFmtId="182" fontId="27" fillId="15" borderId="8" xfId="6" applyNumberFormat="1" applyFont="1" applyFill="1" applyBorder="1" applyAlignment="1">
      <alignment horizontal="center" vertical="center" wrapText="1"/>
    </xf>
    <xf numFmtId="182" fontId="27" fillId="15" borderId="40" xfId="6" applyNumberFormat="1" applyFont="1" applyFill="1" applyBorder="1" applyAlignment="1">
      <alignment horizontal="center" vertical="center" wrapText="1"/>
    </xf>
    <xf numFmtId="0" fontId="3" fillId="0" borderId="0" xfId="0" applyFont="1" applyAlignment="1">
      <alignment horizontal="center"/>
    </xf>
    <xf numFmtId="0" fontId="43" fillId="0" borderId="0" xfId="0" applyFont="1" applyAlignment="1">
      <alignment horizontal="center"/>
    </xf>
    <xf numFmtId="0" fontId="27" fillId="15" borderId="31" xfId="0" applyFont="1" applyFill="1" applyBorder="1" applyAlignment="1">
      <alignment horizontal="center" vertical="center" wrapText="1"/>
    </xf>
    <xf numFmtId="0" fontId="27" fillId="15" borderId="0" xfId="0" applyFont="1" applyFill="1" applyBorder="1" applyAlignment="1">
      <alignment horizontal="center" vertical="center" wrapText="1"/>
    </xf>
    <xf numFmtId="167" fontId="13" fillId="14" borderId="34" xfId="1" applyFont="1" applyFill="1" applyBorder="1"/>
    <xf numFmtId="167" fontId="19" fillId="14" borderId="34" xfId="1" applyFont="1" applyFill="1" applyBorder="1"/>
    <xf numFmtId="167" fontId="3" fillId="0" borderId="28" xfId="1" applyFont="1" applyBorder="1"/>
    <xf numFmtId="166" fontId="13" fillId="0" borderId="25" xfId="6" applyFont="1" applyFill="1" applyBorder="1"/>
    <xf numFmtId="166" fontId="25" fillId="0" borderId="53" xfId="6" applyFont="1" applyFill="1" applyBorder="1"/>
    <xf numFmtId="167" fontId="13" fillId="12" borderId="26" xfId="1" applyFont="1" applyFill="1" applyBorder="1"/>
    <xf numFmtId="167" fontId="1" fillId="12" borderId="28" xfId="1" applyFont="1" applyFill="1" applyBorder="1"/>
    <xf numFmtId="167" fontId="13" fillId="12" borderId="35" xfId="1" applyFont="1" applyFill="1" applyBorder="1"/>
    <xf numFmtId="167" fontId="0" fillId="12" borderId="28" xfId="1" applyFont="1" applyFill="1" applyBorder="1"/>
    <xf numFmtId="167" fontId="13" fillId="12" borderId="30" xfId="1" applyFont="1" applyFill="1" applyBorder="1"/>
    <xf numFmtId="167" fontId="13" fillId="12" borderId="28" xfId="1" applyFont="1" applyFill="1" applyBorder="1"/>
    <xf numFmtId="167" fontId="13" fillId="12" borderId="36" xfId="1" applyFont="1" applyFill="1" applyBorder="1"/>
    <xf numFmtId="167" fontId="13" fillId="12" borderId="50" xfId="1" applyFont="1" applyFill="1" applyBorder="1"/>
    <xf numFmtId="167" fontId="25" fillId="12" borderId="21" xfId="1" applyFont="1" applyFill="1" applyBorder="1"/>
    <xf numFmtId="38" fontId="0" fillId="0" borderId="0" xfId="0" applyNumberFormat="1" applyFill="1" applyBorder="1"/>
    <xf numFmtId="38" fontId="0" fillId="0" borderId="0" xfId="0" applyNumberFormat="1" applyFill="1"/>
    <xf numFmtId="38" fontId="36" fillId="0" borderId="0" xfId="0" applyNumberFormat="1" applyFont="1" applyFill="1"/>
    <xf numFmtId="38" fontId="3" fillId="0" borderId="0" xfId="0" applyNumberFormat="1" applyFont="1" applyFill="1"/>
    <xf numFmtId="38" fontId="27" fillId="15" borderId="26" xfId="6" applyNumberFormat="1" applyFont="1" applyFill="1" applyBorder="1" applyAlignment="1">
      <alignment horizontal="center" vertical="center" wrapText="1"/>
    </xf>
    <xf numFmtId="38" fontId="13" fillId="14" borderId="34" xfId="6" applyNumberFormat="1" applyFont="1" applyFill="1" applyBorder="1"/>
    <xf numFmtId="0" fontId="19" fillId="16" borderId="2" xfId="0" applyFont="1" applyFill="1" applyBorder="1" applyAlignment="1">
      <alignment horizontal="center"/>
    </xf>
    <xf numFmtId="38" fontId="27" fillId="15" borderId="12" xfId="6" applyNumberFormat="1" applyFont="1" applyFill="1" applyBorder="1" applyAlignment="1">
      <alignment horizontal="center" vertical="center" wrapText="1"/>
    </xf>
    <xf numFmtId="38" fontId="27" fillId="15" borderId="16" xfId="6" applyNumberFormat="1" applyFont="1" applyFill="1" applyBorder="1" applyAlignment="1">
      <alignment horizontal="center" vertical="center" wrapText="1"/>
    </xf>
    <xf numFmtId="0" fontId="19" fillId="16" borderId="21" xfId="0" applyFont="1" applyFill="1" applyBorder="1" applyAlignment="1"/>
    <xf numFmtId="38" fontId="13" fillId="14" borderId="16" xfId="6" applyNumberFormat="1" applyFont="1" applyFill="1" applyBorder="1"/>
    <xf numFmtId="0" fontId="19" fillId="16" borderId="15" xfId="0" applyFont="1" applyFill="1" applyBorder="1" applyAlignment="1">
      <alignment horizontal="center"/>
    </xf>
    <xf numFmtId="38" fontId="13" fillId="14" borderId="21" xfId="6" applyNumberFormat="1" applyFont="1" applyFill="1" applyBorder="1"/>
    <xf numFmtId="38" fontId="22" fillId="0" borderId="16" xfId="6" applyNumberFormat="1" applyFont="1" applyBorder="1" applyAlignment="1"/>
    <xf numFmtId="38" fontId="22" fillId="0" borderId="21" xfId="6" applyNumberFormat="1" applyFont="1" applyBorder="1" applyAlignment="1"/>
    <xf numFmtId="38" fontId="22" fillId="0" borderId="1" xfId="6" applyNumberFormat="1" applyFont="1" applyFill="1" applyBorder="1"/>
    <xf numFmtId="38" fontId="23" fillId="0" borderId="17" xfId="6" applyNumberFormat="1" applyFont="1" applyFill="1" applyBorder="1" applyAlignment="1">
      <alignment horizontal="right"/>
    </xf>
    <xf numFmtId="38" fontId="13" fillId="0" borderId="1" xfId="6" applyNumberFormat="1" applyFont="1" applyFill="1" applyBorder="1"/>
    <xf numFmtId="38" fontId="13" fillId="0" borderId="4" xfId="6" applyNumberFormat="1" applyFont="1" applyFill="1" applyBorder="1"/>
    <xf numFmtId="38" fontId="13" fillId="0" borderId="17" xfId="6" applyNumberFormat="1" applyFont="1" applyFill="1" applyBorder="1"/>
    <xf numFmtId="38" fontId="13" fillId="0" borderId="0" xfId="6" applyNumberFormat="1" applyFont="1" applyFill="1" applyBorder="1"/>
    <xf numFmtId="38" fontId="13" fillId="0" borderId="25" xfId="6" applyNumberFormat="1" applyFont="1" applyFill="1" applyBorder="1"/>
    <xf numFmtId="38" fontId="13" fillId="0" borderId="24" xfId="6" applyNumberFormat="1" applyFont="1" applyFill="1" applyBorder="1"/>
    <xf numFmtId="38" fontId="25" fillId="0" borderId="51" xfId="6" applyNumberFormat="1" applyFont="1" applyFill="1" applyBorder="1"/>
    <xf numFmtId="38" fontId="22" fillId="12" borderId="13" xfId="6" applyNumberFormat="1" applyFont="1" applyFill="1" applyBorder="1" applyAlignment="1"/>
    <xf numFmtId="38" fontId="22" fillId="12" borderId="16" xfId="6" applyNumberFormat="1" applyFont="1" applyFill="1" applyBorder="1" applyAlignment="1"/>
    <xf numFmtId="38" fontId="22" fillId="12" borderId="21" xfId="6" applyNumberFormat="1" applyFont="1" applyFill="1" applyBorder="1" applyAlignment="1"/>
    <xf numFmtId="38" fontId="25" fillId="12" borderId="21" xfId="6" applyNumberFormat="1" applyFont="1" applyFill="1" applyBorder="1"/>
    <xf numFmtId="0" fontId="63" fillId="0" borderId="0" xfId="0" applyFont="1" applyFill="1" applyAlignment="1">
      <alignment horizontal="center" vertical="center"/>
    </xf>
    <xf numFmtId="0" fontId="64" fillId="0" borderId="0" xfId="0" applyFont="1" applyAlignment="1">
      <alignment vertical="center"/>
    </xf>
    <xf numFmtId="170" fontId="65" fillId="12" borderId="13" xfId="1" applyNumberFormat="1" applyFont="1" applyFill="1" applyBorder="1" applyAlignment="1">
      <alignment vertical="center"/>
    </xf>
    <xf numFmtId="170" fontId="65" fillId="13" borderId="16" xfId="1" applyNumberFormat="1" applyFont="1" applyFill="1" applyBorder="1" applyAlignment="1">
      <alignment vertical="center"/>
    </xf>
    <xf numFmtId="170" fontId="65" fillId="0" borderId="16" xfId="1" applyNumberFormat="1" applyFont="1" applyFill="1" applyBorder="1" applyAlignment="1">
      <alignment vertical="center"/>
    </xf>
    <xf numFmtId="0" fontId="64" fillId="0" borderId="5" xfId="0" applyFont="1" applyFill="1" applyBorder="1" applyAlignment="1">
      <alignment vertical="center" wrapText="1"/>
    </xf>
    <xf numFmtId="167" fontId="0" fillId="0" borderId="101" xfId="1" applyFont="1" applyBorder="1" applyAlignment="1"/>
    <xf numFmtId="167" fontId="4" fillId="14" borderId="36" xfId="1" applyFont="1" applyFill="1" applyBorder="1" applyAlignment="1">
      <alignment vertical="center"/>
    </xf>
    <xf numFmtId="167" fontId="4" fillId="14" borderId="34" xfId="1" applyFont="1" applyFill="1" applyBorder="1" applyAlignment="1">
      <alignment vertical="center"/>
    </xf>
    <xf numFmtId="0" fontId="40" fillId="0" borderId="17" xfId="0" applyFont="1" applyFill="1" applyBorder="1" applyAlignment="1">
      <alignment vertical="center" wrapText="1"/>
    </xf>
    <xf numFmtId="170" fontId="4" fillId="0" borderId="13" xfId="1" applyNumberFormat="1" applyFont="1" applyFill="1" applyBorder="1" applyAlignment="1">
      <alignment vertical="center"/>
    </xf>
    <xf numFmtId="170" fontId="5" fillId="0" borderId="16" xfId="1" applyNumberFormat="1" applyFont="1" applyFill="1" applyBorder="1" applyAlignment="1">
      <alignment vertical="center"/>
    </xf>
    <xf numFmtId="170" fontId="5" fillId="0" borderId="21" xfId="1" applyNumberFormat="1" applyFont="1" applyFill="1" applyBorder="1" applyAlignment="1">
      <alignment vertical="center"/>
    </xf>
    <xf numFmtId="170" fontId="7" fillId="0" borderId="21" xfId="1" applyNumberFormat="1" applyFont="1" applyFill="1" applyBorder="1" applyAlignment="1">
      <alignment vertical="center"/>
    </xf>
    <xf numFmtId="167" fontId="0" fillId="0" borderId="102" xfId="1" applyFont="1" applyBorder="1" applyAlignment="1"/>
    <xf numFmtId="167" fontId="0" fillId="12" borderId="66" xfId="1" applyFont="1" applyFill="1" applyBorder="1" applyAlignment="1"/>
    <xf numFmtId="167" fontId="0" fillId="12" borderId="67" xfId="1" applyFont="1" applyFill="1" applyBorder="1" applyAlignment="1"/>
    <xf numFmtId="167" fontId="66" fillId="12" borderId="102" xfId="1" applyFont="1" applyFill="1" applyBorder="1" applyAlignment="1"/>
    <xf numFmtId="167" fontId="3" fillId="12" borderId="67" xfId="1" applyFont="1" applyFill="1" applyBorder="1" applyAlignment="1"/>
    <xf numFmtId="167" fontId="3" fillId="12" borderId="7" xfId="1" applyFont="1" applyFill="1" applyBorder="1" applyAlignment="1"/>
    <xf numFmtId="167" fontId="0" fillId="12" borderId="102" xfId="1" applyFont="1" applyFill="1" applyBorder="1" applyAlignment="1"/>
    <xf numFmtId="167" fontId="3" fillId="12" borderId="103" xfId="1" applyFont="1" applyFill="1" applyBorder="1" applyAlignment="1"/>
    <xf numFmtId="167" fontId="0" fillId="12" borderId="104" xfId="1" applyFont="1" applyFill="1" applyBorder="1" applyAlignment="1"/>
    <xf numFmtId="167" fontId="3" fillId="12" borderId="102" xfId="1" applyFont="1" applyFill="1" applyBorder="1" applyAlignment="1"/>
    <xf numFmtId="167" fontId="0" fillId="12" borderId="28" xfId="1" applyFont="1" applyFill="1" applyBorder="1" applyAlignment="1"/>
    <xf numFmtId="167" fontId="67" fillId="12" borderId="7" xfId="1" applyFont="1" applyFill="1" applyBorder="1" applyAlignment="1"/>
    <xf numFmtId="40" fontId="13" fillId="14" borderId="24" xfId="0" applyNumberFormat="1" applyFont="1" applyFill="1" applyBorder="1" applyAlignment="1">
      <alignment wrapText="1"/>
    </xf>
    <xf numFmtId="40" fontId="13" fillId="14" borderId="40" xfId="0" applyNumberFormat="1" applyFont="1" applyFill="1" applyBorder="1" applyAlignment="1">
      <alignment wrapText="1"/>
    </xf>
    <xf numFmtId="167" fontId="3" fillId="12" borderId="15" xfId="1" applyFont="1" applyFill="1" applyBorder="1" applyAlignment="1"/>
    <xf numFmtId="167" fontId="5" fillId="12" borderId="21" xfId="1" applyFont="1" applyFill="1" applyBorder="1" applyAlignment="1"/>
    <xf numFmtId="167" fontId="0" fillId="12" borderId="21" xfId="1" applyFont="1" applyFill="1" applyBorder="1" applyAlignment="1"/>
    <xf numFmtId="167" fontId="16" fillId="12" borderId="21" xfId="1" applyFont="1" applyFill="1" applyBorder="1" applyAlignment="1"/>
    <xf numFmtId="0" fontId="0" fillId="31" borderId="2" xfId="0" applyFont="1" applyFill="1" applyBorder="1" applyAlignment="1">
      <alignment horizontal="left"/>
    </xf>
    <xf numFmtId="0" fontId="0" fillId="27" borderId="0" xfId="0" applyFont="1" applyFill="1" applyAlignment="1">
      <alignment horizontal="left"/>
    </xf>
    <xf numFmtId="0" fontId="0" fillId="27" borderId="2" xfId="0" applyFont="1" applyFill="1" applyBorder="1" applyAlignment="1">
      <alignment horizontal="left"/>
    </xf>
    <xf numFmtId="0" fontId="0" fillId="27" borderId="0" xfId="0" applyFont="1" applyFill="1" applyBorder="1" applyAlignment="1">
      <alignment horizontal="left"/>
    </xf>
    <xf numFmtId="167" fontId="4" fillId="12" borderId="68" xfId="1" applyFont="1" applyFill="1" applyBorder="1" applyAlignment="1"/>
    <xf numFmtId="167" fontId="4" fillId="12" borderId="67" xfId="1" applyFont="1" applyFill="1" applyBorder="1" applyAlignment="1"/>
    <xf numFmtId="167" fontId="0" fillId="12" borderId="68" xfId="1" applyFont="1" applyFill="1" applyBorder="1" applyAlignment="1"/>
    <xf numFmtId="40" fontId="13" fillId="12" borderId="2" xfId="0" applyNumberFormat="1" applyFont="1" applyFill="1" applyBorder="1" applyAlignment="1">
      <alignment horizontal="right" vertical="center"/>
    </xf>
    <xf numFmtId="40" fontId="13" fillId="0" borderId="30" xfId="0" applyNumberFormat="1" applyFont="1" applyFill="1" applyBorder="1" applyAlignment="1">
      <alignment vertical="center"/>
    </xf>
    <xf numFmtId="167" fontId="1" fillId="12" borderId="35" xfId="1" applyFont="1" applyFill="1" applyBorder="1"/>
    <xf numFmtId="167" fontId="1" fillId="12" borderId="26" xfId="1" applyFont="1" applyFill="1" applyBorder="1"/>
    <xf numFmtId="167" fontId="0" fillId="12" borderId="0" xfId="1" applyFont="1" applyFill="1" applyAlignment="1">
      <alignment vertical="center"/>
    </xf>
    <xf numFmtId="167" fontId="0" fillId="12" borderId="65" xfId="1" applyFont="1" applyFill="1" applyBorder="1" applyAlignment="1">
      <alignment vertical="center"/>
    </xf>
    <xf numFmtId="167" fontId="0" fillId="12" borderId="30" xfId="1" applyFont="1" applyFill="1" applyBorder="1" applyAlignment="1">
      <alignment vertical="center"/>
    </xf>
    <xf numFmtId="167" fontId="0" fillId="12" borderId="26" xfId="1" applyFont="1" applyFill="1" applyBorder="1" applyAlignment="1">
      <alignment vertical="center"/>
    </xf>
    <xf numFmtId="167" fontId="0" fillId="12" borderId="35" xfId="1" applyFont="1" applyFill="1" applyBorder="1" applyAlignment="1">
      <alignment vertical="center"/>
    </xf>
    <xf numFmtId="167" fontId="0" fillId="12" borderId="21" xfId="1" applyFont="1" applyFill="1" applyBorder="1" applyAlignment="1">
      <alignment vertical="center"/>
    </xf>
    <xf numFmtId="167" fontId="25" fillId="12" borderId="1" xfId="1" applyFont="1" applyFill="1" applyBorder="1" applyAlignment="1">
      <alignment vertical="center"/>
    </xf>
    <xf numFmtId="167" fontId="25" fillId="12" borderId="51" xfId="1" applyFont="1" applyFill="1" applyBorder="1" applyAlignment="1">
      <alignment horizontal="center" vertical="center"/>
    </xf>
    <xf numFmtId="167" fontId="25" fillId="12" borderId="48" xfId="1" applyFont="1" applyFill="1" applyBorder="1" applyAlignment="1">
      <alignment horizontal="center" vertical="center"/>
    </xf>
    <xf numFmtId="167" fontId="25" fillId="12" borderId="3" xfId="1" applyFont="1" applyFill="1" applyBorder="1" applyAlignment="1">
      <alignment vertical="center"/>
    </xf>
    <xf numFmtId="167" fontId="0" fillId="12" borderId="0" xfId="1" applyFont="1" applyFill="1" applyAlignment="1">
      <alignment vertical="center" wrapText="1"/>
    </xf>
    <xf numFmtId="167" fontId="0" fillId="12" borderId="30" xfId="1" applyFont="1" applyFill="1" applyBorder="1" applyAlignment="1">
      <alignment vertical="center" wrapText="1"/>
    </xf>
    <xf numFmtId="167" fontId="0" fillId="12" borderId="26" xfId="1" applyFont="1" applyFill="1" applyBorder="1" applyAlignment="1">
      <alignment vertical="center" wrapText="1"/>
    </xf>
    <xf numFmtId="167" fontId="0" fillId="12" borderId="7" xfId="1" applyFont="1" applyFill="1" applyBorder="1" applyAlignment="1">
      <alignment vertical="center" wrapText="1"/>
    </xf>
    <xf numFmtId="167" fontId="36" fillId="15" borderId="0" xfId="1" applyFont="1" applyFill="1" applyAlignment="1">
      <alignment horizontal="center" vertical="center"/>
    </xf>
    <xf numFmtId="167" fontId="25" fillId="29" borderId="0" xfId="1" applyFont="1" applyFill="1"/>
    <xf numFmtId="166" fontId="54" fillId="12" borderId="0" xfId="0" applyNumberFormat="1" applyFont="1" applyFill="1"/>
    <xf numFmtId="164" fontId="31" fillId="21" borderId="4" xfId="9" applyNumberFormat="1" applyFont="1" applyBorder="1" applyAlignment="1">
      <alignment horizontal="center" vertical="center" wrapText="1"/>
    </xf>
    <xf numFmtId="164" fontId="31" fillId="21" borderId="0" xfId="9" applyNumberFormat="1" applyFont="1" applyBorder="1" applyAlignment="1">
      <alignment horizontal="center" vertical="center" wrapText="1"/>
    </xf>
    <xf numFmtId="166" fontId="54" fillId="12" borderId="19" xfId="0" applyNumberFormat="1" applyFont="1" applyFill="1" applyBorder="1"/>
    <xf numFmtId="0" fontId="3" fillId="0" borderId="6" xfId="0" applyFont="1" applyFill="1" applyBorder="1" applyAlignment="1">
      <alignment horizontal="center" vertical="center"/>
    </xf>
    <xf numFmtId="166" fontId="25" fillId="0" borderId="51" xfId="6" applyFont="1" applyBorder="1" applyAlignment="1">
      <alignment vertical="center"/>
    </xf>
    <xf numFmtId="166" fontId="0" fillId="12" borderId="31" xfId="0" applyNumberFormat="1" applyFill="1" applyBorder="1"/>
    <xf numFmtId="166" fontId="16" fillId="12" borderId="21" xfId="0" applyNumberFormat="1" applyFont="1" applyFill="1" applyBorder="1"/>
    <xf numFmtId="166" fontId="0" fillId="0" borderId="30" xfId="6" applyFont="1" applyBorder="1"/>
    <xf numFmtId="166" fontId="0" fillId="0" borderId="26" xfId="6" applyFont="1" applyBorder="1"/>
    <xf numFmtId="3" fontId="4" fillId="41" borderId="5" xfId="0" applyNumberFormat="1" applyFont="1" applyFill="1" applyBorder="1" applyAlignment="1">
      <alignment vertical="center"/>
    </xf>
  </cellXfs>
  <cellStyles count="15">
    <cellStyle name="Accent2" xfId="8" builtinId="33"/>
    <cellStyle name="Accent5" xfId="9" builtinId="45"/>
    <cellStyle name="Bad" xfId="4" builtinId="27"/>
    <cellStyle name="Comma" xfId="1" builtinId="3"/>
    <cellStyle name="Comma 2" xfId="11" xr:uid="{00000000-0005-0000-0000-000006000000}"/>
    <cellStyle name="Currency" xfId="6" builtinId="4"/>
    <cellStyle name="Currency 2" xfId="12" xr:uid="{00000000-0005-0000-0000-000008000000}"/>
    <cellStyle name="Currency 2 2" xfId="14" xr:uid="{00000000-0005-0000-0000-000009000000}"/>
    <cellStyle name="Good" xfId="2" builtinId="26"/>
    <cellStyle name="Neutral" xfId="5" builtinId="28"/>
    <cellStyle name="Normal" xfId="0" builtinId="0"/>
    <cellStyle name="Normal 2" xfId="3" xr:uid="{00000000-0005-0000-0000-00000D000000}"/>
    <cellStyle name="Normal 3" xfId="13" xr:uid="{00000000-0005-0000-0000-00000E000000}"/>
    <cellStyle name="Percent" xfId="7" builtinId="5"/>
    <cellStyle name="Percent 3" xfId="10" xr:uid="{00000000-0005-0000-0000-000010000000}"/>
  </cellStyles>
  <dxfs count="63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66CC"/>
      <color rgb="FFFD7B7B"/>
      <color rgb="FFFEBABA"/>
      <color rgb="FFFD9999"/>
      <color rgb="FFFFA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426008968609868"/>
          <c:y val="0.18585852672917308"/>
          <c:w val="0.64573991031390132"/>
          <c:h val="0.68888707901468893"/>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2F7-46BC-A606-CEB4B36D1B3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C7E-453A-92AC-1974BFED9C3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C7E-453A-92AC-1974BFED9C3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C7E-453A-92AC-1974BFED9C3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C7E-453A-92AC-1974BFED9C30}"/>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C7E-453A-92AC-1974BFED9C30}"/>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C7E-453A-92AC-1974BFED9C30}"/>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C7E-453A-92AC-1974BFED9C30}"/>
              </c:ext>
            </c:extLst>
          </c:dPt>
          <c:cat>
            <c:strRef>
              <c:f>Fees!$A$5:$A$12</c:f>
              <c:strCache>
                <c:ptCount val="7"/>
                <c:pt idx="0">
                  <c:v>CSU Operations </c:v>
                </c:pt>
                <c:pt idx="1">
                  <c:v>Housing &amp; Off-Campus Job Office </c:v>
                </c:pt>
                <c:pt idx="2">
                  <c:v>Advocacy Service </c:v>
                </c:pt>
                <c:pt idx="3">
                  <c:v>Legal Information Clinic </c:v>
                </c:pt>
                <c:pt idx="4">
                  <c:v>SSAELC Fund </c:v>
                </c:pt>
                <c:pt idx="5">
                  <c:v>CSU Non-Academic Clubs </c:v>
                </c:pt>
                <c:pt idx="6">
                  <c:v>CSU Daycare </c:v>
                </c:pt>
              </c:strCache>
            </c:strRef>
          </c:cat>
          <c:val>
            <c:numRef>
              <c:f>Fees!$C$5:$C$12</c:f>
              <c:numCache>
                <c:formatCode>0.00</c:formatCode>
                <c:ptCount val="8"/>
                <c:pt idx="0">
                  <c:v>2.31</c:v>
                </c:pt>
                <c:pt idx="1">
                  <c:v>0.24</c:v>
                </c:pt>
                <c:pt idx="2">
                  <c:v>0.3</c:v>
                </c:pt>
                <c:pt idx="3">
                  <c:v>0.17</c:v>
                </c:pt>
                <c:pt idx="4">
                  <c:v>0.39</c:v>
                </c:pt>
                <c:pt idx="5">
                  <c:v>0.38</c:v>
                </c:pt>
                <c:pt idx="6">
                  <c:v>0.24</c:v>
                </c:pt>
              </c:numCache>
            </c:numRef>
          </c:val>
          <c:extLst>
            <c:ext xmlns:c16="http://schemas.microsoft.com/office/drawing/2014/chart" uri="{C3380CC4-5D6E-409C-BE32-E72D297353CC}">
              <c16:uniqueId val="{00000000-62F7-46BC-A606-CEB4B36D1B3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4.9671739463060388E-2"/>
          <c:y val="0.15959431811204386"/>
          <c:w val="0.44645127879194479"/>
          <c:h val="0.723234001993477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901700</xdr:colOff>
      <xdr:row>17</xdr:row>
      <xdr:rowOff>168275</xdr:rowOff>
    </xdr:from>
    <xdr:to>
      <xdr:col>2</xdr:col>
      <xdr:colOff>690562</xdr:colOff>
      <xdr:row>32</xdr:row>
      <xdr:rowOff>50800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60325</xdr:colOff>
      <xdr:row>16</xdr:row>
      <xdr:rowOff>19049</xdr:rowOff>
    </xdr:from>
    <xdr:to>
      <xdr:col>3</xdr:col>
      <xdr:colOff>384175</xdr:colOff>
      <xdr:row>32</xdr:row>
      <xdr:rowOff>114300</xdr:rowOff>
    </xdr:to>
    <xdr:graphicFrame macro="">
      <xdr:nvGraphicFramePr>
        <xdr:cNvPr id="3" name="Chart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
  <sheetViews>
    <sheetView workbookViewId="0"/>
  </sheetViews>
  <sheetFormatPr defaultColWidth="8.81640625" defaultRowHeight="14.5" x14ac:dyDescent="0.35"/>
  <sheetData>
    <row r="1" spans="1:5" x14ac:dyDescent="0.35">
      <c r="A1" s="1" t="s">
        <v>0</v>
      </c>
      <c r="B1" s="1" t="s">
        <v>1</v>
      </c>
      <c r="C1" s="1" t="s">
        <v>2</v>
      </c>
      <c r="D1" s="1" t="s">
        <v>3</v>
      </c>
      <c r="E1" s="1" t="s">
        <v>4</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763"/>
  <sheetViews>
    <sheetView workbookViewId="0"/>
  </sheetViews>
  <sheetFormatPr defaultColWidth="8.81640625" defaultRowHeight="14.5" x14ac:dyDescent="0.35"/>
  <sheetData>
    <row r="1" spans="1:46" x14ac:dyDescent="0.35">
      <c r="A1" s="1" t="s">
        <v>5</v>
      </c>
      <c r="B1" s="1" t="s">
        <v>0</v>
      </c>
      <c r="C1" s="1" t="s">
        <v>567</v>
      </c>
      <c r="D1" s="1" t="s">
        <v>523</v>
      </c>
      <c r="E1" s="1" t="s">
        <v>579</v>
      </c>
      <c r="F1" s="1" t="s">
        <v>580</v>
      </c>
      <c r="G1" s="1" t="s">
        <v>581</v>
      </c>
      <c r="H1" s="1" t="s">
        <v>582</v>
      </c>
      <c r="I1" s="1" t="s">
        <v>583</v>
      </c>
      <c r="J1" s="1" t="s">
        <v>584</v>
      </c>
      <c r="K1" s="1" t="s">
        <v>585</v>
      </c>
      <c r="L1" s="1" t="s">
        <v>586</v>
      </c>
      <c r="M1" s="1" t="s">
        <v>587</v>
      </c>
      <c r="N1" s="1" t="s">
        <v>588</v>
      </c>
      <c r="O1" s="1" t="s">
        <v>589</v>
      </c>
      <c r="P1" s="1" t="s">
        <v>590</v>
      </c>
      <c r="Q1" s="1" t="s">
        <v>591</v>
      </c>
      <c r="R1" s="1" t="s">
        <v>592</v>
      </c>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row>
    <row r="2" spans="1:46" x14ac:dyDescent="0.35">
      <c r="A2" s="285" t="s">
        <v>10</v>
      </c>
      <c r="B2" s="285">
        <v>1</v>
      </c>
      <c r="C2" s="285">
        <v>1</v>
      </c>
      <c r="D2" s="285">
        <v>4000</v>
      </c>
      <c r="E2" s="285">
        <v>0</v>
      </c>
      <c r="F2" s="285">
        <v>41670</v>
      </c>
      <c r="G2" s="285">
        <v>393</v>
      </c>
      <c r="H2" s="285">
        <v>38858</v>
      </c>
      <c r="I2" s="285">
        <v>700000</v>
      </c>
      <c r="J2" s="285">
        <v>543350</v>
      </c>
      <c r="K2" s="285">
        <v>34748</v>
      </c>
      <c r="L2" s="285">
        <v>103681</v>
      </c>
      <c r="M2" s="285">
        <v>0</v>
      </c>
      <c r="N2" s="285">
        <v>0</v>
      </c>
      <c r="O2" s="285">
        <v>53098</v>
      </c>
      <c r="P2" s="285">
        <v>0</v>
      </c>
      <c r="Q2" s="285">
        <v>-798</v>
      </c>
      <c r="R2" s="285">
        <v>0</v>
      </c>
      <c r="S2" s="285">
        <v>0</v>
      </c>
      <c r="T2" s="285">
        <v>0</v>
      </c>
      <c r="U2" s="285">
        <v>0</v>
      </c>
      <c r="V2" s="285">
        <v>0</v>
      </c>
      <c r="W2" s="285">
        <v>0</v>
      </c>
      <c r="X2" s="285">
        <v>0</v>
      </c>
      <c r="Y2" s="285">
        <v>0</v>
      </c>
      <c r="Z2" s="285">
        <v>0</v>
      </c>
      <c r="AA2" s="285">
        <v>0</v>
      </c>
      <c r="AB2" s="285">
        <v>0</v>
      </c>
      <c r="AC2" s="285">
        <v>0</v>
      </c>
      <c r="AD2" s="285">
        <v>0</v>
      </c>
      <c r="AE2" s="285">
        <v>0</v>
      </c>
      <c r="AF2" s="285">
        <v>0</v>
      </c>
      <c r="AG2" s="285">
        <v>0</v>
      </c>
      <c r="AH2" s="285">
        <v>0</v>
      </c>
      <c r="AI2" s="285">
        <v>0</v>
      </c>
      <c r="AJ2" s="285">
        <v>0</v>
      </c>
      <c r="AK2" s="285">
        <v>0</v>
      </c>
      <c r="AL2" s="285">
        <v>0</v>
      </c>
      <c r="AM2" s="285">
        <v>0</v>
      </c>
      <c r="AN2" s="285">
        <v>0</v>
      </c>
      <c r="AO2" s="285">
        <v>0</v>
      </c>
      <c r="AP2" s="285">
        <v>0</v>
      </c>
      <c r="AQ2" s="285">
        <v>0</v>
      </c>
      <c r="AR2" s="285">
        <v>0</v>
      </c>
      <c r="AS2" s="285">
        <v>0</v>
      </c>
      <c r="AT2" s="285">
        <v>0</v>
      </c>
    </row>
    <row r="3" spans="1:46" x14ac:dyDescent="0.35">
      <c r="A3" s="285" t="s">
        <v>10</v>
      </c>
      <c r="B3" s="285">
        <v>1</v>
      </c>
      <c r="C3" s="285">
        <v>1</v>
      </c>
      <c r="D3" s="285">
        <v>4003</v>
      </c>
      <c r="E3" s="285">
        <v>0</v>
      </c>
      <c r="F3" s="285">
        <v>25474</v>
      </c>
      <c r="G3" s="285">
        <v>64</v>
      </c>
      <c r="H3" s="285">
        <v>0</v>
      </c>
      <c r="I3" s="285">
        <v>0</v>
      </c>
      <c r="J3" s="285">
        <v>202399</v>
      </c>
      <c r="K3" s="285">
        <v>4299</v>
      </c>
      <c r="L3" s="285">
        <v>12764</v>
      </c>
      <c r="M3" s="285">
        <v>0</v>
      </c>
      <c r="N3" s="285">
        <v>0</v>
      </c>
      <c r="O3" s="285">
        <v>0</v>
      </c>
      <c r="P3" s="285">
        <v>0</v>
      </c>
      <c r="Q3" s="285">
        <v>0</v>
      </c>
      <c r="R3" s="285">
        <v>0</v>
      </c>
      <c r="S3" s="285">
        <v>0</v>
      </c>
      <c r="T3" s="285">
        <v>0</v>
      </c>
      <c r="U3" s="285">
        <v>0</v>
      </c>
      <c r="V3" s="285">
        <v>0</v>
      </c>
      <c r="W3" s="285">
        <v>0</v>
      </c>
      <c r="X3" s="285">
        <v>0</v>
      </c>
      <c r="Y3" s="285">
        <v>0</v>
      </c>
      <c r="Z3" s="285">
        <v>0</v>
      </c>
      <c r="AA3" s="285">
        <v>0</v>
      </c>
      <c r="AB3" s="285">
        <v>0</v>
      </c>
      <c r="AC3" s="285">
        <v>0</v>
      </c>
      <c r="AD3" s="285">
        <v>0</v>
      </c>
      <c r="AE3" s="285">
        <v>0</v>
      </c>
      <c r="AF3" s="285">
        <v>0</v>
      </c>
      <c r="AG3" s="285">
        <v>0</v>
      </c>
      <c r="AH3" s="285">
        <v>0</v>
      </c>
      <c r="AI3" s="285">
        <v>0</v>
      </c>
      <c r="AJ3" s="285">
        <v>0</v>
      </c>
      <c r="AK3" s="285">
        <v>0</v>
      </c>
      <c r="AL3" s="285">
        <v>0</v>
      </c>
      <c r="AM3" s="285">
        <v>0</v>
      </c>
      <c r="AN3" s="285">
        <v>0</v>
      </c>
      <c r="AO3" s="285">
        <v>0</v>
      </c>
      <c r="AP3" s="285">
        <v>0</v>
      </c>
      <c r="AQ3" s="285">
        <v>0</v>
      </c>
      <c r="AR3" s="285">
        <v>0</v>
      </c>
      <c r="AS3" s="285">
        <v>0</v>
      </c>
      <c r="AT3" s="285">
        <v>0</v>
      </c>
    </row>
    <row r="4" spans="1:46" x14ac:dyDescent="0.35">
      <c r="A4" s="285" t="s">
        <v>10</v>
      </c>
      <c r="B4" s="285">
        <v>1</v>
      </c>
      <c r="C4" s="285">
        <v>1</v>
      </c>
      <c r="D4" s="285">
        <v>4007</v>
      </c>
      <c r="E4" s="285">
        <v>0</v>
      </c>
      <c r="F4" s="285">
        <v>7530</v>
      </c>
      <c r="G4" s="285">
        <v>-802</v>
      </c>
      <c r="H4" s="285">
        <v>320</v>
      </c>
      <c r="I4" s="285">
        <v>509</v>
      </c>
      <c r="J4" s="285">
        <v>18919</v>
      </c>
      <c r="K4" s="285">
        <v>186</v>
      </c>
      <c r="L4" s="285">
        <v>680</v>
      </c>
      <c r="M4" s="285">
        <v>5</v>
      </c>
      <c r="N4" s="285">
        <v>0</v>
      </c>
      <c r="O4" s="285">
        <v>0</v>
      </c>
      <c r="P4" s="285">
        <v>-347</v>
      </c>
      <c r="Q4" s="285">
        <v>0</v>
      </c>
      <c r="R4" s="285">
        <v>0</v>
      </c>
      <c r="S4" s="285">
        <v>0</v>
      </c>
      <c r="T4" s="285">
        <v>0</v>
      </c>
      <c r="U4" s="285">
        <v>0</v>
      </c>
      <c r="V4" s="285">
        <v>0</v>
      </c>
      <c r="W4" s="285">
        <v>0</v>
      </c>
      <c r="X4" s="285">
        <v>0</v>
      </c>
      <c r="Y4" s="285">
        <v>0</v>
      </c>
      <c r="Z4" s="285">
        <v>0</v>
      </c>
      <c r="AA4" s="285">
        <v>0</v>
      </c>
      <c r="AB4" s="285">
        <v>0</v>
      </c>
      <c r="AC4" s="285">
        <v>0</v>
      </c>
      <c r="AD4" s="285">
        <v>0</v>
      </c>
      <c r="AE4" s="285">
        <v>0</v>
      </c>
      <c r="AF4" s="285">
        <v>0</v>
      </c>
      <c r="AG4" s="285">
        <v>0</v>
      </c>
      <c r="AH4" s="285">
        <v>0</v>
      </c>
      <c r="AI4" s="285">
        <v>0</v>
      </c>
      <c r="AJ4" s="285">
        <v>0</v>
      </c>
      <c r="AK4" s="285">
        <v>0</v>
      </c>
      <c r="AL4" s="285">
        <v>0</v>
      </c>
      <c r="AM4" s="285">
        <v>0</v>
      </c>
      <c r="AN4" s="285">
        <v>0</v>
      </c>
      <c r="AO4" s="285">
        <v>0</v>
      </c>
      <c r="AP4" s="285">
        <v>0</v>
      </c>
      <c r="AQ4" s="285">
        <v>0</v>
      </c>
      <c r="AR4" s="285">
        <v>0</v>
      </c>
      <c r="AS4" s="285">
        <v>0</v>
      </c>
      <c r="AT4" s="285">
        <v>0</v>
      </c>
    </row>
    <row r="5" spans="1:46" x14ac:dyDescent="0.35">
      <c r="A5" s="285" t="s">
        <v>10</v>
      </c>
      <c r="B5" s="285">
        <v>1</v>
      </c>
      <c r="C5" s="285">
        <v>1</v>
      </c>
      <c r="D5" s="285">
        <v>4008</v>
      </c>
      <c r="E5" s="285">
        <v>0</v>
      </c>
      <c r="F5" s="285">
        <v>36537</v>
      </c>
      <c r="G5" s="285">
        <v>0</v>
      </c>
      <c r="H5" s="285">
        <v>131</v>
      </c>
      <c r="I5" s="285">
        <v>0</v>
      </c>
      <c r="J5" s="285">
        <v>91792</v>
      </c>
      <c r="K5" s="285">
        <v>901</v>
      </c>
      <c r="L5" s="285">
        <v>3298</v>
      </c>
      <c r="M5" s="285">
        <v>26</v>
      </c>
      <c r="N5" s="285">
        <v>0</v>
      </c>
      <c r="O5" s="285">
        <v>0</v>
      </c>
      <c r="P5" s="285">
        <v>-1685</v>
      </c>
      <c r="Q5" s="285">
        <v>0</v>
      </c>
      <c r="R5" s="285">
        <v>0</v>
      </c>
      <c r="S5" s="285">
        <v>0</v>
      </c>
      <c r="T5" s="285">
        <v>0</v>
      </c>
      <c r="U5" s="285">
        <v>0</v>
      </c>
      <c r="V5" s="285">
        <v>0</v>
      </c>
      <c r="W5" s="285">
        <v>0</v>
      </c>
      <c r="X5" s="285">
        <v>0</v>
      </c>
      <c r="Y5" s="285">
        <v>0</v>
      </c>
      <c r="Z5" s="285">
        <v>0</v>
      </c>
      <c r="AA5" s="285">
        <v>0</v>
      </c>
      <c r="AB5" s="285">
        <v>0</v>
      </c>
      <c r="AC5" s="285">
        <v>0</v>
      </c>
      <c r="AD5" s="285">
        <v>0</v>
      </c>
      <c r="AE5" s="285">
        <v>0</v>
      </c>
      <c r="AF5" s="285">
        <v>0</v>
      </c>
      <c r="AG5" s="285">
        <v>0</v>
      </c>
      <c r="AH5" s="285">
        <v>0</v>
      </c>
      <c r="AI5" s="285">
        <v>0</v>
      </c>
      <c r="AJ5" s="285">
        <v>0</v>
      </c>
      <c r="AK5" s="285">
        <v>0</v>
      </c>
      <c r="AL5" s="285">
        <v>0</v>
      </c>
      <c r="AM5" s="285">
        <v>0</v>
      </c>
      <c r="AN5" s="285">
        <v>0</v>
      </c>
      <c r="AO5" s="285">
        <v>0</v>
      </c>
      <c r="AP5" s="285">
        <v>0</v>
      </c>
      <c r="AQ5" s="285">
        <v>0</v>
      </c>
      <c r="AR5" s="285">
        <v>0</v>
      </c>
      <c r="AS5" s="285">
        <v>0</v>
      </c>
      <c r="AT5" s="285">
        <v>0</v>
      </c>
    </row>
    <row r="6" spans="1:46" x14ac:dyDescent="0.35">
      <c r="A6" s="285" t="s">
        <v>10</v>
      </c>
      <c r="B6" s="285">
        <v>1</v>
      </c>
      <c r="C6" s="285">
        <v>1</v>
      </c>
      <c r="D6" s="285">
        <v>4009</v>
      </c>
      <c r="E6" s="285">
        <v>0</v>
      </c>
      <c r="F6" s="285">
        <v>31098</v>
      </c>
      <c r="G6" s="285">
        <v>0</v>
      </c>
      <c r="H6" s="285">
        <v>111</v>
      </c>
      <c r="I6" s="285">
        <v>0</v>
      </c>
      <c r="J6" s="285">
        <v>78128</v>
      </c>
      <c r="K6" s="285">
        <v>767</v>
      </c>
      <c r="L6" s="285">
        <v>2807</v>
      </c>
      <c r="M6" s="285">
        <v>22</v>
      </c>
      <c r="N6" s="285">
        <v>0</v>
      </c>
      <c r="O6" s="285">
        <v>0</v>
      </c>
      <c r="P6" s="285">
        <v>-1433</v>
      </c>
      <c r="Q6" s="285">
        <v>0</v>
      </c>
      <c r="R6" s="285">
        <v>0</v>
      </c>
      <c r="S6" s="285">
        <v>0</v>
      </c>
      <c r="T6" s="285">
        <v>0</v>
      </c>
      <c r="U6" s="285">
        <v>0</v>
      </c>
      <c r="V6" s="285">
        <v>0</v>
      </c>
      <c r="W6" s="285">
        <v>0</v>
      </c>
      <c r="X6" s="285">
        <v>0</v>
      </c>
      <c r="Y6" s="285">
        <v>0</v>
      </c>
      <c r="Z6" s="285">
        <v>0</v>
      </c>
      <c r="AA6" s="285">
        <v>0</v>
      </c>
      <c r="AB6" s="285">
        <v>0</v>
      </c>
      <c r="AC6" s="285">
        <v>0</v>
      </c>
      <c r="AD6" s="285">
        <v>0</v>
      </c>
      <c r="AE6" s="285">
        <v>0</v>
      </c>
      <c r="AF6" s="285">
        <v>0</v>
      </c>
      <c r="AG6" s="285">
        <v>0</v>
      </c>
      <c r="AH6" s="285">
        <v>0</v>
      </c>
      <c r="AI6" s="285">
        <v>0</v>
      </c>
      <c r="AJ6" s="285">
        <v>0</v>
      </c>
      <c r="AK6" s="285">
        <v>0</v>
      </c>
      <c r="AL6" s="285">
        <v>0</v>
      </c>
      <c r="AM6" s="285">
        <v>0</v>
      </c>
      <c r="AN6" s="285">
        <v>0</v>
      </c>
      <c r="AO6" s="285">
        <v>0</v>
      </c>
      <c r="AP6" s="285">
        <v>0</v>
      </c>
      <c r="AQ6" s="285">
        <v>0</v>
      </c>
      <c r="AR6" s="285">
        <v>0</v>
      </c>
      <c r="AS6" s="285">
        <v>0</v>
      </c>
      <c r="AT6" s="285">
        <v>0</v>
      </c>
    </row>
    <row r="7" spans="1:46" x14ac:dyDescent="0.35">
      <c r="A7" s="285" t="s">
        <v>10</v>
      </c>
      <c r="B7" s="285">
        <v>1</v>
      </c>
      <c r="C7" s="285">
        <v>1</v>
      </c>
      <c r="D7" s="285">
        <v>4010</v>
      </c>
      <c r="E7" s="285">
        <v>0</v>
      </c>
      <c r="F7" s="285">
        <v>0</v>
      </c>
      <c r="G7" s="285">
        <v>0</v>
      </c>
      <c r="H7" s="285">
        <v>0</v>
      </c>
      <c r="I7" s="285">
        <v>0</v>
      </c>
      <c r="J7" s="285">
        <v>0</v>
      </c>
      <c r="K7" s="285">
        <v>0</v>
      </c>
      <c r="L7" s="285">
        <v>0</v>
      </c>
      <c r="M7" s="285">
        <v>0</v>
      </c>
      <c r="N7" s="285">
        <v>0</v>
      </c>
      <c r="O7" s="285">
        <v>0</v>
      </c>
      <c r="P7" s="285">
        <v>0</v>
      </c>
      <c r="Q7" s="285">
        <v>51000</v>
      </c>
      <c r="R7" s="285">
        <v>0</v>
      </c>
      <c r="S7" s="285">
        <v>0</v>
      </c>
      <c r="T7" s="285">
        <v>0</v>
      </c>
      <c r="U7" s="285">
        <v>0</v>
      </c>
      <c r="V7" s="285">
        <v>0</v>
      </c>
      <c r="W7" s="285">
        <v>0</v>
      </c>
      <c r="X7" s="285">
        <v>0</v>
      </c>
      <c r="Y7" s="285">
        <v>0</v>
      </c>
      <c r="Z7" s="285">
        <v>0</v>
      </c>
      <c r="AA7" s="285">
        <v>0</v>
      </c>
      <c r="AB7" s="285">
        <v>0</v>
      </c>
      <c r="AC7" s="285">
        <v>0</v>
      </c>
      <c r="AD7" s="285">
        <v>0</v>
      </c>
      <c r="AE7" s="285">
        <v>0</v>
      </c>
      <c r="AF7" s="285">
        <v>0</v>
      </c>
      <c r="AG7" s="285">
        <v>0</v>
      </c>
      <c r="AH7" s="285">
        <v>0</v>
      </c>
      <c r="AI7" s="285">
        <v>0</v>
      </c>
      <c r="AJ7" s="285">
        <v>0</v>
      </c>
      <c r="AK7" s="285">
        <v>0</v>
      </c>
      <c r="AL7" s="285">
        <v>0</v>
      </c>
      <c r="AM7" s="285">
        <v>0</v>
      </c>
      <c r="AN7" s="285">
        <v>0</v>
      </c>
      <c r="AO7" s="285">
        <v>0</v>
      </c>
      <c r="AP7" s="285">
        <v>0</v>
      </c>
      <c r="AQ7" s="285">
        <v>0</v>
      </c>
      <c r="AR7" s="285">
        <v>0</v>
      </c>
      <c r="AS7" s="285">
        <v>0</v>
      </c>
      <c r="AT7" s="285">
        <v>0</v>
      </c>
    </row>
    <row r="8" spans="1:46" x14ac:dyDescent="0.35">
      <c r="A8" s="285" t="s">
        <v>10</v>
      </c>
      <c r="B8" s="285">
        <v>1</v>
      </c>
      <c r="C8" s="285">
        <v>1</v>
      </c>
      <c r="D8" s="285">
        <v>4015</v>
      </c>
      <c r="E8" s="285">
        <v>0</v>
      </c>
      <c r="F8" s="285">
        <v>0</v>
      </c>
      <c r="G8" s="285">
        <v>0</v>
      </c>
      <c r="H8" s="285">
        <v>11461</v>
      </c>
      <c r="I8" s="285">
        <v>0</v>
      </c>
      <c r="J8" s="285">
        <v>1539</v>
      </c>
      <c r="K8" s="285">
        <v>0</v>
      </c>
      <c r="L8" s="285">
        <v>0</v>
      </c>
      <c r="M8" s="285">
        <v>0</v>
      </c>
      <c r="N8" s="285">
        <v>0</v>
      </c>
      <c r="O8" s="285">
        <v>0</v>
      </c>
      <c r="P8" s="285">
        <v>0</v>
      </c>
      <c r="Q8" s="285">
        <v>0</v>
      </c>
      <c r="R8" s="285">
        <v>0</v>
      </c>
      <c r="S8" s="285">
        <v>0</v>
      </c>
      <c r="T8" s="285">
        <v>0</v>
      </c>
      <c r="U8" s="285">
        <v>0</v>
      </c>
      <c r="V8" s="285">
        <v>0</v>
      </c>
      <c r="W8" s="285">
        <v>0</v>
      </c>
      <c r="X8" s="285">
        <v>0</v>
      </c>
      <c r="Y8" s="285">
        <v>0</v>
      </c>
      <c r="Z8" s="285">
        <v>0</v>
      </c>
      <c r="AA8" s="285">
        <v>0</v>
      </c>
      <c r="AB8" s="285">
        <v>0</v>
      </c>
      <c r="AC8" s="285">
        <v>0</v>
      </c>
      <c r="AD8" s="285">
        <v>0</v>
      </c>
      <c r="AE8" s="285">
        <v>0</v>
      </c>
      <c r="AF8" s="285">
        <v>0</v>
      </c>
      <c r="AG8" s="285">
        <v>0</v>
      </c>
      <c r="AH8" s="285">
        <v>0</v>
      </c>
      <c r="AI8" s="285">
        <v>0</v>
      </c>
      <c r="AJ8" s="285">
        <v>0</v>
      </c>
      <c r="AK8" s="285">
        <v>0</v>
      </c>
      <c r="AL8" s="285">
        <v>0</v>
      </c>
      <c r="AM8" s="285">
        <v>0</v>
      </c>
      <c r="AN8" s="285">
        <v>0</v>
      </c>
      <c r="AO8" s="285">
        <v>0</v>
      </c>
      <c r="AP8" s="285">
        <v>0</v>
      </c>
      <c r="AQ8" s="285">
        <v>0</v>
      </c>
      <c r="AR8" s="285">
        <v>0</v>
      </c>
      <c r="AS8" s="285">
        <v>0</v>
      </c>
      <c r="AT8" s="285">
        <v>0</v>
      </c>
    </row>
    <row r="9" spans="1:46" x14ac:dyDescent="0.35">
      <c r="A9" s="285" t="s">
        <v>10</v>
      </c>
      <c r="B9" s="285">
        <v>1</v>
      </c>
      <c r="C9" s="285">
        <v>1</v>
      </c>
      <c r="D9" s="285">
        <v>4020</v>
      </c>
      <c r="E9" s="285">
        <v>0</v>
      </c>
      <c r="F9" s="285">
        <v>0</v>
      </c>
      <c r="G9" s="285">
        <v>0</v>
      </c>
      <c r="H9" s="285">
        <v>0</v>
      </c>
      <c r="I9" s="285">
        <v>1371</v>
      </c>
      <c r="J9" s="285">
        <v>0</v>
      </c>
      <c r="K9" s="285">
        <v>0</v>
      </c>
      <c r="L9" s="285">
        <v>0</v>
      </c>
      <c r="M9" s="285">
        <v>0</v>
      </c>
      <c r="N9" s="285">
        <v>0</v>
      </c>
      <c r="O9" s="285">
        <v>629</v>
      </c>
      <c r="P9" s="285">
        <v>0</v>
      </c>
      <c r="Q9" s="285">
        <v>0</v>
      </c>
      <c r="R9" s="285">
        <v>0</v>
      </c>
      <c r="S9" s="285">
        <v>0</v>
      </c>
      <c r="T9" s="285">
        <v>0</v>
      </c>
      <c r="U9" s="285">
        <v>0</v>
      </c>
      <c r="V9" s="285">
        <v>0</v>
      </c>
      <c r="W9" s="285">
        <v>0</v>
      </c>
      <c r="X9" s="285">
        <v>0</v>
      </c>
      <c r="Y9" s="285">
        <v>0</v>
      </c>
      <c r="Z9" s="285">
        <v>0</v>
      </c>
      <c r="AA9" s="285">
        <v>0</v>
      </c>
      <c r="AB9" s="285">
        <v>0</v>
      </c>
      <c r="AC9" s="285">
        <v>0</v>
      </c>
      <c r="AD9" s="285">
        <v>0</v>
      </c>
      <c r="AE9" s="285">
        <v>0</v>
      </c>
      <c r="AF9" s="285">
        <v>0</v>
      </c>
      <c r="AG9" s="285">
        <v>0</v>
      </c>
      <c r="AH9" s="285">
        <v>0</v>
      </c>
      <c r="AI9" s="285">
        <v>0</v>
      </c>
      <c r="AJ9" s="285">
        <v>0</v>
      </c>
      <c r="AK9" s="285">
        <v>0</v>
      </c>
      <c r="AL9" s="285">
        <v>0</v>
      </c>
      <c r="AM9" s="285">
        <v>0</v>
      </c>
      <c r="AN9" s="285">
        <v>0</v>
      </c>
      <c r="AO9" s="285">
        <v>0</v>
      </c>
      <c r="AP9" s="285">
        <v>0</v>
      </c>
      <c r="AQ9" s="285">
        <v>0</v>
      </c>
      <c r="AR9" s="285">
        <v>0</v>
      </c>
      <c r="AS9" s="285">
        <v>0</v>
      </c>
      <c r="AT9" s="285">
        <v>0</v>
      </c>
    </row>
    <row r="10" spans="1:46" x14ac:dyDescent="0.35">
      <c r="A10" s="285" t="s">
        <v>10</v>
      </c>
      <c r="B10" s="285">
        <v>1</v>
      </c>
      <c r="C10" s="285">
        <v>1</v>
      </c>
      <c r="D10" s="285">
        <v>4021</v>
      </c>
      <c r="E10" s="285">
        <v>0</v>
      </c>
      <c r="F10" s="285">
        <v>0</v>
      </c>
      <c r="G10" s="285">
        <v>0</v>
      </c>
      <c r="H10" s="285">
        <v>0</v>
      </c>
      <c r="I10" s="285">
        <v>1111</v>
      </c>
      <c r="J10" s="285">
        <v>0</v>
      </c>
      <c r="K10" s="285">
        <v>2222</v>
      </c>
      <c r="L10" s="285">
        <v>0</v>
      </c>
      <c r="M10" s="285">
        <v>0</v>
      </c>
      <c r="N10" s="285">
        <v>0</v>
      </c>
      <c r="O10" s="285">
        <v>1667</v>
      </c>
      <c r="P10" s="285">
        <v>0</v>
      </c>
      <c r="Q10" s="285">
        <v>0</v>
      </c>
      <c r="R10" s="285">
        <v>0</v>
      </c>
      <c r="S10" s="285">
        <v>0</v>
      </c>
      <c r="T10" s="285">
        <v>0</v>
      </c>
      <c r="U10" s="285">
        <v>0</v>
      </c>
      <c r="V10" s="285">
        <v>0</v>
      </c>
      <c r="W10" s="285">
        <v>0</v>
      </c>
      <c r="X10" s="285">
        <v>0</v>
      </c>
      <c r="Y10" s="285">
        <v>0</v>
      </c>
      <c r="Z10" s="285">
        <v>0</v>
      </c>
      <c r="AA10" s="285">
        <v>0</v>
      </c>
      <c r="AB10" s="285">
        <v>0</v>
      </c>
      <c r="AC10" s="285">
        <v>0</v>
      </c>
      <c r="AD10" s="285">
        <v>0</v>
      </c>
      <c r="AE10" s="285">
        <v>0</v>
      </c>
      <c r="AF10" s="285">
        <v>0</v>
      </c>
      <c r="AG10" s="285">
        <v>0</v>
      </c>
      <c r="AH10" s="285">
        <v>0</v>
      </c>
      <c r="AI10" s="285">
        <v>0</v>
      </c>
      <c r="AJ10" s="285">
        <v>0</v>
      </c>
      <c r="AK10" s="285">
        <v>0</v>
      </c>
      <c r="AL10" s="285">
        <v>0</v>
      </c>
      <c r="AM10" s="285">
        <v>0</v>
      </c>
      <c r="AN10" s="285">
        <v>0</v>
      </c>
      <c r="AO10" s="285">
        <v>0</v>
      </c>
      <c r="AP10" s="285">
        <v>0</v>
      </c>
      <c r="AQ10" s="285">
        <v>0</v>
      </c>
      <c r="AR10" s="285">
        <v>0</v>
      </c>
      <c r="AS10" s="285">
        <v>0</v>
      </c>
      <c r="AT10" s="285">
        <v>0</v>
      </c>
    </row>
    <row r="11" spans="1:46" x14ac:dyDescent="0.35">
      <c r="A11" s="285" t="s">
        <v>10</v>
      </c>
      <c r="B11" s="285">
        <v>1</v>
      </c>
      <c r="C11" s="285">
        <v>1</v>
      </c>
      <c r="D11" s="285">
        <v>4022</v>
      </c>
      <c r="E11" s="285">
        <v>0</v>
      </c>
      <c r="F11" s="285">
        <v>0</v>
      </c>
      <c r="G11" s="285">
        <v>0</v>
      </c>
      <c r="H11" s="285">
        <v>0</v>
      </c>
      <c r="I11" s="285">
        <v>0</v>
      </c>
      <c r="J11" s="285">
        <v>0</v>
      </c>
      <c r="K11" s="285">
        <v>1179</v>
      </c>
      <c r="L11" s="285">
        <v>0</v>
      </c>
      <c r="M11" s="285">
        <v>0</v>
      </c>
      <c r="N11" s="285">
        <v>0</v>
      </c>
      <c r="O11" s="285">
        <v>1821</v>
      </c>
      <c r="P11" s="285">
        <v>0</v>
      </c>
      <c r="Q11" s="285">
        <v>0</v>
      </c>
      <c r="R11" s="285">
        <v>0</v>
      </c>
      <c r="S11" s="285">
        <v>0</v>
      </c>
      <c r="T11" s="285">
        <v>0</v>
      </c>
      <c r="U11" s="285">
        <v>0</v>
      </c>
      <c r="V11" s="285">
        <v>0</v>
      </c>
      <c r="W11" s="285">
        <v>0</v>
      </c>
      <c r="X11" s="285">
        <v>0</v>
      </c>
      <c r="Y11" s="285">
        <v>0</v>
      </c>
      <c r="Z11" s="285">
        <v>0</v>
      </c>
      <c r="AA11" s="285">
        <v>0</v>
      </c>
      <c r="AB11" s="285">
        <v>0</v>
      </c>
      <c r="AC11" s="285">
        <v>0</v>
      </c>
      <c r="AD11" s="285">
        <v>0</v>
      </c>
      <c r="AE11" s="285">
        <v>0</v>
      </c>
      <c r="AF11" s="285">
        <v>0</v>
      </c>
      <c r="AG11" s="285">
        <v>0</v>
      </c>
      <c r="AH11" s="285">
        <v>0</v>
      </c>
      <c r="AI11" s="285">
        <v>0</v>
      </c>
      <c r="AJ11" s="285">
        <v>0</v>
      </c>
      <c r="AK11" s="285">
        <v>0</v>
      </c>
      <c r="AL11" s="285">
        <v>0</v>
      </c>
      <c r="AM11" s="285">
        <v>0</v>
      </c>
      <c r="AN11" s="285">
        <v>0</v>
      </c>
      <c r="AO11" s="285">
        <v>0</v>
      </c>
      <c r="AP11" s="285">
        <v>0</v>
      </c>
      <c r="AQ11" s="285">
        <v>0</v>
      </c>
      <c r="AR11" s="285">
        <v>0</v>
      </c>
      <c r="AS11" s="285">
        <v>0</v>
      </c>
      <c r="AT11" s="285">
        <v>0</v>
      </c>
    </row>
    <row r="12" spans="1:46" x14ac:dyDescent="0.35">
      <c r="A12" s="285" t="s">
        <v>10</v>
      </c>
      <c r="B12" s="285">
        <v>1</v>
      </c>
      <c r="C12" s="285">
        <v>1</v>
      </c>
      <c r="D12" s="285">
        <v>4023</v>
      </c>
      <c r="E12" s="285">
        <v>0</v>
      </c>
      <c r="F12" s="285">
        <v>0</v>
      </c>
      <c r="G12" s="285">
        <v>0</v>
      </c>
      <c r="H12" s="285">
        <v>0</v>
      </c>
      <c r="I12" s="285">
        <v>0</v>
      </c>
      <c r="J12" s="285">
        <v>0</v>
      </c>
      <c r="K12" s="285">
        <v>2754</v>
      </c>
      <c r="L12" s="285">
        <v>0</v>
      </c>
      <c r="M12" s="285">
        <v>0</v>
      </c>
      <c r="N12" s="285">
        <v>0</v>
      </c>
      <c r="O12" s="285">
        <v>746</v>
      </c>
      <c r="P12" s="285">
        <v>0</v>
      </c>
      <c r="Q12" s="285">
        <v>0</v>
      </c>
      <c r="R12" s="285">
        <v>0</v>
      </c>
      <c r="S12" s="285">
        <v>0</v>
      </c>
      <c r="T12" s="285">
        <v>0</v>
      </c>
      <c r="U12" s="285">
        <v>0</v>
      </c>
      <c r="V12" s="285">
        <v>0</v>
      </c>
      <c r="W12" s="285">
        <v>0</v>
      </c>
      <c r="X12" s="285">
        <v>0</v>
      </c>
      <c r="Y12" s="285">
        <v>0</v>
      </c>
      <c r="Z12" s="285">
        <v>0</v>
      </c>
      <c r="AA12" s="285">
        <v>0</v>
      </c>
      <c r="AB12" s="285">
        <v>0</v>
      </c>
      <c r="AC12" s="285">
        <v>0</v>
      </c>
      <c r="AD12" s="285">
        <v>0</v>
      </c>
      <c r="AE12" s="285">
        <v>0</v>
      </c>
      <c r="AF12" s="285">
        <v>0</v>
      </c>
      <c r="AG12" s="285">
        <v>0</v>
      </c>
      <c r="AH12" s="285">
        <v>0</v>
      </c>
      <c r="AI12" s="285">
        <v>0</v>
      </c>
      <c r="AJ12" s="285">
        <v>0</v>
      </c>
      <c r="AK12" s="285">
        <v>0</v>
      </c>
      <c r="AL12" s="285">
        <v>0</v>
      </c>
      <c r="AM12" s="285">
        <v>0</v>
      </c>
      <c r="AN12" s="285">
        <v>0</v>
      </c>
      <c r="AO12" s="285">
        <v>0</v>
      </c>
      <c r="AP12" s="285">
        <v>0</v>
      </c>
      <c r="AQ12" s="285">
        <v>0</v>
      </c>
      <c r="AR12" s="285">
        <v>0</v>
      </c>
      <c r="AS12" s="285">
        <v>0</v>
      </c>
      <c r="AT12" s="285">
        <v>0</v>
      </c>
    </row>
    <row r="13" spans="1:46" x14ac:dyDescent="0.35">
      <c r="A13" s="285" t="s">
        <v>10</v>
      </c>
      <c r="B13" s="285">
        <v>1</v>
      </c>
      <c r="C13" s="285">
        <v>1</v>
      </c>
      <c r="D13" s="285">
        <v>4025</v>
      </c>
      <c r="E13" s="285">
        <v>0</v>
      </c>
      <c r="F13" s="285">
        <v>0</v>
      </c>
      <c r="G13" s="285">
        <v>0</v>
      </c>
      <c r="H13" s="285">
        <v>865</v>
      </c>
      <c r="I13" s="285">
        <v>0</v>
      </c>
      <c r="J13" s="285">
        <v>2314</v>
      </c>
      <c r="K13" s="285">
        <v>0</v>
      </c>
      <c r="L13" s="285">
        <v>188</v>
      </c>
      <c r="M13" s="285">
        <v>0</v>
      </c>
      <c r="N13" s="285">
        <v>1633</v>
      </c>
      <c r="O13" s="285">
        <v>0</v>
      </c>
      <c r="P13" s="285">
        <v>0</v>
      </c>
      <c r="Q13" s="285">
        <v>0</v>
      </c>
      <c r="R13" s="285">
        <v>0</v>
      </c>
      <c r="S13" s="285">
        <v>0</v>
      </c>
      <c r="T13" s="285">
        <v>0</v>
      </c>
      <c r="U13" s="285">
        <v>0</v>
      </c>
      <c r="V13" s="285">
        <v>0</v>
      </c>
      <c r="W13" s="285">
        <v>0</v>
      </c>
      <c r="X13" s="285">
        <v>0</v>
      </c>
      <c r="Y13" s="285">
        <v>0</v>
      </c>
      <c r="Z13" s="285">
        <v>0</v>
      </c>
      <c r="AA13" s="285">
        <v>0</v>
      </c>
      <c r="AB13" s="285">
        <v>0</v>
      </c>
      <c r="AC13" s="285">
        <v>0</v>
      </c>
      <c r="AD13" s="285">
        <v>0</v>
      </c>
      <c r="AE13" s="285">
        <v>0</v>
      </c>
      <c r="AF13" s="285">
        <v>0</v>
      </c>
      <c r="AG13" s="285">
        <v>0</v>
      </c>
      <c r="AH13" s="285">
        <v>0</v>
      </c>
      <c r="AI13" s="285">
        <v>0</v>
      </c>
      <c r="AJ13" s="285">
        <v>0</v>
      </c>
      <c r="AK13" s="285">
        <v>0</v>
      </c>
      <c r="AL13" s="285">
        <v>0</v>
      </c>
      <c r="AM13" s="285">
        <v>0</v>
      </c>
      <c r="AN13" s="285">
        <v>0</v>
      </c>
      <c r="AO13" s="285">
        <v>0</v>
      </c>
      <c r="AP13" s="285">
        <v>0</v>
      </c>
      <c r="AQ13" s="285">
        <v>0</v>
      </c>
      <c r="AR13" s="285">
        <v>0</v>
      </c>
      <c r="AS13" s="285">
        <v>0</v>
      </c>
      <c r="AT13" s="285">
        <v>0</v>
      </c>
    </row>
    <row r="14" spans="1:46" x14ac:dyDescent="0.35">
      <c r="A14" s="285" t="s">
        <v>10</v>
      </c>
      <c r="B14" s="285">
        <v>1</v>
      </c>
      <c r="C14" s="285">
        <v>1</v>
      </c>
      <c r="D14" s="285">
        <v>4030</v>
      </c>
      <c r="E14" s="285">
        <v>0</v>
      </c>
      <c r="F14" s="285">
        <v>0</v>
      </c>
      <c r="G14" s="285">
        <v>0</v>
      </c>
      <c r="H14" s="285">
        <v>0</v>
      </c>
      <c r="I14" s="285">
        <v>12000</v>
      </c>
      <c r="J14" s="285">
        <v>0</v>
      </c>
      <c r="K14" s="285">
        <v>0</v>
      </c>
      <c r="L14" s="285">
        <v>0</v>
      </c>
      <c r="M14" s="285">
        <v>0</v>
      </c>
      <c r="N14" s="285">
        <v>0</v>
      </c>
      <c r="O14" s="285">
        <v>0</v>
      </c>
      <c r="P14" s="285">
        <v>0</v>
      </c>
      <c r="Q14" s="285">
        <v>0</v>
      </c>
      <c r="R14" s="285">
        <v>0</v>
      </c>
      <c r="S14" s="285">
        <v>0</v>
      </c>
      <c r="T14" s="285">
        <v>0</v>
      </c>
      <c r="U14" s="285">
        <v>0</v>
      </c>
      <c r="V14" s="285">
        <v>0</v>
      </c>
      <c r="W14" s="285">
        <v>0</v>
      </c>
      <c r="X14" s="285">
        <v>0</v>
      </c>
      <c r="Y14" s="285">
        <v>0</v>
      </c>
      <c r="Z14" s="285">
        <v>0</v>
      </c>
      <c r="AA14" s="285">
        <v>0</v>
      </c>
      <c r="AB14" s="285">
        <v>0</v>
      </c>
      <c r="AC14" s="285">
        <v>0</v>
      </c>
      <c r="AD14" s="285">
        <v>0</v>
      </c>
      <c r="AE14" s="285">
        <v>0</v>
      </c>
      <c r="AF14" s="285">
        <v>0</v>
      </c>
      <c r="AG14" s="285">
        <v>0</v>
      </c>
      <c r="AH14" s="285">
        <v>0</v>
      </c>
      <c r="AI14" s="285">
        <v>0</v>
      </c>
      <c r="AJ14" s="285">
        <v>0</v>
      </c>
      <c r="AK14" s="285">
        <v>0</v>
      </c>
      <c r="AL14" s="285">
        <v>0</v>
      </c>
      <c r="AM14" s="285">
        <v>0</v>
      </c>
      <c r="AN14" s="285">
        <v>0</v>
      </c>
      <c r="AO14" s="285">
        <v>0</v>
      </c>
      <c r="AP14" s="285">
        <v>0</v>
      </c>
      <c r="AQ14" s="285">
        <v>0</v>
      </c>
      <c r="AR14" s="285">
        <v>0</v>
      </c>
      <c r="AS14" s="285">
        <v>0</v>
      </c>
      <c r="AT14" s="285">
        <v>0</v>
      </c>
    </row>
    <row r="15" spans="1:46" x14ac:dyDescent="0.35">
      <c r="A15" s="285" t="s">
        <v>10</v>
      </c>
      <c r="B15" s="285">
        <v>1</v>
      </c>
      <c r="C15" s="285">
        <v>1</v>
      </c>
      <c r="D15" s="285">
        <v>4035</v>
      </c>
      <c r="E15" s="285">
        <v>0</v>
      </c>
      <c r="F15" s="285">
        <v>0</v>
      </c>
      <c r="G15" s="285">
        <v>0</v>
      </c>
      <c r="H15" s="285">
        <v>0</v>
      </c>
      <c r="I15" s="285">
        <v>0</v>
      </c>
      <c r="J15" s="285">
        <v>0</v>
      </c>
      <c r="K15" s="285">
        <v>0</v>
      </c>
      <c r="L15" s="285">
        <v>0</v>
      </c>
      <c r="M15" s="285">
        <v>0</v>
      </c>
      <c r="N15" s="285">
        <v>0</v>
      </c>
      <c r="O15" s="285">
        <v>0</v>
      </c>
      <c r="P15" s="285">
        <v>20000</v>
      </c>
      <c r="Q15" s="285">
        <v>0</v>
      </c>
      <c r="R15" s="285">
        <v>0</v>
      </c>
      <c r="S15" s="285">
        <v>0</v>
      </c>
      <c r="T15" s="285">
        <v>0</v>
      </c>
      <c r="U15" s="285">
        <v>0</v>
      </c>
      <c r="V15" s="285">
        <v>0</v>
      </c>
      <c r="W15" s="285">
        <v>0</v>
      </c>
      <c r="X15" s="285">
        <v>0</v>
      </c>
      <c r="Y15" s="285">
        <v>0</v>
      </c>
      <c r="Z15" s="285">
        <v>0</v>
      </c>
      <c r="AA15" s="285">
        <v>0</v>
      </c>
      <c r="AB15" s="285">
        <v>0</v>
      </c>
      <c r="AC15" s="285">
        <v>0</v>
      </c>
      <c r="AD15" s="285">
        <v>0</v>
      </c>
      <c r="AE15" s="285">
        <v>0</v>
      </c>
      <c r="AF15" s="285">
        <v>0</v>
      </c>
      <c r="AG15" s="285">
        <v>0</v>
      </c>
      <c r="AH15" s="285">
        <v>0</v>
      </c>
      <c r="AI15" s="285">
        <v>0</v>
      </c>
      <c r="AJ15" s="285">
        <v>0</v>
      </c>
      <c r="AK15" s="285">
        <v>0</v>
      </c>
      <c r="AL15" s="285">
        <v>0</v>
      </c>
      <c r="AM15" s="285">
        <v>0</v>
      </c>
      <c r="AN15" s="285">
        <v>0</v>
      </c>
      <c r="AO15" s="285">
        <v>0</v>
      </c>
      <c r="AP15" s="285">
        <v>0</v>
      </c>
      <c r="AQ15" s="285">
        <v>0</v>
      </c>
      <c r="AR15" s="285">
        <v>0</v>
      </c>
      <c r="AS15" s="285">
        <v>0</v>
      </c>
      <c r="AT15" s="285">
        <v>0</v>
      </c>
    </row>
    <row r="16" spans="1:46" x14ac:dyDescent="0.35">
      <c r="A16" s="285" t="s">
        <v>10</v>
      </c>
      <c r="B16" s="285">
        <v>1</v>
      </c>
      <c r="C16" s="285">
        <v>1</v>
      </c>
      <c r="D16" s="285">
        <v>4045</v>
      </c>
      <c r="E16" s="285">
        <v>0</v>
      </c>
      <c r="F16" s="285">
        <v>2500</v>
      </c>
      <c r="G16" s="285">
        <v>2500</v>
      </c>
      <c r="H16" s="285">
        <v>2500</v>
      </c>
      <c r="I16" s="285">
        <v>2500</v>
      </c>
      <c r="J16" s="285">
        <v>2500</v>
      </c>
      <c r="K16" s="285">
        <v>2500</v>
      </c>
      <c r="L16" s="285">
        <v>2500</v>
      </c>
      <c r="M16" s="285">
        <v>2500</v>
      </c>
      <c r="N16" s="285">
        <v>2500</v>
      </c>
      <c r="O16" s="285">
        <v>2500</v>
      </c>
      <c r="P16" s="285">
        <v>2500</v>
      </c>
      <c r="Q16" s="285">
        <v>2500</v>
      </c>
      <c r="R16" s="285">
        <v>0</v>
      </c>
      <c r="S16" s="285">
        <v>0</v>
      </c>
      <c r="T16" s="285">
        <v>0</v>
      </c>
      <c r="U16" s="285">
        <v>0</v>
      </c>
      <c r="V16" s="285">
        <v>0</v>
      </c>
      <c r="W16" s="285">
        <v>0</v>
      </c>
      <c r="X16" s="285">
        <v>0</v>
      </c>
      <c r="Y16" s="285">
        <v>0</v>
      </c>
      <c r="Z16" s="285">
        <v>0</v>
      </c>
      <c r="AA16" s="285">
        <v>0</v>
      </c>
      <c r="AB16" s="285">
        <v>0</v>
      </c>
      <c r="AC16" s="285">
        <v>0</v>
      </c>
      <c r="AD16" s="285">
        <v>0</v>
      </c>
      <c r="AE16" s="285">
        <v>0</v>
      </c>
      <c r="AF16" s="285">
        <v>0</v>
      </c>
      <c r="AG16" s="285">
        <v>0</v>
      </c>
      <c r="AH16" s="285">
        <v>0</v>
      </c>
      <c r="AI16" s="285">
        <v>0</v>
      </c>
      <c r="AJ16" s="285">
        <v>0</v>
      </c>
      <c r="AK16" s="285">
        <v>0</v>
      </c>
      <c r="AL16" s="285">
        <v>0</v>
      </c>
      <c r="AM16" s="285">
        <v>0</v>
      </c>
      <c r="AN16" s="285">
        <v>0</v>
      </c>
      <c r="AO16" s="285">
        <v>0</v>
      </c>
      <c r="AP16" s="285">
        <v>0</v>
      </c>
      <c r="AQ16" s="285">
        <v>0</v>
      </c>
      <c r="AR16" s="285">
        <v>0</v>
      </c>
      <c r="AS16" s="285">
        <v>0</v>
      </c>
      <c r="AT16" s="285">
        <v>0</v>
      </c>
    </row>
    <row r="17" spans="1:46" x14ac:dyDescent="0.35">
      <c r="A17" s="285" t="s">
        <v>10</v>
      </c>
      <c r="B17" s="285">
        <v>1</v>
      </c>
      <c r="C17" s="285">
        <v>1</v>
      </c>
      <c r="D17" s="285">
        <v>4046</v>
      </c>
      <c r="E17" s="285">
        <v>0</v>
      </c>
      <c r="F17" s="285">
        <v>0</v>
      </c>
      <c r="G17" s="285">
        <v>0</v>
      </c>
      <c r="H17" s="285">
        <v>0</v>
      </c>
      <c r="I17" s="285">
        <v>0</v>
      </c>
      <c r="J17" s="285">
        <v>620</v>
      </c>
      <c r="K17" s="285">
        <v>0</v>
      </c>
      <c r="L17" s="285">
        <v>4644</v>
      </c>
      <c r="M17" s="285">
        <v>413</v>
      </c>
      <c r="N17" s="285">
        <v>361</v>
      </c>
      <c r="O17" s="285">
        <v>723</v>
      </c>
      <c r="P17" s="285">
        <v>1239</v>
      </c>
      <c r="Q17" s="285">
        <v>0</v>
      </c>
      <c r="R17" s="285">
        <v>0</v>
      </c>
      <c r="S17" s="285">
        <v>0</v>
      </c>
      <c r="T17" s="285">
        <v>0</v>
      </c>
      <c r="U17" s="285">
        <v>0</v>
      </c>
      <c r="V17" s="285">
        <v>0</v>
      </c>
      <c r="W17" s="285">
        <v>0</v>
      </c>
      <c r="X17" s="285">
        <v>0</v>
      </c>
      <c r="Y17" s="285">
        <v>0</v>
      </c>
      <c r="Z17" s="285">
        <v>0</v>
      </c>
      <c r="AA17" s="285">
        <v>0</v>
      </c>
      <c r="AB17" s="285">
        <v>0</v>
      </c>
      <c r="AC17" s="285">
        <v>0</v>
      </c>
      <c r="AD17" s="285">
        <v>0</v>
      </c>
      <c r="AE17" s="285">
        <v>0</v>
      </c>
      <c r="AF17" s="285">
        <v>0</v>
      </c>
      <c r="AG17" s="285">
        <v>0</v>
      </c>
      <c r="AH17" s="285">
        <v>0</v>
      </c>
      <c r="AI17" s="285">
        <v>0</v>
      </c>
      <c r="AJ17" s="285">
        <v>0</v>
      </c>
      <c r="AK17" s="285">
        <v>0</v>
      </c>
      <c r="AL17" s="285">
        <v>0</v>
      </c>
      <c r="AM17" s="285">
        <v>0</v>
      </c>
      <c r="AN17" s="285">
        <v>0</v>
      </c>
      <c r="AO17" s="285">
        <v>0</v>
      </c>
      <c r="AP17" s="285">
        <v>0</v>
      </c>
      <c r="AQ17" s="285">
        <v>0</v>
      </c>
      <c r="AR17" s="285">
        <v>0</v>
      </c>
      <c r="AS17" s="285">
        <v>0</v>
      </c>
      <c r="AT17" s="285">
        <v>0</v>
      </c>
    </row>
    <row r="18" spans="1:46" x14ac:dyDescent="0.35">
      <c r="A18" s="285" t="s">
        <v>10</v>
      </c>
      <c r="B18" s="285">
        <v>1</v>
      </c>
      <c r="C18" s="285">
        <v>1</v>
      </c>
      <c r="D18" s="285">
        <v>4050</v>
      </c>
      <c r="E18" s="285">
        <v>0</v>
      </c>
      <c r="F18" s="285">
        <v>833</v>
      </c>
      <c r="G18" s="285">
        <v>833</v>
      </c>
      <c r="H18" s="285">
        <v>833</v>
      </c>
      <c r="I18" s="285">
        <v>833</v>
      </c>
      <c r="J18" s="285">
        <v>833</v>
      </c>
      <c r="K18" s="285">
        <v>833</v>
      </c>
      <c r="L18" s="285">
        <v>833</v>
      </c>
      <c r="M18" s="285">
        <v>833</v>
      </c>
      <c r="N18" s="285">
        <v>833</v>
      </c>
      <c r="O18" s="285">
        <v>833</v>
      </c>
      <c r="P18" s="285">
        <v>833</v>
      </c>
      <c r="Q18" s="285">
        <v>837</v>
      </c>
      <c r="R18" s="285">
        <v>0</v>
      </c>
      <c r="S18" s="285">
        <v>0</v>
      </c>
      <c r="T18" s="285">
        <v>0</v>
      </c>
      <c r="U18" s="285">
        <v>0</v>
      </c>
      <c r="V18" s="285">
        <v>0</v>
      </c>
      <c r="W18" s="285">
        <v>0</v>
      </c>
      <c r="X18" s="285">
        <v>0</v>
      </c>
      <c r="Y18" s="285">
        <v>0</v>
      </c>
      <c r="Z18" s="285">
        <v>0</v>
      </c>
      <c r="AA18" s="285">
        <v>0</v>
      </c>
      <c r="AB18" s="285">
        <v>0</v>
      </c>
      <c r="AC18" s="285">
        <v>0</v>
      </c>
      <c r="AD18" s="285">
        <v>0</v>
      </c>
      <c r="AE18" s="285">
        <v>0</v>
      </c>
      <c r="AF18" s="285">
        <v>0</v>
      </c>
      <c r="AG18" s="285">
        <v>0</v>
      </c>
      <c r="AH18" s="285">
        <v>0</v>
      </c>
      <c r="AI18" s="285">
        <v>0</v>
      </c>
      <c r="AJ18" s="285">
        <v>0</v>
      </c>
      <c r="AK18" s="285">
        <v>0</v>
      </c>
      <c r="AL18" s="285">
        <v>0</v>
      </c>
      <c r="AM18" s="285">
        <v>0</v>
      </c>
      <c r="AN18" s="285">
        <v>0</v>
      </c>
      <c r="AO18" s="285">
        <v>0</v>
      </c>
      <c r="AP18" s="285">
        <v>0</v>
      </c>
      <c r="AQ18" s="285">
        <v>0</v>
      </c>
      <c r="AR18" s="285">
        <v>0</v>
      </c>
      <c r="AS18" s="285">
        <v>0</v>
      </c>
      <c r="AT18" s="285">
        <v>0</v>
      </c>
    </row>
    <row r="19" spans="1:46" x14ac:dyDescent="0.35">
      <c r="A19" s="285" t="s">
        <v>10</v>
      </c>
      <c r="B19" s="285">
        <v>1</v>
      </c>
      <c r="C19" s="285">
        <v>1</v>
      </c>
      <c r="D19" s="285">
        <v>4070</v>
      </c>
      <c r="E19" s="285">
        <v>0</v>
      </c>
      <c r="F19" s="285">
        <v>18956</v>
      </c>
      <c r="G19" s="285">
        <v>48</v>
      </c>
      <c r="H19" s="285">
        <v>-402</v>
      </c>
      <c r="I19" s="285">
        <v>0</v>
      </c>
      <c r="J19" s="285">
        <v>151011</v>
      </c>
      <c r="K19" s="285">
        <v>3199</v>
      </c>
      <c r="L19" s="285">
        <v>12762</v>
      </c>
      <c r="M19" s="285">
        <v>0</v>
      </c>
      <c r="N19" s="285">
        <v>0</v>
      </c>
      <c r="O19" s="285">
        <v>-3574</v>
      </c>
      <c r="P19" s="285">
        <v>0</v>
      </c>
      <c r="Q19" s="285">
        <v>0</v>
      </c>
      <c r="R19" s="285">
        <v>0</v>
      </c>
      <c r="S19" s="285">
        <v>0</v>
      </c>
      <c r="T19" s="285">
        <v>0</v>
      </c>
      <c r="U19" s="285">
        <v>0</v>
      </c>
      <c r="V19" s="285">
        <v>0</v>
      </c>
      <c r="W19" s="285">
        <v>0</v>
      </c>
      <c r="X19" s="285">
        <v>0</v>
      </c>
      <c r="Y19" s="285">
        <v>0</v>
      </c>
      <c r="Z19" s="285">
        <v>0</v>
      </c>
      <c r="AA19" s="285">
        <v>0</v>
      </c>
      <c r="AB19" s="285">
        <v>0</v>
      </c>
      <c r="AC19" s="285">
        <v>0</v>
      </c>
      <c r="AD19" s="285">
        <v>0</v>
      </c>
      <c r="AE19" s="285">
        <v>0</v>
      </c>
      <c r="AF19" s="285">
        <v>0</v>
      </c>
      <c r="AG19" s="285">
        <v>0</v>
      </c>
      <c r="AH19" s="285">
        <v>0</v>
      </c>
      <c r="AI19" s="285">
        <v>0</v>
      </c>
      <c r="AJ19" s="285">
        <v>0</v>
      </c>
      <c r="AK19" s="285">
        <v>0</v>
      </c>
      <c r="AL19" s="285">
        <v>0</v>
      </c>
      <c r="AM19" s="285">
        <v>0</v>
      </c>
      <c r="AN19" s="285">
        <v>0</v>
      </c>
      <c r="AO19" s="285">
        <v>0</v>
      </c>
      <c r="AP19" s="285">
        <v>0</v>
      </c>
      <c r="AQ19" s="285">
        <v>0</v>
      </c>
      <c r="AR19" s="285">
        <v>0</v>
      </c>
      <c r="AS19" s="285">
        <v>0</v>
      </c>
      <c r="AT19" s="285">
        <v>0</v>
      </c>
    </row>
    <row r="20" spans="1:46" x14ac:dyDescent="0.35">
      <c r="A20" s="285" t="s">
        <v>10</v>
      </c>
      <c r="B20" s="285">
        <v>1</v>
      </c>
      <c r="C20" s="285">
        <v>1</v>
      </c>
      <c r="D20" s="285">
        <v>5001</v>
      </c>
      <c r="E20" s="285">
        <v>0</v>
      </c>
      <c r="F20" s="285">
        <v>18138</v>
      </c>
      <c r="G20" s="285">
        <v>17314</v>
      </c>
      <c r="H20" s="285">
        <v>18963</v>
      </c>
      <c r="I20" s="285">
        <v>18138</v>
      </c>
      <c r="J20" s="285">
        <v>17314</v>
      </c>
      <c r="K20" s="285">
        <v>18138</v>
      </c>
      <c r="L20" s="285">
        <v>18138</v>
      </c>
      <c r="M20" s="285">
        <v>18138</v>
      </c>
      <c r="N20" s="285">
        <v>16490</v>
      </c>
      <c r="O20" s="285">
        <v>18963</v>
      </c>
      <c r="P20" s="285">
        <v>16490</v>
      </c>
      <c r="Q20" s="285">
        <v>58966</v>
      </c>
      <c r="R20" s="285">
        <v>0</v>
      </c>
      <c r="S20" s="285">
        <v>0</v>
      </c>
      <c r="T20" s="285">
        <v>0</v>
      </c>
      <c r="U20" s="285">
        <v>0</v>
      </c>
      <c r="V20" s="285">
        <v>0</v>
      </c>
      <c r="W20" s="285">
        <v>0</v>
      </c>
      <c r="X20" s="285">
        <v>0</v>
      </c>
      <c r="Y20" s="285">
        <v>0</v>
      </c>
      <c r="Z20" s="285">
        <v>0</v>
      </c>
      <c r="AA20" s="285">
        <v>0</v>
      </c>
      <c r="AB20" s="285">
        <v>0</v>
      </c>
      <c r="AC20" s="285">
        <v>0</v>
      </c>
      <c r="AD20" s="285">
        <v>0</v>
      </c>
      <c r="AE20" s="285">
        <v>0</v>
      </c>
      <c r="AF20" s="285">
        <v>0</v>
      </c>
      <c r="AG20" s="285">
        <v>0</v>
      </c>
      <c r="AH20" s="285">
        <v>0</v>
      </c>
      <c r="AI20" s="285">
        <v>0</v>
      </c>
      <c r="AJ20" s="285">
        <v>0</v>
      </c>
      <c r="AK20" s="285">
        <v>0</v>
      </c>
      <c r="AL20" s="285">
        <v>0</v>
      </c>
      <c r="AM20" s="285">
        <v>0</v>
      </c>
      <c r="AN20" s="285">
        <v>0</v>
      </c>
      <c r="AO20" s="285">
        <v>0</v>
      </c>
      <c r="AP20" s="285">
        <v>0</v>
      </c>
      <c r="AQ20" s="285">
        <v>0</v>
      </c>
      <c r="AR20" s="285">
        <v>0</v>
      </c>
      <c r="AS20" s="285">
        <v>0</v>
      </c>
      <c r="AT20" s="285">
        <v>0</v>
      </c>
    </row>
    <row r="21" spans="1:46" x14ac:dyDescent="0.35">
      <c r="A21" s="285" t="s">
        <v>10</v>
      </c>
      <c r="B21" s="285">
        <v>1</v>
      </c>
      <c r="C21" s="285">
        <v>1</v>
      </c>
      <c r="D21" s="285">
        <v>5002</v>
      </c>
      <c r="E21" s="285">
        <v>0</v>
      </c>
      <c r="F21" s="285">
        <v>2019</v>
      </c>
      <c r="G21" s="285">
        <v>1927</v>
      </c>
      <c r="H21" s="285">
        <v>2111</v>
      </c>
      <c r="I21" s="285">
        <v>2019</v>
      </c>
      <c r="J21" s="285">
        <v>1927</v>
      </c>
      <c r="K21" s="285">
        <v>2019</v>
      </c>
      <c r="L21" s="285">
        <v>2019</v>
      </c>
      <c r="M21" s="285">
        <v>2019</v>
      </c>
      <c r="N21" s="285">
        <v>1835</v>
      </c>
      <c r="O21" s="285">
        <v>2111</v>
      </c>
      <c r="P21" s="285">
        <v>1835</v>
      </c>
      <c r="Q21" s="285">
        <v>6564</v>
      </c>
      <c r="R21" s="285">
        <v>0</v>
      </c>
      <c r="S21" s="285">
        <v>0</v>
      </c>
      <c r="T21" s="285">
        <v>0</v>
      </c>
      <c r="U21" s="285">
        <v>0</v>
      </c>
      <c r="V21" s="285">
        <v>0</v>
      </c>
      <c r="W21" s="285">
        <v>0</v>
      </c>
      <c r="X21" s="285">
        <v>0</v>
      </c>
      <c r="Y21" s="285">
        <v>0</v>
      </c>
      <c r="Z21" s="285">
        <v>0</v>
      </c>
      <c r="AA21" s="285">
        <v>0</v>
      </c>
      <c r="AB21" s="285">
        <v>0</v>
      </c>
      <c r="AC21" s="285">
        <v>0</v>
      </c>
      <c r="AD21" s="285">
        <v>0</v>
      </c>
      <c r="AE21" s="285">
        <v>0</v>
      </c>
      <c r="AF21" s="285">
        <v>0</v>
      </c>
      <c r="AG21" s="285">
        <v>0</v>
      </c>
      <c r="AH21" s="285">
        <v>0</v>
      </c>
      <c r="AI21" s="285">
        <v>0</v>
      </c>
      <c r="AJ21" s="285">
        <v>0</v>
      </c>
      <c r="AK21" s="285">
        <v>0</v>
      </c>
      <c r="AL21" s="285">
        <v>0</v>
      </c>
      <c r="AM21" s="285">
        <v>0</v>
      </c>
      <c r="AN21" s="285">
        <v>0</v>
      </c>
      <c r="AO21" s="285">
        <v>0</v>
      </c>
      <c r="AP21" s="285">
        <v>0</v>
      </c>
      <c r="AQ21" s="285">
        <v>0</v>
      </c>
      <c r="AR21" s="285">
        <v>0</v>
      </c>
      <c r="AS21" s="285">
        <v>0</v>
      </c>
      <c r="AT21" s="285">
        <v>0</v>
      </c>
    </row>
    <row r="22" spans="1:46" x14ac:dyDescent="0.35">
      <c r="A22" s="285" t="s">
        <v>10</v>
      </c>
      <c r="B22" s="285">
        <v>1</v>
      </c>
      <c r="C22" s="285">
        <v>1</v>
      </c>
      <c r="D22" s="285">
        <v>5010</v>
      </c>
      <c r="E22" s="285">
        <v>0</v>
      </c>
      <c r="F22" s="285">
        <v>69</v>
      </c>
      <c r="G22" s="285">
        <v>69</v>
      </c>
      <c r="H22" s="285">
        <v>69</v>
      </c>
      <c r="I22" s="285">
        <v>69</v>
      </c>
      <c r="J22" s="285">
        <v>69</v>
      </c>
      <c r="K22" s="285">
        <v>69</v>
      </c>
      <c r="L22" s="285">
        <v>69</v>
      </c>
      <c r="M22" s="285">
        <v>69</v>
      </c>
      <c r="N22" s="285">
        <v>69</v>
      </c>
      <c r="O22" s="285">
        <v>69</v>
      </c>
      <c r="P22" s="285">
        <v>69</v>
      </c>
      <c r="Q22" s="285">
        <v>66</v>
      </c>
      <c r="R22" s="285">
        <v>0</v>
      </c>
      <c r="S22" s="285">
        <v>0</v>
      </c>
      <c r="T22" s="285">
        <v>0</v>
      </c>
      <c r="U22" s="285">
        <v>0</v>
      </c>
      <c r="V22" s="285">
        <v>0</v>
      </c>
      <c r="W22" s="285">
        <v>0</v>
      </c>
      <c r="X22" s="285">
        <v>0</v>
      </c>
      <c r="Y22" s="285">
        <v>0</v>
      </c>
      <c r="Z22" s="285">
        <v>0</v>
      </c>
      <c r="AA22" s="285">
        <v>0</v>
      </c>
      <c r="AB22" s="285">
        <v>0</v>
      </c>
      <c r="AC22" s="285">
        <v>0</v>
      </c>
      <c r="AD22" s="285">
        <v>0</v>
      </c>
      <c r="AE22" s="285">
        <v>0</v>
      </c>
      <c r="AF22" s="285">
        <v>0</v>
      </c>
      <c r="AG22" s="285">
        <v>0</v>
      </c>
      <c r="AH22" s="285">
        <v>0</v>
      </c>
      <c r="AI22" s="285">
        <v>0</v>
      </c>
      <c r="AJ22" s="285">
        <v>0</v>
      </c>
      <c r="AK22" s="285">
        <v>0</v>
      </c>
      <c r="AL22" s="285">
        <v>0</v>
      </c>
      <c r="AM22" s="285">
        <v>0</v>
      </c>
      <c r="AN22" s="285">
        <v>0</v>
      </c>
      <c r="AO22" s="285">
        <v>0</v>
      </c>
      <c r="AP22" s="285">
        <v>0</v>
      </c>
      <c r="AQ22" s="285">
        <v>0</v>
      </c>
      <c r="AR22" s="285">
        <v>0</v>
      </c>
      <c r="AS22" s="285">
        <v>0</v>
      </c>
      <c r="AT22" s="285">
        <v>0</v>
      </c>
    </row>
    <row r="23" spans="1:46" x14ac:dyDescent="0.35">
      <c r="A23" s="285" t="s">
        <v>10</v>
      </c>
      <c r="B23" s="285">
        <v>1</v>
      </c>
      <c r="C23" s="285">
        <v>1</v>
      </c>
      <c r="D23" s="285">
        <v>5011</v>
      </c>
      <c r="E23" s="285">
        <v>0</v>
      </c>
      <c r="F23" s="285">
        <v>52</v>
      </c>
      <c r="G23" s="285">
        <v>52</v>
      </c>
      <c r="H23" s="285">
        <v>52</v>
      </c>
      <c r="I23" s="285">
        <v>52</v>
      </c>
      <c r="J23" s="285">
        <v>52</v>
      </c>
      <c r="K23" s="285">
        <v>52</v>
      </c>
      <c r="L23" s="285">
        <v>52</v>
      </c>
      <c r="M23" s="285">
        <v>52</v>
      </c>
      <c r="N23" s="285">
        <v>52</v>
      </c>
      <c r="O23" s="285">
        <v>52</v>
      </c>
      <c r="P23" s="285">
        <v>52</v>
      </c>
      <c r="Q23" s="285">
        <v>53</v>
      </c>
      <c r="R23" s="285">
        <v>0</v>
      </c>
      <c r="S23" s="285">
        <v>0</v>
      </c>
      <c r="T23" s="285">
        <v>0</v>
      </c>
      <c r="U23" s="285">
        <v>0</v>
      </c>
      <c r="V23" s="285">
        <v>0</v>
      </c>
      <c r="W23" s="285">
        <v>0</v>
      </c>
      <c r="X23" s="285">
        <v>0</v>
      </c>
      <c r="Y23" s="285">
        <v>0</v>
      </c>
      <c r="Z23" s="285">
        <v>0</v>
      </c>
      <c r="AA23" s="285">
        <v>0</v>
      </c>
      <c r="AB23" s="285">
        <v>0</v>
      </c>
      <c r="AC23" s="285">
        <v>0</v>
      </c>
      <c r="AD23" s="285">
        <v>0</v>
      </c>
      <c r="AE23" s="285">
        <v>0</v>
      </c>
      <c r="AF23" s="285">
        <v>0</v>
      </c>
      <c r="AG23" s="285">
        <v>0</v>
      </c>
      <c r="AH23" s="285">
        <v>0</v>
      </c>
      <c r="AI23" s="285">
        <v>0</v>
      </c>
      <c r="AJ23" s="285">
        <v>0</v>
      </c>
      <c r="AK23" s="285">
        <v>0</v>
      </c>
      <c r="AL23" s="285">
        <v>0</v>
      </c>
      <c r="AM23" s="285">
        <v>0</v>
      </c>
      <c r="AN23" s="285">
        <v>0</v>
      </c>
      <c r="AO23" s="285">
        <v>0</v>
      </c>
      <c r="AP23" s="285">
        <v>0</v>
      </c>
      <c r="AQ23" s="285">
        <v>0</v>
      </c>
      <c r="AR23" s="285">
        <v>0</v>
      </c>
      <c r="AS23" s="285">
        <v>0</v>
      </c>
      <c r="AT23" s="285">
        <v>0</v>
      </c>
    </row>
    <row r="24" spans="1:46" x14ac:dyDescent="0.35">
      <c r="A24" s="285" t="s">
        <v>10</v>
      </c>
      <c r="B24" s="285">
        <v>1</v>
      </c>
      <c r="C24" s="285">
        <v>1</v>
      </c>
      <c r="D24" s="285">
        <v>5013</v>
      </c>
      <c r="E24" s="285">
        <v>0</v>
      </c>
      <c r="F24" s="285">
        <v>52</v>
      </c>
      <c r="G24" s="285">
        <v>52</v>
      </c>
      <c r="H24" s="285">
        <v>52</v>
      </c>
      <c r="I24" s="285">
        <v>52</v>
      </c>
      <c r="J24" s="285">
        <v>52</v>
      </c>
      <c r="K24" s="285">
        <v>52</v>
      </c>
      <c r="L24" s="285">
        <v>52</v>
      </c>
      <c r="M24" s="285">
        <v>52</v>
      </c>
      <c r="N24" s="285">
        <v>52</v>
      </c>
      <c r="O24" s="285">
        <v>52</v>
      </c>
      <c r="P24" s="285">
        <v>52</v>
      </c>
      <c r="Q24" s="285">
        <v>53</v>
      </c>
      <c r="R24" s="285">
        <v>0</v>
      </c>
      <c r="S24" s="285">
        <v>0</v>
      </c>
      <c r="T24" s="285">
        <v>0</v>
      </c>
      <c r="U24" s="285">
        <v>0</v>
      </c>
      <c r="V24" s="285">
        <v>0</v>
      </c>
      <c r="W24" s="285">
        <v>0</v>
      </c>
      <c r="X24" s="285">
        <v>0</v>
      </c>
      <c r="Y24" s="285">
        <v>0</v>
      </c>
      <c r="Z24" s="285">
        <v>0</v>
      </c>
      <c r="AA24" s="285">
        <v>0</v>
      </c>
      <c r="AB24" s="285">
        <v>0</v>
      </c>
      <c r="AC24" s="285">
        <v>0</v>
      </c>
      <c r="AD24" s="285">
        <v>0</v>
      </c>
      <c r="AE24" s="285">
        <v>0</v>
      </c>
      <c r="AF24" s="285">
        <v>0</v>
      </c>
      <c r="AG24" s="285">
        <v>0</v>
      </c>
      <c r="AH24" s="285">
        <v>0</v>
      </c>
      <c r="AI24" s="285">
        <v>0</v>
      </c>
      <c r="AJ24" s="285">
        <v>0</v>
      </c>
      <c r="AK24" s="285">
        <v>0</v>
      </c>
      <c r="AL24" s="285">
        <v>0</v>
      </c>
      <c r="AM24" s="285">
        <v>0</v>
      </c>
      <c r="AN24" s="285">
        <v>0</v>
      </c>
      <c r="AO24" s="285">
        <v>0</v>
      </c>
      <c r="AP24" s="285">
        <v>0</v>
      </c>
      <c r="AQ24" s="285">
        <v>0</v>
      </c>
      <c r="AR24" s="285">
        <v>0</v>
      </c>
      <c r="AS24" s="285">
        <v>0</v>
      </c>
      <c r="AT24" s="285">
        <v>0</v>
      </c>
    </row>
    <row r="25" spans="1:46" x14ac:dyDescent="0.35">
      <c r="A25" s="285" t="s">
        <v>10</v>
      </c>
      <c r="B25" s="285">
        <v>1</v>
      </c>
      <c r="C25" s="285">
        <v>1</v>
      </c>
      <c r="D25" s="285">
        <v>5014</v>
      </c>
      <c r="E25" s="285">
        <v>0</v>
      </c>
      <c r="F25" s="285">
        <v>52</v>
      </c>
      <c r="G25" s="285">
        <v>52</v>
      </c>
      <c r="H25" s="285">
        <v>52</v>
      </c>
      <c r="I25" s="285">
        <v>52</v>
      </c>
      <c r="J25" s="285">
        <v>52</v>
      </c>
      <c r="K25" s="285">
        <v>52</v>
      </c>
      <c r="L25" s="285">
        <v>52</v>
      </c>
      <c r="M25" s="285">
        <v>52</v>
      </c>
      <c r="N25" s="285">
        <v>52</v>
      </c>
      <c r="O25" s="285">
        <v>52</v>
      </c>
      <c r="P25" s="285">
        <v>52</v>
      </c>
      <c r="Q25" s="285">
        <v>53</v>
      </c>
      <c r="R25" s="285">
        <v>0</v>
      </c>
      <c r="S25" s="285">
        <v>0</v>
      </c>
      <c r="T25" s="285">
        <v>0</v>
      </c>
      <c r="U25" s="285">
        <v>0</v>
      </c>
      <c r="V25" s="285">
        <v>0</v>
      </c>
      <c r="W25" s="285">
        <v>0</v>
      </c>
      <c r="X25" s="285">
        <v>0</v>
      </c>
      <c r="Y25" s="285">
        <v>0</v>
      </c>
      <c r="Z25" s="285">
        <v>0</v>
      </c>
      <c r="AA25" s="285">
        <v>0</v>
      </c>
      <c r="AB25" s="285">
        <v>0</v>
      </c>
      <c r="AC25" s="285">
        <v>0</v>
      </c>
      <c r="AD25" s="285">
        <v>0</v>
      </c>
      <c r="AE25" s="285">
        <v>0</v>
      </c>
      <c r="AF25" s="285">
        <v>0</v>
      </c>
      <c r="AG25" s="285">
        <v>0</v>
      </c>
      <c r="AH25" s="285">
        <v>0</v>
      </c>
      <c r="AI25" s="285">
        <v>0</v>
      </c>
      <c r="AJ25" s="285">
        <v>0</v>
      </c>
      <c r="AK25" s="285">
        <v>0</v>
      </c>
      <c r="AL25" s="285">
        <v>0</v>
      </c>
      <c r="AM25" s="285">
        <v>0</v>
      </c>
      <c r="AN25" s="285">
        <v>0</v>
      </c>
      <c r="AO25" s="285">
        <v>0</v>
      </c>
      <c r="AP25" s="285">
        <v>0</v>
      </c>
      <c r="AQ25" s="285">
        <v>0</v>
      </c>
      <c r="AR25" s="285">
        <v>0</v>
      </c>
      <c r="AS25" s="285">
        <v>0</v>
      </c>
      <c r="AT25" s="285">
        <v>0</v>
      </c>
    </row>
    <row r="26" spans="1:46" x14ac:dyDescent="0.35">
      <c r="A26" s="285" t="s">
        <v>10</v>
      </c>
      <c r="B26" s="285">
        <v>1</v>
      </c>
      <c r="C26" s="285">
        <v>1</v>
      </c>
      <c r="D26" s="285">
        <v>5020</v>
      </c>
      <c r="E26" s="285">
        <v>0</v>
      </c>
      <c r="F26" s="285">
        <v>52</v>
      </c>
      <c r="G26" s="285">
        <v>52</v>
      </c>
      <c r="H26" s="285">
        <v>52</v>
      </c>
      <c r="I26" s="285">
        <v>52</v>
      </c>
      <c r="J26" s="285">
        <v>52</v>
      </c>
      <c r="K26" s="285">
        <v>52</v>
      </c>
      <c r="L26" s="285">
        <v>52</v>
      </c>
      <c r="M26" s="285">
        <v>52</v>
      </c>
      <c r="N26" s="285">
        <v>52</v>
      </c>
      <c r="O26" s="285">
        <v>52</v>
      </c>
      <c r="P26" s="285">
        <v>52</v>
      </c>
      <c r="Q26" s="285">
        <v>53</v>
      </c>
      <c r="R26" s="285">
        <v>0</v>
      </c>
      <c r="S26" s="285">
        <v>0</v>
      </c>
      <c r="T26" s="285">
        <v>0</v>
      </c>
      <c r="U26" s="285">
        <v>0</v>
      </c>
      <c r="V26" s="285">
        <v>0</v>
      </c>
      <c r="W26" s="285">
        <v>0</v>
      </c>
      <c r="X26" s="285">
        <v>0</v>
      </c>
      <c r="Y26" s="285">
        <v>0</v>
      </c>
      <c r="Z26" s="285">
        <v>0</v>
      </c>
      <c r="AA26" s="285">
        <v>0</v>
      </c>
      <c r="AB26" s="285">
        <v>0</v>
      </c>
      <c r="AC26" s="285">
        <v>0</v>
      </c>
      <c r="AD26" s="285">
        <v>0</v>
      </c>
      <c r="AE26" s="285">
        <v>0</v>
      </c>
      <c r="AF26" s="285">
        <v>0</v>
      </c>
      <c r="AG26" s="285">
        <v>0</v>
      </c>
      <c r="AH26" s="285">
        <v>0</v>
      </c>
      <c r="AI26" s="285">
        <v>0</v>
      </c>
      <c r="AJ26" s="285">
        <v>0</v>
      </c>
      <c r="AK26" s="285">
        <v>0</v>
      </c>
      <c r="AL26" s="285">
        <v>0</v>
      </c>
      <c r="AM26" s="285">
        <v>0</v>
      </c>
      <c r="AN26" s="285">
        <v>0</v>
      </c>
      <c r="AO26" s="285">
        <v>0</v>
      </c>
      <c r="AP26" s="285">
        <v>0</v>
      </c>
      <c r="AQ26" s="285">
        <v>0</v>
      </c>
      <c r="AR26" s="285">
        <v>0</v>
      </c>
      <c r="AS26" s="285">
        <v>0</v>
      </c>
      <c r="AT26" s="285">
        <v>0</v>
      </c>
    </row>
    <row r="27" spans="1:46" x14ac:dyDescent="0.35">
      <c r="A27" s="285" t="s">
        <v>10</v>
      </c>
      <c r="B27" s="285">
        <v>1</v>
      </c>
      <c r="C27" s="285">
        <v>1</v>
      </c>
      <c r="D27" s="285">
        <v>5021</v>
      </c>
      <c r="E27" s="285">
        <v>0</v>
      </c>
      <c r="F27" s="285">
        <v>52</v>
      </c>
      <c r="G27" s="285">
        <v>52</v>
      </c>
      <c r="H27" s="285">
        <v>52</v>
      </c>
      <c r="I27" s="285">
        <v>52</v>
      </c>
      <c r="J27" s="285">
        <v>52</v>
      </c>
      <c r="K27" s="285">
        <v>52</v>
      </c>
      <c r="L27" s="285">
        <v>52</v>
      </c>
      <c r="M27" s="285">
        <v>52</v>
      </c>
      <c r="N27" s="285">
        <v>52</v>
      </c>
      <c r="O27" s="285">
        <v>52</v>
      </c>
      <c r="P27" s="285">
        <v>52</v>
      </c>
      <c r="Q27" s="285">
        <v>53</v>
      </c>
      <c r="R27" s="285">
        <v>0</v>
      </c>
      <c r="S27" s="285">
        <v>0</v>
      </c>
      <c r="T27" s="285">
        <v>0</v>
      </c>
      <c r="U27" s="285">
        <v>0</v>
      </c>
      <c r="V27" s="285">
        <v>0</v>
      </c>
      <c r="W27" s="285">
        <v>0</v>
      </c>
      <c r="X27" s="285">
        <v>0</v>
      </c>
      <c r="Y27" s="285">
        <v>0</v>
      </c>
      <c r="Z27" s="285">
        <v>0</v>
      </c>
      <c r="AA27" s="285">
        <v>0</v>
      </c>
      <c r="AB27" s="285">
        <v>0</v>
      </c>
      <c r="AC27" s="285">
        <v>0</v>
      </c>
      <c r="AD27" s="285">
        <v>0</v>
      </c>
      <c r="AE27" s="285">
        <v>0</v>
      </c>
      <c r="AF27" s="285">
        <v>0</v>
      </c>
      <c r="AG27" s="285">
        <v>0</v>
      </c>
      <c r="AH27" s="285">
        <v>0</v>
      </c>
      <c r="AI27" s="285">
        <v>0</v>
      </c>
      <c r="AJ27" s="285">
        <v>0</v>
      </c>
      <c r="AK27" s="285">
        <v>0</v>
      </c>
      <c r="AL27" s="285">
        <v>0</v>
      </c>
      <c r="AM27" s="285">
        <v>0</v>
      </c>
      <c r="AN27" s="285">
        <v>0</v>
      </c>
      <c r="AO27" s="285">
        <v>0</v>
      </c>
      <c r="AP27" s="285">
        <v>0</v>
      </c>
      <c r="AQ27" s="285">
        <v>0</v>
      </c>
      <c r="AR27" s="285">
        <v>0</v>
      </c>
      <c r="AS27" s="285">
        <v>0</v>
      </c>
      <c r="AT27" s="285">
        <v>0</v>
      </c>
    </row>
    <row r="28" spans="1:46" x14ac:dyDescent="0.35">
      <c r="A28" s="285" t="s">
        <v>10</v>
      </c>
      <c r="B28" s="285">
        <v>1</v>
      </c>
      <c r="C28" s="285">
        <v>1</v>
      </c>
      <c r="D28" s="285">
        <v>5022</v>
      </c>
      <c r="E28" s="285">
        <v>0</v>
      </c>
      <c r="F28" s="285">
        <v>52</v>
      </c>
      <c r="G28" s="285">
        <v>52</v>
      </c>
      <c r="H28" s="285">
        <v>52</v>
      </c>
      <c r="I28" s="285">
        <v>52</v>
      </c>
      <c r="J28" s="285">
        <v>52</v>
      </c>
      <c r="K28" s="285">
        <v>52</v>
      </c>
      <c r="L28" s="285">
        <v>52</v>
      </c>
      <c r="M28" s="285">
        <v>52</v>
      </c>
      <c r="N28" s="285">
        <v>52</v>
      </c>
      <c r="O28" s="285">
        <v>52</v>
      </c>
      <c r="P28" s="285">
        <v>52</v>
      </c>
      <c r="Q28" s="285">
        <v>53</v>
      </c>
      <c r="R28" s="285">
        <v>0</v>
      </c>
      <c r="S28" s="285">
        <v>0</v>
      </c>
      <c r="T28" s="285">
        <v>0</v>
      </c>
      <c r="U28" s="285">
        <v>0</v>
      </c>
      <c r="V28" s="285">
        <v>0</v>
      </c>
      <c r="W28" s="285">
        <v>0</v>
      </c>
      <c r="X28" s="285">
        <v>0</v>
      </c>
      <c r="Y28" s="285">
        <v>0</v>
      </c>
      <c r="Z28" s="285">
        <v>0</v>
      </c>
      <c r="AA28" s="285">
        <v>0</v>
      </c>
      <c r="AB28" s="285">
        <v>0</v>
      </c>
      <c r="AC28" s="285">
        <v>0</v>
      </c>
      <c r="AD28" s="285">
        <v>0</v>
      </c>
      <c r="AE28" s="285">
        <v>0</v>
      </c>
      <c r="AF28" s="285">
        <v>0</v>
      </c>
      <c r="AG28" s="285">
        <v>0</v>
      </c>
      <c r="AH28" s="285">
        <v>0</v>
      </c>
      <c r="AI28" s="285">
        <v>0</v>
      </c>
      <c r="AJ28" s="285">
        <v>0</v>
      </c>
      <c r="AK28" s="285">
        <v>0</v>
      </c>
      <c r="AL28" s="285">
        <v>0</v>
      </c>
      <c r="AM28" s="285">
        <v>0</v>
      </c>
      <c r="AN28" s="285">
        <v>0</v>
      </c>
      <c r="AO28" s="285">
        <v>0</v>
      </c>
      <c r="AP28" s="285">
        <v>0</v>
      </c>
      <c r="AQ28" s="285">
        <v>0</v>
      </c>
      <c r="AR28" s="285">
        <v>0</v>
      </c>
      <c r="AS28" s="285">
        <v>0</v>
      </c>
      <c r="AT28" s="285">
        <v>0</v>
      </c>
    </row>
    <row r="29" spans="1:46" x14ac:dyDescent="0.35">
      <c r="A29" s="285" t="s">
        <v>10</v>
      </c>
      <c r="B29" s="285">
        <v>1</v>
      </c>
      <c r="C29" s="285">
        <v>1</v>
      </c>
      <c r="D29" s="285">
        <v>5023</v>
      </c>
      <c r="E29" s="285">
        <v>0</v>
      </c>
      <c r="F29" s="285">
        <v>52</v>
      </c>
      <c r="G29" s="285">
        <v>52</v>
      </c>
      <c r="H29" s="285">
        <v>52</v>
      </c>
      <c r="I29" s="285">
        <v>52</v>
      </c>
      <c r="J29" s="285">
        <v>52</v>
      </c>
      <c r="K29" s="285">
        <v>52</v>
      </c>
      <c r="L29" s="285">
        <v>52</v>
      </c>
      <c r="M29" s="285">
        <v>52</v>
      </c>
      <c r="N29" s="285">
        <v>52</v>
      </c>
      <c r="O29" s="285">
        <v>52</v>
      </c>
      <c r="P29" s="285">
        <v>52</v>
      </c>
      <c r="Q29" s="285">
        <v>53</v>
      </c>
      <c r="R29" s="285">
        <v>0</v>
      </c>
      <c r="S29" s="285">
        <v>0</v>
      </c>
      <c r="T29" s="285">
        <v>0</v>
      </c>
      <c r="U29" s="285">
        <v>0</v>
      </c>
      <c r="V29" s="285">
        <v>0</v>
      </c>
      <c r="W29" s="285">
        <v>0</v>
      </c>
      <c r="X29" s="285">
        <v>0</v>
      </c>
      <c r="Y29" s="285">
        <v>0</v>
      </c>
      <c r="Z29" s="285">
        <v>0</v>
      </c>
      <c r="AA29" s="285">
        <v>0</v>
      </c>
      <c r="AB29" s="285">
        <v>0</v>
      </c>
      <c r="AC29" s="285">
        <v>0</v>
      </c>
      <c r="AD29" s="285">
        <v>0</v>
      </c>
      <c r="AE29" s="285">
        <v>0</v>
      </c>
      <c r="AF29" s="285">
        <v>0</v>
      </c>
      <c r="AG29" s="285">
        <v>0</v>
      </c>
      <c r="AH29" s="285">
        <v>0</v>
      </c>
      <c r="AI29" s="285">
        <v>0</v>
      </c>
      <c r="AJ29" s="285">
        <v>0</v>
      </c>
      <c r="AK29" s="285">
        <v>0</v>
      </c>
      <c r="AL29" s="285">
        <v>0</v>
      </c>
      <c r="AM29" s="285">
        <v>0</v>
      </c>
      <c r="AN29" s="285">
        <v>0</v>
      </c>
      <c r="AO29" s="285">
        <v>0</v>
      </c>
      <c r="AP29" s="285">
        <v>0</v>
      </c>
      <c r="AQ29" s="285">
        <v>0</v>
      </c>
      <c r="AR29" s="285">
        <v>0</v>
      </c>
      <c r="AS29" s="285">
        <v>0</v>
      </c>
      <c r="AT29" s="285">
        <v>0</v>
      </c>
    </row>
    <row r="30" spans="1:46" x14ac:dyDescent="0.35">
      <c r="A30" s="285" t="s">
        <v>10</v>
      </c>
      <c r="B30" s="285">
        <v>1</v>
      </c>
      <c r="C30" s="285">
        <v>1</v>
      </c>
      <c r="D30" s="285">
        <v>5024</v>
      </c>
      <c r="E30" s="285">
        <v>0</v>
      </c>
      <c r="F30" s="285">
        <v>42</v>
      </c>
      <c r="G30" s="285">
        <v>42</v>
      </c>
      <c r="H30" s="285">
        <v>42</v>
      </c>
      <c r="I30" s="285">
        <v>42</v>
      </c>
      <c r="J30" s="285">
        <v>42</v>
      </c>
      <c r="K30" s="285">
        <v>42</v>
      </c>
      <c r="L30" s="285">
        <v>42</v>
      </c>
      <c r="M30" s="285">
        <v>42</v>
      </c>
      <c r="N30" s="285">
        <v>42</v>
      </c>
      <c r="O30" s="285">
        <v>42</v>
      </c>
      <c r="P30" s="285">
        <v>42</v>
      </c>
      <c r="Q30" s="285">
        <v>38</v>
      </c>
      <c r="R30" s="285">
        <v>0</v>
      </c>
      <c r="S30" s="285">
        <v>0</v>
      </c>
      <c r="T30" s="285">
        <v>0</v>
      </c>
      <c r="U30" s="285">
        <v>0</v>
      </c>
      <c r="V30" s="285">
        <v>0</v>
      </c>
      <c r="W30" s="285">
        <v>0</v>
      </c>
      <c r="X30" s="285">
        <v>0</v>
      </c>
      <c r="Y30" s="285">
        <v>0</v>
      </c>
      <c r="Z30" s="285">
        <v>0</v>
      </c>
      <c r="AA30" s="285">
        <v>0</v>
      </c>
      <c r="AB30" s="285">
        <v>0</v>
      </c>
      <c r="AC30" s="285">
        <v>0</v>
      </c>
      <c r="AD30" s="285">
        <v>0</v>
      </c>
      <c r="AE30" s="285">
        <v>0</v>
      </c>
      <c r="AF30" s="285">
        <v>0</v>
      </c>
      <c r="AG30" s="285">
        <v>0</v>
      </c>
      <c r="AH30" s="285">
        <v>0</v>
      </c>
      <c r="AI30" s="285">
        <v>0</v>
      </c>
      <c r="AJ30" s="285">
        <v>0</v>
      </c>
      <c r="AK30" s="285">
        <v>0</v>
      </c>
      <c r="AL30" s="285">
        <v>0</v>
      </c>
      <c r="AM30" s="285">
        <v>0</v>
      </c>
      <c r="AN30" s="285">
        <v>0</v>
      </c>
      <c r="AO30" s="285">
        <v>0</v>
      </c>
      <c r="AP30" s="285">
        <v>0</v>
      </c>
      <c r="AQ30" s="285">
        <v>0</v>
      </c>
      <c r="AR30" s="285">
        <v>0</v>
      </c>
      <c r="AS30" s="285">
        <v>0</v>
      </c>
      <c r="AT30" s="285">
        <v>0</v>
      </c>
    </row>
    <row r="31" spans="1:46" x14ac:dyDescent="0.35">
      <c r="A31" s="285" t="s">
        <v>10</v>
      </c>
      <c r="B31" s="285">
        <v>1</v>
      </c>
      <c r="C31" s="285">
        <v>1</v>
      </c>
      <c r="D31" s="285">
        <v>5025</v>
      </c>
      <c r="E31" s="285">
        <v>0</v>
      </c>
      <c r="F31" s="285">
        <v>267</v>
      </c>
      <c r="G31" s="285">
        <v>267</v>
      </c>
      <c r="H31" s="285">
        <v>267</v>
      </c>
      <c r="I31" s="285">
        <v>267</v>
      </c>
      <c r="J31" s="285">
        <v>267</v>
      </c>
      <c r="K31" s="285">
        <v>267</v>
      </c>
      <c r="L31" s="285">
        <v>267</v>
      </c>
      <c r="M31" s="285">
        <v>267</v>
      </c>
      <c r="N31" s="285">
        <v>267</v>
      </c>
      <c r="O31" s="285">
        <v>267</v>
      </c>
      <c r="P31" s="285">
        <v>267</v>
      </c>
      <c r="Q31" s="285">
        <v>263</v>
      </c>
      <c r="R31" s="285">
        <v>0</v>
      </c>
      <c r="S31" s="285">
        <v>0</v>
      </c>
      <c r="T31" s="285">
        <v>0</v>
      </c>
      <c r="U31" s="285">
        <v>0</v>
      </c>
      <c r="V31" s="285">
        <v>0</v>
      </c>
      <c r="W31" s="285">
        <v>0</v>
      </c>
      <c r="X31" s="285">
        <v>0</v>
      </c>
      <c r="Y31" s="285">
        <v>0</v>
      </c>
      <c r="Z31" s="285">
        <v>0</v>
      </c>
      <c r="AA31" s="285">
        <v>0</v>
      </c>
      <c r="AB31" s="285">
        <v>0</v>
      </c>
      <c r="AC31" s="285">
        <v>0</v>
      </c>
      <c r="AD31" s="285">
        <v>0</v>
      </c>
      <c r="AE31" s="285">
        <v>0</v>
      </c>
      <c r="AF31" s="285">
        <v>0</v>
      </c>
      <c r="AG31" s="285">
        <v>0</v>
      </c>
      <c r="AH31" s="285">
        <v>0</v>
      </c>
      <c r="AI31" s="285">
        <v>0</v>
      </c>
      <c r="AJ31" s="285">
        <v>0</v>
      </c>
      <c r="AK31" s="285">
        <v>0</v>
      </c>
      <c r="AL31" s="285">
        <v>0</v>
      </c>
      <c r="AM31" s="285">
        <v>0</v>
      </c>
      <c r="AN31" s="285">
        <v>0</v>
      </c>
      <c r="AO31" s="285">
        <v>0</v>
      </c>
      <c r="AP31" s="285">
        <v>0</v>
      </c>
      <c r="AQ31" s="285">
        <v>0</v>
      </c>
      <c r="AR31" s="285">
        <v>0</v>
      </c>
      <c r="AS31" s="285">
        <v>0</v>
      </c>
      <c r="AT31" s="285">
        <v>0</v>
      </c>
    </row>
    <row r="32" spans="1:46" x14ac:dyDescent="0.35">
      <c r="A32" s="285" t="s">
        <v>10</v>
      </c>
      <c r="B32" s="285">
        <v>1</v>
      </c>
      <c r="C32" s="285">
        <v>1</v>
      </c>
      <c r="D32" s="285">
        <v>5100</v>
      </c>
      <c r="E32" s="285">
        <v>0</v>
      </c>
      <c r="F32" s="285">
        <v>0</v>
      </c>
      <c r="G32" s="285">
        <v>0</v>
      </c>
      <c r="H32" s="285">
        <v>0</v>
      </c>
      <c r="I32" s="285">
        <v>0</v>
      </c>
      <c r="J32" s="285">
        <v>0</v>
      </c>
      <c r="K32" s="285">
        <v>0</v>
      </c>
      <c r="L32" s="285">
        <v>1750</v>
      </c>
      <c r="M32" s="285">
        <v>0</v>
      </c>
      <c r="N32" s="285">
        <v>1268</v>
      </c>
      <c r="O32" s="285">
        <v>0</v>
      </c>
      <c r="P32" s="285">
        <v>0</v>
      </c>
      <c r="Q32" s="285">
        <v>1982</v>
      </c>
      <c r="R32" s="285">
        <v>0</v>
      </c>
      <c r="S32" s="285">
        <v>0</v>
      </c>
      <c r="T32" s="285">
        <v>0</v>
      </c>
      <c r="U32" s="285">
        <v>0</v>
      </c>
      <c r="V32" s="285">
        <v>0</v>
      </c>
      <c r="W32" s="285">
        <v>0</v>
      </c>
      <c r="X32" s="285">
        <v>0</v>
      </c>
      <c r="Y32" s="285">
        <v>0</v>
      </c>
      <c r="Z32" s="285">
        <v>0</v>
      </c>
      <c r="AA32" s="285">
        <v>0</v>
      </c>
      <c r="AB32" s="285">
        <v>0</v>
      </c>
      <c r="AC32" s="285">
        <v>0</v>
      </c>
      <c r="AD32" s="285">
        <v>0</v>
      </c>
      <c r="AE32" s="285">
        <v>0</v>
      </c>
      <c r="AF32" s="285">
        <v>0</v>
      </c>
      <c r="AG32" s="285">
        <v>0</v>
      </c>
      <c r="AH32" s="285">
        <v>0</v>
      </c>
      <c r="AI32" s="285">
        <v>0</v>
      </c>
      <c r="AJ32" s="285">
        <v>0</v>
      </c>
      <c r="AK32" s="285">
        <v>0</v>
      </c>
      <c r="AL32" s="285">
        <v>0</v>
      </c>
      <c r="AM32" s="285">
        <v>0</v>
      </c>
      <c r="AN32" s="285">
        <v>0</v>
      </c>
      <c r="AO32" s="285">
        <v>0</v>
      </c>
      <c r="AP32" s="285">
        <v>0</v>
      </c>
      <c r="AQ32" s="285">
        <v>0</v>
      </c>
      <c r="AR32" s="285">
        <v>0</v>
      </c>
      <c r="AS32" s="285">
        <v>0</v>
      </c>
      <c r="AT32" s="285">
        <v>0</v>
      </c>
    </row>
    <row r="33" spans="1:46" x14ac:dyDescent="0.35">
      <c r="A33" s="285" t="s">
        <v>10</v>
      </c>
      <c r="B33" s="285">
        <v>1</v>
      </c>
      <c r="C33" s="285">
        <v>1</v>
      </c>
      <c r="D33" s="285">
        <v>5101</v>
      </c>
      <c r="E33" s="285">
        <v>0</v>
      </c>
      <c r="F33" s="285">
        <v>0</v>
      </c>
      <c r="G33" s="285">
        <v>0</v>
      </c>
      <c r="H33" s="285">
        <v>0</v>
      </c>
      <c r="I33" s="285">
        <v>0</v>
      </c>
      <c r="J33" s="285">
        <v>0</v>
      </c>
      <c r="K33" s="285">
        <v>0</v>
      </c>
      <c r="L33" s="285">
        <v>0</v>
      </c>
      <c r="M33" s="285">
        <v>845</v>
      </c>
      <c r="N33" s="285">
        <v>0</v>
      </c>
      <c r="O33" s="285">
        <v>0</v>
      </c>
      <c r="P33" s="285">
        <v>0</v>
      </c>
      <c r="Q33" s="285">
        <v>1155</v>
      </c>
      <c r="R33" s="285">
        <v>0</v>
      </c>
      <c r="S33" s="285">
        <v>0</v>
      </c>
      <c r="T33" s="285">
        <v>0</v>
      </c>
      <c r="U33" s="285">
        <v>0</v>
      </c>
      <c r="V33" s="285">
        <v>0</v>
      </c>
      <c r="W33" s="285">
        <v>0</v>
      </c>
      <c r="X33" s="285">
        <v>0</v>
      </c>
      <c r="Y33" s="285">
        <v>0</v>
      </c>
      <c r="Z33" s="285">
        <v>0</v>
      </c>
      <c r="AA33" s="285">
        <v>0</v>
      </c>
      <c r="AB33" s="285">
        <v>0</v>
      </c>
      <c r="AC33" s="285">
        <v>0</v>
      </c>
      <c r="AD33" s="285">
        <v>0</v>
      </c>
      <c r="AE33" s="285">
        <v>0</v>
      </c>
      <c r="AF33" s="285">
        <v>0</v>
      </c>
      <c r="AG33" s="285">
        <v>0</v>
      </c>
      <c r="AH33" s="285">
        <v>0</v>
      </c>
      <c r="AI33" s="285">
        <v>0</v>
      </c>
      <c r="AJ33" s="285">
        <v>0</v>
      </c>
      <c r="AK33" s="285">
        <v>0</v>
      </c>
      <c r="AL33" s="285">
        <v>0</v>
      </c>
      <c r="AM33" s="285">
        <v>0</v>
      </c>
      <c r="AN33" s="285">
        <v>0</v>
      </c>
      <c r="AO33" s="285">
        <v>0</v>
      </c>
      <c r="AP33" s="285">
        <v>0</v>
      </c>
      <c r="AQ33" s="285">
        <v>0</v>
      </c>
      <c r="AR33" s="285">
        <v>0</v>
      </c>
      <c r="AS33" s="285">
        <v>0</v>
      </c>
      <c r="AT33" s="285">
        <v>0</v>
      </c>
    </row>
    <row r="34" spans="1:46" x14ac:dyDescent="0.35">
      <c r="A34" s="285" t="s">
        <v>10</v>
      </c>
      <c r="B34" s="285">
        <v>1</v>
      </c>
      <c r="C34" s="285">
        <v>1</v>
      </c>
      <c r="D34" s="285">
        <v>5105</v>
      </c>
      <c r="E34" s="285">
        <v>0</v>
      </c>
      <c r="F34" s="285">
        <v>0</v>
      </c>
      <c r="G34" s="285">
        <v>25</v>
      </c>
      <c r="H34" s="285">
        <v>0</v>
      </c>
      <c r="I34" s="285">
        <v>0</v>
      </c>
      <c r="J34" s="285">
        <v>92</v>
      </c>
      <c r="K34" s="285">
        <v>0</v>
      </c>
      <c r="L34" s="285">
        <v>0</v>
      </c>
      <c r="M34" s="285">
        <v>0</v>
      </c>
      <c r="N34" s="285">
        <v>0</v>
      </c>
      <c r="O34" s="285">
        <v>92</v>
      </c>
      <c r="P34" s="285">
        <v>91</v>
      </c>
      <c r="Q34" s="285">
        <v>0</v>
      </c>
      <c r="R34" s="285">
        <v>0</v>
      </c>
      <c r="S34" s="285">
        <v>0</v>
      </c>
      <c r="T34" s="285">
        <v>0</v>
      </c>
      <c r="U34" s="285">
        <v>0</v>
      </c>
      <c r="V34" s="285">
        <v>0</v>
      </c>
      <c r="W34" s="285">
        <v>0</v>
      </c>
      <c r="X34" s="285">
        <v>0</v>
      </c>
      <c r="Y34" s="285">
        <v>0</v>
      </c>
      <c r="Z34" s="285">
        <v>0</v>
      </c>
      <c r="AA34" s="285">
        <v>0</v>
      </c>
      <c r="AB34" s="285">
        <v>0</v>
      </c>
      <c r="AC34" s="285">
        <v>0</v>
      </c>
      <c r="AD34" s="285">
        <v>0</v>
      </c>
      <c r="AE34" s="285">
        <v>0</v>
      </c>
      <c r="AF34" s="285">
        <v>0</v>
      </c>
      <c r="AG34" s="285">
        <v>0</v>
      </c>
      <c r="AH34" s="285">
        <v>0</v>
      </c>
      <c r="AI34" s="285">
        <v>0</v>
      </c>
      <c r="AJ34" s="285">
        <v>0</v>
      </c>
      <c r="AK34" s="285">
        <v>0</v>
      </c>
      <c r="AL34" s="285">
        <v>0</v>
      </c>
      <c r="AM34" s="285">
        <v>0</v>
      </c>
      <c r="AN34" s="285">
        <v>0</v>
      </c>
      <c r="AO34" s="285">
        <v>0</v>
      </c>
      <c r="AP34" s="285">
        <v>0</v>
      </c>
      <c r="AQ34" s="285">
        <v>0</v>
      </c>
      <c r="AR34" s="285">
        <v>0</v>
      </c>
      <c r="AS34" s="285">
        <v>0</v>
      </c>
      <c r="AT34" s="285">
        <v>0</v>
      </c>
    </row>
    <row r="35" spans="1:46" x14ac:dyDescent="0.35">
      <c r="A35" s="285" t="s">
        <v>10</v>
      </c>
      <c r="B35" s="285">
        <v>1</v>
      </c>
      <c r="C35" s="285">
        <v>1</v>
      </c>
      <c r="D35" s="285">
        <v>5106</v>
      </c>
      <c r="E35" s="285">
        <v>0</v>
      </c>
      <c r="F35" s="285">
        <v>223</v>
      </c>
      <c r="G35" s="285">
        <v>0</v>
      </c>
      <c r="H35" s="285">
        <v>0</v>
      </c>
      <c r="I35" s="285">
        <v>232</v>
      </c>
      <c r="J35" s="285">
        <v>684</v>
      </c>
      <c r="K35" s="285">
        <v>625</v>
      </c>
      <c r="L35" s="285">
        <v>285</v>
      </c>
      <c r="M35" s="285">
        <v>259</v>
      </c>
      <c r="N35" s="285">
        <v>820</v>
      </c>
      <c r="O35" s="285">
        <v>0</v>
      </c>
      <c r="P35" s="285">
        <v>0</v>
      </c>
      <c r="Q35" s="285">
        <v>372</v>
      </c>
      <c r="R35" s="285">
        <v>0</v>
      </c>
      <c r="S35" s="285">
        <v>0</v>
      </c>
      <c r="T35" s="285">
        <v>0</v>
      </c>
      <c r="U35" s="285">
        <v>0</v>
      </c>
      <c r="V35" s="285">
        <v>0</v>
      </c>
      <c r="W35" s="285">
        <v>0</v>
      </c>
      <c r="X35" s="285">
        <v>0</v>
      </c>
      <c r="Y35" s="285">
        <v>0</v>
      </c>
      <c r="Z35" s="285">
        <v>0</v>
      </c>
      <c r="AA35" s="285">
        <v>0</v>
      </c>
      <c r="AB35" s="285">
        <v>0</v>
      </c>
      <c r="AC35" s="285">
        <v>0</v>
      </c>
      <c r="AD35" s="285">
        <v>0</v>
      </c>
      <c r="AE35" s="285">
        <v>0</v>
      </c>
      <c r="AF35" s="285">
        <v>0</v>
      </c>
      <c r="AG35" s="285">
        <v>0</v>
      </c>
      <c r="AH35" s="285">
        <v>0</v>
      </c>
      <c r="AI35" s="285">
        <v>0</v>
      </c>
      <c r="AJ35" s="285">
        <v>0</v>
      </c>
      <c r="AK35" s="285">
        <v>0</v>
      </c>
      <c r="AL35" s="285">
        <v>0</v>
      </c>
      <c r="AM35" s="285">
        <v>0</v>
      </c>
      <c r="AN35" s="285">
        <v>0</v>
      </c>
      <c r="AO35" s="285">
        <v>0</v>
      </c>
      <c r="AP35" s="285">
        <v>0</v>
      </c>
      <c r="AQ35" s="285">
        <v>0</v>
      </c>
      <c r="AR35" s="285">
        <v>0</v>
      </c>
      <c r="AS35" s="285">
        <v>0</v>
      </c>
      <c r="AT35" s="285">
        <v>0</v>
      </c>
    </row>
    <row r="36" spans="1:46" x14ac:dyDescent="0.35">
      <c r="A36" s="285" t="s">
        <v>10</v>
      </c>
      <c r="B36" s="285">
        <v>1</v>
      </c>
      <c r="C36" s="285">
        <v>1</v>
      </c>
      <c r="D36" s="285">
        <v>5110</v>
      </c>
      <c r="E36" s="285">
        <v>0</v>
      </c>
      <c r="F36" s="285">
        <v>1500</v>
      </c>
      <c r="G36" s="285">
        <v>0</v>
      </c>
      <c r="H36" s="285">
        <v>0</v>
      </c>
      <c r="I36" s="285">
        <v>0</v>
      </c>
      <c r="J36" s="285">
        <v>0</v>
      </c>
      <c r="K36" s="285">
        <v>0</v>
      </c>
      <c r="L36" s="285">
        <v>0</v>
      </c>
      <c r="M36" s="285">
        <v>0</v>
      </c>
      <c r="N36" s="285">
        <v>0</v>
      </c>
      <c r="O36" s="285">
        <v>0</v>
      </c>
      <c r="P36" s="285">
        <v>0</v>
      </c>
      <c r="Q36" s="285">
        <v>0</v>
      </c>
      <c r="R36" s="285">
        <v>0</v>
      </c>
      <c r="S36" s="285">
        <v>0</v>
      </c>
      <c r="T36" s="285">
        <v>0</v>
      </c>
      <c r="U36" s="285">
        <v>0</v>
      </c>
      <c r="V36" s="285">
        <v>0</v>
      </c>
      <c r="W36" s="285">
        <v>0</v>
      </c>
      <c r="X36" s="285">
        <v>0</v>
      </c>
      <c r="Y36" s="285">
        <v>0</v>
      </c>
      <c r="Z36" s="285">
        <v>0</v>
      </c>
      <c r="AA36" s="285">
        <v>0</v>
      </c>
      <c r="AB36" s="285">
        <v>0</v>
      </c>
      <c r="AC36" s="285">
        <v>0</v>
      </c>
      <c r="AD36" s="285">
        <v>0</v>
      </c>
      <c r="AE36" s="285">
        <v>0</v>
      </c>
      <c r="AF36" s="285">
        <v>0</v>
      </c>
      <c r="AG36" s="285">
        <v>0</v>
      </c>
      <c r="AH36" s="285">
        <v>0</v>
      </c>
      <c r="AI36" s="285">
        <v>0</v>
      </c>
      <c r="AJ36" s="285">
        <v>0</v>
      </c>
      <c r="AK36" s="285">
        <v>0</v>
      </c>
      <c r="AL36" s="285">
        <v>0</v>
      </c>
      <c r="AM36" s="285">
        <v>0</v>
      </c>
      <c r="AN36" s="285">
        <v>0</v>
      </c>
      <c r="AO36" s="285">
        <v>0</v>
      </c>
      <c r="AP36" s="285">
        <v>0</v>
      </c>
      <c r="AQ36" s="285">
        <v>0</v>
      </c>
      <c r="AR36" s="285">
        <v>0</v>
      </c>
      <c r="AS36" s="285">
        <v>0</v>
      </c>
      <c r="AT36" s="285">
        <v>0</v>
      </c>
    </row>
    <row r="37" spans="1:46" x14ac:dyDescent="0.35">
      <c r="A37" s="285" t="s">
        <v>10</v>
      </c>
      <c r="B37" s="285">
        <v>1</v>
      </c>
      <c r="C37" s="285">
        <v>1</v>
      </c>
      <c r="D37" s="285">
        <v>5115</v>
      </c>
      <c r="E37" s="285">
        <v>0</v>
      </c>
      <c r="F37" s="285">
        <v>0</v>
      </c>
      <c r="G37" s="285">
        <v>0</v>
      </c>
      <c r="H37" s="285">
        <v>667</v>
      </c>
      <c r="I37" s="285">
        <v>0</v>
      </c>
      <c r="J37" s="285">
        <v>2533</v>
      </c>
      <c r="K37" s="285">
        <v>0</v>
      </c>
      <c r="L37" s="285">
        <v>0</v>
      </c>
      <c r="M37" s="285">
        <v>0</v>
      </c>
      <c r="N37" s="285">
        <v>0</v>
      </c>
      <c r="O37" s="285">
        <v>0</v>
      </c>
      <c r="P37" s="285">
        <v>0</v>
      </c>
      <c r="Q37" s="285">
        <v>0</v>
      </c>
      <c r="R37" s="285">
        <v>0</v>
      </c>
      <c r="S37" s="285">
        <v>0</v>
      </c>
      <c r="T37" s="285">
        <v>0</v>
      </c>
      <c r="U37" s="285">
        <v>0</v>
      </c>
      <c r="V37" s="285">
        <v>0</v>
      </c>
      <c r="W37" s="285">
        <v>0</v>
      </c>
      <c r="X37" s="285">
        <v>0</v>
      </c>
      <c r="Y37" s="285">
        <v>0</v>
      </c>
      <c r="Z37" s="285">
        <v>0</v>
      </c>
      <c r="AA37" s="285">
        <v>0</v>
      </c>
      <c r="AB37" s="285">
        <v>0</v>
      </c>
      <c r="AC37" s="285">
        <v>0</v>
      </c>
      <c r="AD37" s="285">
        <v>0</v>
      </c>
      <c r="AE37" s="285">
        <v>0</v>
      </c>
      <c r="AF37" s="285">
        <v>0</v>
      </c>
      <c r="AG37" s="285">
        <v>0</v>
      </c>
      <c r="AH37" s="285">
        <v>0</v>
      </c>
      <c r="AI37" s="285">
        <v>0</v>
      </c>
      <c r="AJ37" s="285">
        <v>0</v>
      </c>
      <c r="AK37" s="285">
        <v>0</v>
      </c>
      <c r="AL37" s="285">
        <v>0</v>
      </c>
      <c r="AM37" s="285">
        <v>0</v>
      </c>
      <c r="AN37" s="285">
        <v>0</v>
      </c>
      <c r="AO37" s="285">
        <v>0</v>
      </c>
      <c r="AP37" s="285">
        <v>0</v>
      </c>
      <c r="AQ37" s="285">
        <v>0</v>
      </c>
      <c r="AR37" s="285">
        <v>0</v>
      </c>
      <c r="AS37" s="285">
        <v>0</v>
      </c>
      <c r="AT37" s="285">
        <v>0</v>
      </c>
    </row>
    <row r="38" spans="1:46" x14ac:dyDescent="0.35">
      <c r="A38" s="285" t="s">
        <v>10</v>
      </c>
      <c r="B38" s="285">
        <v>1</v>
      </c>
      <c r="C38" s="285">
        <v>1</v>
      </c>
      <c r="D38" s="285">
        <v>5117</v>
      </c>
      <c r="E38" s="285">
        <v>0</v>
      </c>
      <c r="F38" s="285">
        <v>125</v>
      </c>
      <c r="G38" s="285">
        <v>125</v>
      </c>
      <c r="H38" s="285">
        <v>125</v>
      </c>
      <c r="I38" s="285">
        <v>125</v>
      </c>
      <c r="J38" s="285">
        <v>125</v>
      </c>
      <c r="K38" s="285">
        <v>125</v>
      </c>
      <c r="L38" s="285">
        <v>125</v>
      </c>
      <c r="M38" s="285">
        <v>125</v>
      </c>
      <c r="N38" s="285">
        <v>125</v>
      </c>
      <c r="O38" s="285">
        <v>125</v>
      </c>
      <c r="P38" s="285">
        <v>125</v>
      </c>
      <c r="Q38" s="285">
        <v>125</v>
      </c>
      <c r="R38" s="285">
        <v>0</v>
      </c>
      <c r="S38" s="285">
        <v>0</v>
      </c>
      <c r="T38" s="285">
        <v>0</v>
      </c>
      <c r="U38" s="285">
        <v>0</v>
      </c>
      <c r="V38" s="285">
        <v>0</v>
      </c>
      <c r="W38" s="285">
        <v>0</v>
      </c>
      <c r="X38" s="285">
        <v>0</v>
      </c>
      <c r="Y38" s="285">
        <v>0</v>
      </c>
      <c r="Z38" s="285">
        <v>0</v>
      </c>
      <c r="AA38" s="285">
        <v>0</v>
      </c>
      <c r="AB38" s="285">
        <v>0</v>
      </c>
      <c r="AC38" s="285">
        <v>0</v>
      </c>
      <c r="AD38" s="285">
        <v>0</v>
      </c>
      <c r="AE38" s="285">
        <v>0</v>
      </c>
      <c r="AF38" s="285">
        <v>0</v>
      </c>
      <c r="AG38" s="285">
        <v>0</v>
      </c>
      <c r="AH38" s="285">
        <v>0</v>
      </c>
      <c r="AI38" s="285">
        <v>0</v>
      </c>
      <c r="AJ38" s="285">
        <v>0</v>
      </c>
      <c r="AK38" s="285">
        <v>0</v>
      </c>
      <c r="AL38" s="285">
        <v>0</v>
      </c>
      <c r="AM38" s="285">
        <v>0</v>
      </c>
      <c r="AN38" s="285">
        <v>0</v>
      </c>
      <c r="AO38" s="285">
        <v>0</v>
      </c>
      <c r="AP38" s="285">
        <v>0</v>
      </c>
      <c r="AQ38" s="285">
        <v>0</v>
      </c>
      <c r="AR38" s="285">
        <v>0</v>
      </c>
      <c r="AS38" s="285">
        <v>0</v>
      </c>
      <c r="AT38" s="285">
        <v>0</v>
      </c>
    </row>
    <row r="39" spans="1:46" x14ac:dyDescent="0.35">
      <c r="A39" s="285" t="s">
        <v>10</v>
      </c>
      <c r="B39" s="285">
        <v>1</v>
      </c>
      <c r="C39" s="285">
        <v>1</v>
      </c>
      <c r="D39" s="285">
        <v>5120</v>
      </c>
      <c r="E39" s="285">
        <v>0</v>
      </c>
      <c r="F39" s="285">
        <v>0</v>
      </c>
      <c r="G39" s="285">
        <v>0</v>
      </c>
      <c r="H39" s="285">
        <v>115</v>
      </c>
      <c r="I39" s="285">
        <v>0</v>
      </c>
      <c r="J39" s="285">
        <v>1694</v>
      </c>
      <c r="K39" s="285">
        <v>0</v>
      </c>
      <c r="L39" s="285">
        <v>0</v>
      </c>
      <c r="M39" s="285">
        <v>0</v>
      </c>
      <c r="N39" s="285">
        <v>0</v>
      </c>
      <c r="O39" s="285">
        <v>0</v>
      </c>
      <c r="P39" s="285">
        <v>0</v>
      </c>
      <c r="Q39" s="285">
        <v>691</v>
      </c>
      <c r="R39" s="285">
        <v>0</v>
      </c>
      <c r="S39" s="285">
        <v>0</v>
      </c>
      <c r="T39" s="285">
        <v>0</v>
      </c>
      <c r="U39" s="285">
        <v>0</v>
      </c>
      <c r="V39" s="285">
        <v>0</v>
      </c>
      <c r="W39" s="285">
        <v>0</v>
      </c>
      <c r="X39" s="285">
        <v>0</v>
      </c>
      <c r="Y39" s="285">
        <v>0</v>
      </c>
      <c r="Z39" s="285">
        <v>0</v>
      </c>
      <c r="AA39" s="285">
        <v>0</v>
      </c>
      <c r="AB39" s="285">
        <v>0</v>
      </c>
      <c r="AC39" s="285">
        <v>0</v>
      </c>
      <c r="AD39" s="285">
        <v>0</v>
      </c>
      <c r="AE39" s="285">
        <v>0</v>
      </c>
      <c r="AF39" s="285">
        <v>0</v>
      </c>
      <c r="AG39" s="285">
        <v>0</v>
      </c>
      <c r="AH39" s="285">
        <v>0</v>
      </c>
      <c r="AI39" s="285">
        <v>0</v>
      </c>
      <c r="AJ39" s="285">
        <v>0</v>
      </c>
      <c r="AK39" s="285">
        <v>0</v>
      </c>
      <c r="AL39" s="285">
        <v>0</v>
      </c>
      <c r="AM39" s="285">
        <v>0</v>
      </c>
      <c r="AN39" s="285">
        <v>0</v>
      </c>
      <c r="AO39" s="285">
        <v>0</v>
      </c>
      <c r="AP39" s="285">
        <v>0</v>
      </c>
      <c r="AQ39" s="285">
        <v>0</v>
      </c>
      <c r="AR39" s="285">
        <v>0</v>
      </c>
      <c r="AS39" s="285">
        <v>0</v>
      </c>
      <c r="AT39" s="285">
        <v>0</v>
      </c>
    </row>
    <row r="40" spans="1:46" x14ac:dyDescent="0.35">
      <c r="A40" s="285" t="s">
        <v>10</v>
      </c>
      <c r="B40" s="285">
        <v>1</v>
      </c>
      <c r="C40" s="285">
        <v>1</v>
      </c>
      <c r="D40" s="285">
        <v>5200</v>
      </c>
      <c r="E40" s="285">
        <v>0</v>
      </c>
      <c r="F40" s="285">
        <v>373</v>
      </c>
      <c r="G40" s="285">
        <v>377</v>
      </c>
      <c r="H40" s="285">
        <v>326</v>
      </c>
      <c r="I40" s="285">
        <v>273</v>
      </c>
      <c r="J40" s="285">
        <v>289</v>
      </c>
      <c r="K40" s="285">
        <v>408</v>
      </c>
      <c r="L40" s="285">
        <v>260</v>
      </c>
      <c r="M40" s="285">
        <v>244</v>
      </c>
      <c r="N40" s="285">
        <v>244</v>
      </c>
      <c r="O40" s="285">
        <v>317</v>
      </c>
      <c r="P40" s="285">
        <v>244</v>
      </c>
      <c r="Q40" s="285">
        <v>245</v>
      </c>
      <c r="R40" s="285">
        <v>0</v>
      </c>
      <c r="S40" s="285">
        <v>0</v>
      </c>
      <c r="T40" s="285">
        <v>0</v>
      </c>
      <c r="U40" s="285">
        <v>0</v>
      </c>
      <c r="V40" s="285">
        <v>0</v>
      </c>
      <c r="W40" s="285">
        <v>0</v>
      </c>
      <c r="X40" s="285">
        <v>0</v>
      </c>
      <c r="Y40" s="285">
        <v>0</v>
      </c>
      <c r="Z40" s="285">
        <v>0</v>
      </c>
      <c r="AA40" s="285">
        <v>0</v>
      </c>
      <c r="AB40" s="285">
        <v>0</v>
      </c>
      <c r="AC40" s="285">
        <v>0</v>
      </c>
      <c r="AD40" s="285">
        <v>0</v>
      </c>
      <c r="AE40" s="285">
        <v>0</v>
      </c>
      <c r="AF40" s="285">
        <v>0</v>
      </c>
      <c r="AG40" s="285">
        <v>0</v>
      </c>
      <c r="AH40" s="285">
        <v>0</v>
      </c>
      <c r="AI40" s="285">
        <v>0</v>
      </c>
      <c r="AJ40" s="285">
        <v>0</v>
      </c>
      <c r="AK40" s="285">
        <v>0</v>
      </c>
      <c r="AL40" s="285">
        <v>0</v>
      </c>
      <c r="AM40" s="285">
        <v>0</v>
      </c>
      <c r="AN40" s="285">
        <v>0</v>
      </c>
      <c r="AO40" s="285">
        <v>0</v>
      </c>
      <c r="AP40" s="285">
        <v>0</v>
      </c>
      <c r="AQ40" s="285">
        <v>0</v>
      </c>
      <c r="AR40" s="285">
        <v>0</v>
      </c>
      <c r="AS40" s="285">
        <v>0</v>
      </c>
      <c r="AT40" s="285">
        <v>0</v>
      </c>
    </row>
    <row r="41" spans="1:46" x14ac:dyDescent="0.35">
      <c r="A41" s="285" t="s">
        <v>10</v>
      </c>
      <c r="B41" s="285">
        <v>1</v>
      </c>
      <c r="C41" s="285">
        <v>1</v>
      </c>
      <c r="D41" s="285">
        <v>5201</v>
      </c>
      <c r="E41" s="285">
        <v>0</v>
      </c>
      <c r="F41" s="285">
        <v>696</v>
      </c>
      <c r="G41" s="285">
        <v>718</v>
      </c>
      <c r="H41" s="285">
        <v>840</v>
      </c>
      <c r="I41" s="285">
        <v>1083</v>
      </c>
      <c r="J41" s="285">
        <v>526</v>
      </c>
      <c r="K41" s="285">
        <v>980</v>
      </c>
      <c r="L41" s="285">
        <v>1843</v>
      </c>
      <c r="M41" s="285">
        <v>544</v>
      </c>
      <c r="N41" s="285">
        <v>932</v>
      </c>
      <c r="O41" s="285">
        <v>1043</v>
      </c>
      <c r="P41" s="285">
        <v>812</v>
      </c>
      <c r="Q41" s="285">
        <v>983</v>
      </c>
      <c r="R41" s="285">
        <v>0</v>
      </c>
      <c r="S41" s="285">
        <v>0</v>
      </c>
      <c r="T41" s="285">
        <v>0</v>
      </c>
      <c r="U41" s="285">
        <v>0</v>
      </c>
      <c r="V41" s="285">
        <v>0</v>
      </c>
      <c r="W41" s="285">
        <v>0</v>
      </c>
      <c r="X41" s="285">
        <v>0</v>
      </c>
      <c r="Y41" s="285">
        <v>0</v>
      </c>
      <c r="Z41" s="285">
        <v>0</v>
      </c>
      <c r="AA41" s="285">
        <v>0</v>
      </c>
      <c r="AB41" s="285">
        <v>0</v>
      </c>
      <c r="AC41" s="285">
        <v>0</v>
      </c>
      <c r="AD41" s="285">
        <v>0</v>
      </c>
      <c r="AE41" s="285">
        <v>0</v>
      </c>
      <c r="AF41" s="285">
        <v>0</v>
      </c>
      <c r="AG41" s="285">
        <v>0</v>
      </c>
      <c r="AH41" s="285">
        <v>0</v>
      </c>
      <c r="AI41" s="285">
        <v>0</v>
      </c>
      <c r="AJ41" s="285">
        <v>0</v>
      </c>
      <c r="AK41" s="285">
        <v>0</v>
      </c>
      <c r="AL41" s="285">
        <v>0</v>
      </c>
      <c r="AM41" s="285">
        <v>0</v>
      </c>
      <c r="AN41" s="285">
        <v>0</v>
      </c>
      <c r="AO41" s="285">
        <v>0</v>
      </c>
      <c r="AP41" s="285">
        <v>0</v>
      </c>
      <c r="AQ41" s="285">
        <v>0</v>
      </c>
      <c r="AR41" s="285">
        <v>0</v>
      </c>
      <c r="AS41" s="285">
        <v>0</v>
      </c>
      <c r="AT41" s="285">
        <v>0</v>
      </c>
    </row>
    <row r="42" spans="1:46" x14ac:dyDescent="0.35">
      <c r="A42" s="285" t="s">
        <v>10</v>
      </c>
      <c r="B42" s="285">
        <v>1</v>
      </c>
      <c r="C42" s="285">
        <v>1</v>
      </c>
      <c r="D42" s="285">
        <v>5210</v>
      </c>
      <c r="E42" s="285">
        <v>0</v>
      </c>
      <c r="F42" s="285">
        <v>0</v>
      </c>
      <c r="G42" s="285">
        <v>0</v>
      </c>
      <c r="H42" s="285">
        <v>0</v>
      </c>
      <c r="I42" s="285">
        <v>0</v>
      </c>
      <c r="J42" s="285">
        <v>0</v>
      </c>
      <c r="K42" s="285">
        <v>0</v>
      </c>
      <c r="L42" s="285">
        <v>0</v>
      </c>
      <c r="M42" s="285">
        <v>0</v>
      </c>
      <c r="N42" s="285">
        <v>533</v>
      </c>
      <c r="O42" s="285">
        <v>0</v>
      </c>
      <c r="P42" s="285">
        <v>0</v>
      </c>
      <c r="Q42" s="285">
        <v>467</v>
      </c>
      <c r="R42" s="285">
        <v>0</v>
      </c>
      <c r="S42" s="285">
        <v>0</v>
      </c>
      <c r="T42" s="285">
        <v>0</v>
      </c>
      <c r="U42" s="285">
        <v>0</v>
      </c>
      <c r="V42" s="285">
        <v>0</v>
      </c>
      <c r="W42" s="285">
        <v>0</v>
      </c>
      <c r="X42" s="285">
        <v>0</v>
      </c>
      <c r="Y42" s="285">
        <v>0</v>
      </c>
      <c r="Z42" s="285">
        <v>0</v>
      </c>
      <c r="AA42" s="285">
        <v>0</v>
      </c>
      <c r="AB42" s="285">
        <v>0</v>
      </c>
      <c r="AC42" s="285">
        <v>0</v>
      </c>
      <c r="AD42" s="285">
        <v>0</v>
      </c>
      <c r="AE42" s="285">
        <v>0</v>
      </c>
      <c r="AF42" s="285">
        <v>0</v>
      </c>
      <c r="AG42" s="285">
        <v>0</v>
      </c>
      <c r="AH42" s="285">
        <v>0</v>
      </c>
      <c r="AI42" s="285">
        <v>0</v>
      </c>
      <c r="AJ42" s="285">
        <v>0</v>
      </c>
      <c r="AK42" s="285">
        <v>0</v>
      </c>
      <c r="AL42" s="285">
        <v>0</v>
      </c>
      <c r="AM42" s="285">
        <v>0</v>
      </c>
      <c r="AN42" s="285">
        <v>0</v>
      </c>
      <c r="AO42" s="285">
        <v>0</v>
      </c>
      <c r="AP42" s="285">
        <v>0</v>
      </c>
      <c r="AQ42" s="285">
        <v>0</v>
      </c>
      <c r="AR42" s="285">
        <v>0</v>
      </c>
      <c r="AS42" s="285">
        <v>0</v>
      </c>
      <c r="AT42" s="285">
        <v>0</v>
      </c>
    </row>
    <row r="43" spans="1:46" x14ac:dyDescent="0.35">
      <c r="A43" s="285" t="s">
        <v>10</v>
      </c>
      <c r="B43" s="285">
        <v>1</v>
      </c>
      <c r="C43" s="285">
        <v>1</v>
      </c>
      <c r="D43" s="285">
        <v>5212</v>
      </c>
      <c r="E43" s="285">
        <v>0</v>
      </c>
      <c r="F43" s="285">
        <v>0</v>
      </c>
      <c r="G43" s="285">
        <v>0</v>
      </c>
      <c r="H43" s="285">
        <v>0</v>
      </c>
      <c r="I43" s="285">
        <v>0</v>
      </c>
      <c r="J43" s="285">
        <v>15689</v>
      </c>
      <c r="K43" s="285">
        <v>1743</v>
      </c>
      <c r="L43" s="285">
        <v>0</v>
      </c>
      <c r="M43" s="285">
        <v>368</v>
      </c>
      <c r="N43" s="285">
        <v>0</v>
      </c>
      <c r="O43" s="285">
        <v>0</v>
      </c>
      <c r="P43" s="285">
        <v>0</v>
      </c>
      <c r="Q43" s="285">
        <v>0</v>
      </c>
      <c r="R43" s="285">
        <v>0</v>
      </c>
      <c r="S43" s="285">
        <v>0</v>
      </c>
      <c r="T43" s="285">
        <v>0</v>
      </c>
      <c r="U43" s="285">
        <v>0</v>
      </c>
      <c r="V43" s="285">
        <v>0</v>
      </c>
      <c r="W43" s="285">
        <v>0</v>
      </c>
      <c r="X43" s="285">
        <v>0</v>
      </c>
      <c r="Y43" s="285">
        <v>0</v>
      </c>
      <c r="Z43" s="285">
        <v>0</v>
      </c>
      <c r="AA43" s="285">
        <v>0</v>
      </c>
      <c r="AB43" s="285">
        <v>0</v>
      </c>
      <c r="AC43" s="285">
        <v>0</v>
      </c>
      <c r="AD43" s="285">
        <v>0</v>
      </c>
      <c r="AE43" s="285">
        <v>0</v>
      </c>
      <c r="AF43" s="285">
        <v>0</v>
      </c>
      <c r="AG43" s="285">
        <v>0</v>
      </c>
      <c r="AH43" s="285">
        <v>0</v>
      </c>
      <c r="AI43" s="285">
        <v>0</v>
      </c>
      <c r="AJ43" s="285">
        <v>0</v>
      </c>
      <c r="AK43" s="285">
        <v>0</v>
      </c>
      <c r="AL43" s="285">
        <v>0</v>
      </c>
      <c r="AM43" s="285">
        <v>0</v>
      </c>
      <c r="AN43" s="285">
        <v>0</v>
      </c>
      <c r="AO43" s="285">
        <v>0</v>
      </c>
      <c r="AP43" s="285">
        <v>0</v>
      </c>
      <c r="AQ43" s="285">
        <v>0</v>
      </c>
      <c r="AR43" s="285">
        <v>0</v>
      </c>
      <c r="AS43" s="285">
        <v>0</v>
      </c>
      <c r="AT43" s="285">
        <v>0</v>
      </c>
    </row>
    <row r="44" spans="1:46" x14ac:dyDescent="0.35">
      <c r="A44" s="285" t="s">
        <v>10</v>
      </c>
      <c r="B44" s="285">
        <v>1</v>
      </c>
      <c r="C44" s="285">
        <v>1</v>
      </c>
      <c r="D44" s="285">
        <v>5215</v>
      </c>
      <c r="E44" s="285">
        <v>0</v>
      </c>
      <c r="F44" s="285">
        <v>2500</v>
      </c>
      <c r="G44" s="285">
        <v>2500</v>
      </c>
      <c r="H44" s="285">
        <v>2500</v>
      </c>
      <c r="I44" s="285">
        <v>2500</v>
      </c>
      <c r="J44" s="285">
        <v>2500</v>
      </c>
      <c r="K44" s="285">
        <v>2500</v>
      </c>
      <c r="L44" s="285">
        <v>2500</v>
      </c>
      <c r="M44" s="285">
        <v>2500</v>
      </c>
      <c r="N44" s="285">
        <v>2500</v>
      </c>
      <c r="O44" s="285">
        <v>2500</v>
      </c>
      <c r="P44" s="285">
        <v>2500</v>
      </c>
      <c r="Q44" s="285">
        <v>2500</v>
      </c>
      <c r="R44" s="285">
        <v>0</v>
      </c>
      <c r="S44" s="285">
        <v>0</v>
      </c>
      <c r="T44" s="285">
        <v>0</v>
      </c>
      <c r="U44" s="285">
        <v>0</v>
      </c>
      <c r="V44" s="285">
        <v>0</v>
      </c>
      <c r="W44" s="285">
        <v>0</v>
      </c>
      <c r="X44" s="285">
        <v>0</v>
      </c>
      <c r="Y44" s="285">
        <v>0</v>
      </c>
      <c r="Z44" s="285">
        <v>0</v>
      </c>
      <c r="AA44" s="285">
        <v>0</v>
      </c>
      <c r="AB44" s="285">
        <v>0</v>
      </c>
      <c r="AC44" s="285">
        <v>0</v>
      </c>
      <c r="AD44" s="285">
        <v>0</v>
      </c>
      <c r="AE44" s="285">
        <v>0</v>
      </c>
      <c r="AF44" s="285">
        <v>0</v>
      </c>
      <c r="AG44" s="285">
        <v>0</v>
      </c>
      <c r="AH44" s="285">
        <v>0</v>
      </c>
      <c r="AI44" s="285">
        <v>0</v>
      </c>
      <c r="AJ44" s="285">
        <v>0</v>
      </c>
      <c r="AK44" s="285">
        <v>0</v>
      </c>
      <c r="AL44" s="285">
        <v>0</v>
      </c>
      <c r="AM44" s="285">
        <v>0</v>
      </c>
      <c r="AN44" s="285">
        <v>0</v>
      </c>
      <c r="AO44" s="285">
        <v>0</v>
      </c>
      <c r="AP44" s="285">
        <v>0</v>
      </c>
      <c r="AQ44" s="285">
        <v>0</v>
      </c>
      <c r="AR44" s="285">
        <v>0</v>
      </c>
      <c r="AS44" s="285">
        <v>0</v>
      </c>
      <c r="AT44" s="285">
        <v>0</v>
      </c>
    </row>
    <row r="45" spans="1:46" x14ac:dyDescent="0.35">
      <c r="A45" s="285" t="s">
        <v>10</v>
      </c>
      <c r="B45" s="285">
        <v>1</v>
      </c>
      <c r="C45" s="285">
        <v>1</v>
      </c>
      <c r="D45" s="285">
        <v>5216</v>
      </c>
      <c r="E45" s="285">
        <v>0</v>
      </c>
      <c r="F45" s="285">
        <v>686</v>
      </c>
      <c r="G45" s="285">
        <v>0</v>
      </c>
      <c r="H45" s="285">
        <v>0</v>
      </c>
      <c r="I45" s="285">
        <v>0</v>
      </c>
      <c r="J45" s="285">
        <v>0</v>
      </c>
      <c r="K45" s="285">
        <v>0</v>
      </c>
      <c r="L45" s="285">
        <v>0</v>
      </c>
      <c r="M45" s="285">
        <v>2184</v>
      </c>
      <c r="N45" s="285">
        <v>705</v>
      </c>
      <c r="O45" s="285">
        <v>978</v>
      </c>
      <c r="P45" s="285">
        <v>3729</v>
      </c>
      <c r="Q45" s="285">
        <v>1718</v>
      </c>
      <c r="R45" s="285">
        <v>0</v>
      </c>
      <c r="S45" s="285">
        <v>0</v>
      </c>
      <c r="T45" s="285">
        <v>0</v>
      </c>
      <c r="U45" s="285">
        <v>0</v>
      </c>
      <c r="V45" s="285">
        <v>0</v>
      </c>
      <c r="W45" s="285">
        <v>0</v>
      </c>
      <c r="X45" s="285">
        <v>0</v>
      </c>
      <c r="Y45" s="285">
        <v>0</v>
      </c>
      <c r="Z45" s="285">
        <v>0</v>
      </c>
      <c r="AA45" s="285">
        <v>0</v>
      </c>
      <c r="AB45" s="285">
        <v>0</v>
      </c>
      <c r="AC45" s="285">
        <v>0</v>
      </c>
      <c r="AD45" s="285">
        <v>0</v>
      </c>
      <c r="AE45" s="285">
        <v>0</v>
      </c>
      <c r="AF45" s="285">
        <v>0</v>
      </c>
      <c r="AG45" s="285">
        <v>0</v>
      </c>
      <c r="AH45" s="285">
        <v>0</v>
      </c>
      <c r="AI45" s="285">
        <v>0</v>
      </c>
      <c r="AJ45" s="285">
        <v>0</v>
      </c>
      <c r="AK45" s="285">
        <v>0</v>
      </c>
      <c r="AL45" s="285">
        <v>0</v>
      </c>
      <c r="AM45" s="285">
        <v>0</v>
      </c>
      <c r="AN45" s="285">
        <v>0</v>
      </c>
      <c r="AO45" s="285">
        <v>0</v>
      </c>
      <c r="AP45" s="285">
        <v>0</v>
      </c>
      <c r="AQ45" s="285">
        <v>0</v>
      </c>
      <c r="AR45" s="285">
        <v>0</v>
      </c>
      <c r="AS45" s="285">
        <v>0</v>
      </c>
      <c r="AT45" s="285">
        <v>0</v>
      </c>
    </row>
    <row r="46" spans="1:46" x14ac:dyDescent="0.35">
      <c r="A46" s="285" t="s">
        <v>10</v>
      </c>
      <c r="B46" s="285">
        <v>1</v>
      </c>
      <c r="C46" s="285">
        <v>1</v>
      </c>
      <c r="D46" s="285">
        <v>5217</v>
      </c>
      <c r="E46" s="285">
        <v>0</v>
      </c>
      <c r="F46" s="285">
        <v>417</v>
      </c>
      <c r="G46" s="285">
        <v>417</v>
      </c>
      <c r="H46" s="285">
        <v>417</v>
      </c>
      <c r="I46" s="285">
        <v>417</v>
      </c>
      <c r="J46" s="285">
        <v>417</v>
      </c>
      <c r="K46" s="285">
        <v>417</v>
      </c>
      <c r="L46" s="285">
        <v>417</v>
      </c>
      <c r="M46" s="285">
        <v>417</v>
      </c>
      <c r="N46" s="285">
        <v>417</v>
      </c>
      <c r="O46" s="285">
        <v>417</v>
      </c>
      <c r="P46" s="285">
        <v>417</v>
      </c>
      <c r="Q46" s="285">
        <v>413</v>
      </c>
      <c r="R46" s="285">
        <v>0</v>
      </c>
      <c r="S46" s="285">
        <v>0</v>
      </c>
      <c r="T46" s="285">
        <v>0</v>
      </c>
      <c r="U46" s="285">
        <v>0</v>
      </c>
      <c r="V46" s="285">
        <v>0</v>
      </c>
      <c r="W46" s="285">
        <v>0</v>
      </c>
      <c r="X46" s="285">
        <v>0</v>
      </c>
      <c r="Y46" s="285">
        <v>0</v>
      </c>
      <c r="Z46" s="285">
        <v>0</v>
      </c>
      <c r="AA46" s="285">
        <v>0</v>
      </c>
      <c r="AB46" s="285">
        <v>0</v>
      </c>
      <c r="AC46" s="285">
        <v>0</v>
      </c>
      <c r="AD46" s="285">
        <v>0</v>
      </c>
      <c r="AE46" s="285">
        <v>0</v>
      </c>
      <c r="AF46" s="285">
        <v>0</v>
      </c>
      <c r="AG46" s="285">
        <v>0</v>
      </c>
      <c r="AH46" s="285">
        <v>0</v>
      </c>
      <c r="AI46" s="285">
        <v>0</v>
      </c>
      <c r="AJ46" s="285">
        <v>0</v>
      </c>
      <c r="AK46" s="285">
        <v>0</v>
      </c>
      <c r="AL46" s="285">
        <v>0</v>
      </c>
      <c r="AM46" s="285">
        <v>0</v>
      </c>
      <c r="AN46" s="285">
        <v>0</v>
      </c>
      <c r="AO46" s="285">
        <v>0</v>
      </c>
      <c r="AP46" s="285">
        <v>0</v>
      </c>
      <c r="AQ46" s="285">
        <v>0</v>
      </c>
      <c r="AR46" s="285">
        <v>0</v>
      </c>
      <c r="AS46" s="285">
        <v>0</v>
      </c>
      <c r="AT46" s="285">
        <v>0</v>
      </c>
    </row>
    <row r="47" spans="1:46" x14ac:dyDescent="0.35">
      <c r="A47" s="285" t="s">
        <v>10</v>
      </c>
      <c r="B47" s="285">
        <v>1</v>
      </c>
      <c r="C47" s="285">
        <v>1</v>
      </c>
      <c r="D47" s="285">
        <v>5220</v>
      </c>
      <c r="E47" s="285">
        <v>0</v>
      </c>
      <c r="F47" s="285">
        <v>0</v>
      </c>
      <c r="G47" s="285">
        <v>65</v>
      </c>
      <c r="H47" s="285">
        <v>0</v>
      </c>
      <c r="I47" s="285">
        <v>167</v>
      </c>
      <c r="J47" s="285">
        <v>0</v>
      </c>
      <c r="K47" s="285">
        <v>122</v>
      </c>
      <c r="L47" s="285">
        <v>408</v>
      </c>
      <c r="M47" s="285">
        <v>125</v>
      </c>
      <c r="N47" s="285">
        <v>75</v>
      </c>
      <c r="O47" s="285">
        <v>169</v>
      </c>
      <c r="P47" s="285">
        <v>85</v>
      </c>
      <c r="Q47" s="285">
        <v>284</v>
      </c>
      <c r="R47" s="285">
        <v>0</v>
      </c>
      <c r="S47" s="285">
        <v>0</v>
      </c>
      <c r="T47" s="285">
        <v>0</v>
      </c>
      <c r="U47" s="285">
        <v>0</v>
      </c>
      <c r="V47" s="285">
        <v>0</v>
      </c>
      <c r="W47" s="285">
        <v>0</v>
      </c>
      <c r="X47" s="285">
        <v>0</v>
      </c>
      <c r="Y47" s="285">
        <v>0</v>
      </c>
      <c r="Z47" s="285">
        <v>0</v>
      </c>
      <c r="AA47" s="285">
        <v>0</v>
      </c>
      <c r="AB47" s="285">
        <v>0</v>
      </c>
      <c r="AC47" s="285">
        <v>0</v>
      </c>
      <c r="AD47" s="285">
        <v>0</v>
      </c>
      <c r="AE47" s="285">
        <v>0</v>
      </c>
      <c r="AF47" s="285">
        <v>0</v>
      </c>
      <c r="AG47" s="285">
        <v>0</v>
      </c>
      <c r="AH47" s="285">
        <v>0</v>
      </c>
      <c r="AI47" s="285">
        <v>0</v>
      </c>
      <c r="AJ47" s="285">
        <v>0</v>
      </c>
      <c r="AK47" s="285">
        <v>0</v>
      </c>
      <c r="AL47" s="285">
        <v>0</v>
      </c>
      <c r="AM47" s="285">
        <v>0</v>
      </c>
      <c r="AN47" s="285">
        <v>0</v>
      </c>
      <c r="AO47" s="285">
        <v>0</v>
      </c>
      <c r="AP47" s="285">
        <v>0</v>
      </c>
      <c r="AQ47" s="285">
        <v>0</v>
      </c>
      <c r="AR47" s="285">
        <v>0</v>
      </c>
      <c r="AS47" s="285">
        <v>0</v>
      </c>
      <c r="AT47" s="285">
        <v>0</v>
      </c>
    </row>
    <row r="48" spans="1:46" x14ac:dyDescent="0.35">
      <c r="A48" s="285" t="s">
        <v>10</v>
      </c>
      <c r="B48" s="285">
        <v>1</v>
      </c>
      <c r="C48" s="285">
        <v>1</v>
      </c>
      <c r="D48" s="285">
        <v>5230</v>
      </c>
      <c r="E48" s="285">
        <v>0</v>
      </c>
      <c r="F48" s="285">
        <v>2414</v>
      </c>
      <c r="G48" s="285">
        <v>2414</v>
      </c>
      <c r="H48" s="285">
        <v>2414</v>
      </c>
      <c r="I48" s="285">
        <v>2414</v>
      </c>
      <c r="J48" s="285">
        <v>2423</v>
      </c>
      <c r="K48" s="285">
        <v>2423</v>
      </c>
      <c r="L48" s="285">
        <v>2423</v>
      </c>
      <c r="M48" s="285">
        <v>3545</v>
      </c>
      <c r="N48" s="285">
        <v>2423</v>
      </c>
      <c r="O48" s="285">
        <v>2534</v>
      </c>
      <c r="P48" s="285">
        <v>2788</v>
      </c>
      <c r="Q48" s="285">
        <v>2785</v>
      </c>
      <c r="R48" s="285">
        <v>0</v>
      </c>
      <c r="S48" s="285">
        <v>0</v>
      </c>
      <c r="T48" s="285">
        <v>0</v>
      </c>
      <c r="U48" s="285">
        <v>0</v>
      </c>
      <c r="V48" s="285">
        <v>0</v>
      </c>
      <c r="W48" s="285">
        <v>0</v>
      </c>
      <c r="X48" s="285">
        <v>0</v>
      </c>
      <c r="Y48" s="285">
        <v>0</v>
      </c>
      <c r="Z48" s="285">
        <v>0</v>
      </c>
      <c r="AA48" s="285">
        <v>0</v>
      </c>
      <c r="AB48" s="285">
        <v>0</v>
      </c>
      <c r="AC48" s="285">
        <v>0</v>
      </c>
      <c r="AD48" s="285">
        <v>0</v>
      </c>
      <c r="AE48" s="285">
        <v>0</v>
      </c>
      <c r="AF48" s="285">
        <v>0</v>
      </c>
      <c r="AG48" s="285">
        <v>0</v>
      </c>
      <c r="AH48" s="285">
        <v>0</v>
      </c>
      <c r="AI48" s="285">
        <v>0</v>
      </c>
      <c r="AJ48" s="285">
        <v>0</v>
      </c>
      <c r="AK48" s="285">
        <v>0</v>
      </c>
      <c r="AL48" s="285">
        <v>0</v>
      </c>
      <c r="AM48" s="285">
        <v>0</v>
      </c>
      <c r="AN48" s="285">
        <v>0</v>
      </c>
      <c r="AO48" s="285">
        <v>0</v>
      </c>
      <c r="AP48" s="285">
        <v>0</v>
      </c>
      <c r="AQ48" s="285">
        <v>0</v>
      </c>
      <c r="AR48" s="285">
        <v>0</v>
      </c>
      <c r="AS48" s="285">
        <v>0</v>
      </c>
      <c r="AT48" s="285">
        <v>0</v>
      </c>
    </row>
    <row r="49" spans="1:46" x14ac:dyDescent="0.35">
      <c r="A49" s="285" t="s">
        <v>10</v>
      </c>
      <c r="B49" s="285">
        <v>1</v>
      </c>
      <c r="C49" s="285">
        <v>1</v>
      </c>
      <c r="D49" s="285">
        <v>5300</v>
      </c>
      <c r="E49" s="285">
        <v>0</v>
      </c>
      <c r="F49" s="285">
        <v>0</v>
      </c>
      <c r="G49" s="285">
        <v>0</v>
      </c>
      <c r="H49" s="285">
        <v>0</v>
      </c>
      <c r="I49" s="285">
        <v>0</v>
      </c>
      <c r="J49" s="285">
        <v>0</v>
      </c>
      <c r="K49" s="285">
        <v>6068</v>
      </c>
      <c r="L49" s="285">
        <v>6729</v>
      </c>
      <c r="M49" s="285">
        <v>1838</v>
      </c>
      <c r="N49" s="285">
        <v>0</v>
      </c>
      <c r="O49" s="285">
        <v>9227</v>
      </c>
      <c r="P49" s="285">
        <v>9048</v>
      </c>
      <c r="Q49" s="285">
        <v>2090</v>
      </c>
      <c r="R49" s="285">
        <v>0</v>
      </c>
      <c r="S49" s="285">
        <v>0</v>
      </c>
      <c r="T49" s="285">
        <v>0</v>
      </c>
      <c r="U49" s="285">
        <v>0</v>
      </c>
      <c r="V49" s="285">
        <v>0</v>
      </c>
      <c r="W49" s="285">
        <v>0</v>
      </c>
      <c r="X49" s="285">
        <v>0</v>
      </c>
      <c r="Y49" s="285">
        <v>0</v>
      </c>
      <c r="Z49" s="285">
        <v>0</v>
      </c>
      <c r="AA49" s="285">
        <v>0</v>
      </c>
      <c r="AB49" s="285">
        <v>0</v>
      </c>
      <c r="AC49" s="285">
        <v>0</v>
      </c>
      <c r="AD49" s="285">
        <v>0</v>
      </c>
      <c r="AE49" s="285">
        <v>0</v>
      </c>
      <c r="AF49" s="285">
        <v>0</v>
      </c>
      <c r="AG49" s="285">
        <v>0</v>
      </c>
      <c r="AH49" s="285">
        <v>0</v>
      </c>
      <c r="AI49" s="285">
        <v>0</v>
      </c>
      <c r="AJ49" s="285">
        <v>0</v>
      </c>
      <c r="AK49" s="285">
        <v>0</v>
      </c>
      <c r="AL49" s="285">
        <v>0</v>
      </c>
      <c r="AM49" s="285">
        <v>0</v>
      </c>
      <c r="AN49" s="285">
        <v>0</v>
      </c>
      <c r="AO49" s="285">
        <v>0</v>
      </c>
      <c r="AP49" s="285">
        <v>0</v>
      </c>
      <c r="AQ49" s="285">
        <v>0</v>
      </c>
      <c r="AR49" s="285">
        <v>0</v>
      </c>
      <c r="AS49" s="285">
        <v>0</v>
      </c>
      <c r="AT49" s="285">
        <v>0</v>
      </c>
    </row>
    <row r="50" spans="1:46" x14ac:dyDescent="0.35">
      <c r="A50" s="285" t="s">
        <v>10</v>
      </c>
      <c r="B50" s="285">
        <v>1</v>
      </c>
      <c r="C50" s="285">
        <v>1</v>
      </c>
      <c r="D50" s="285">
        <v>5315</v>
      </c>
      <c r="E50" s="285">
        <v>0</v>
      </c>
      <c r="F50" s="285">
        <v>0</v>
      </c>
      <c r="G50" s="285">
        <v>0</v>
      </c>
      <c r="H50" s="285">
        <v>0</v>
      </c>
      <c r="I50" s="285">
        <v>0</v>
      </c>
      <c r="J50" s="285">
        <v>0</v>
      </c>
      <c r="K50" s="285">
        <v>0</v>
      </c>
      <c r="L50" s="285">
        <v>0</v>
      </c>
      <c r="M50" s="285">
        <v>0</v>
      </c>
      <c r="N50" s="285">
        <v>0</v>
      </c>
      <c r="O50" s="285">
        <v>888</v>
      </c>
      <c r="P50" s="285">
        <v>0</v>
      </c>
      <c r="Q50" s="285">
        <v>1612</v>
      </c>
      <c r="R50" s="285">
        <v>0</v>
      </c>
      <c r="S50" s="285">
        <v>0</v>
      </c>
      <c r="T50" s="285">
        <v>0</v>
      </c>
      <c r="U50" s="285">
        <v>0</v>
      </c>
      <c r="V50" s="285">
        <v>0</v>
      </c>
      <c r="W50" s="285">
        <v>0</v>
      </c>
      <c r="X50" s="285">
        <v>0</v>
      </c>
      <c r="Y50" s="285">
        <v>0</v>
      </c>
      <c r="Z50" s="285">
        <v>0</v>
      </c>
      <c r="AA50" s="285">
        <v>0</v>
      </c>
      <c r="AB50" s="285">
        <v>0</v>
      </c>
      <c r="AC50" s="285">
        <v>0</v>
      </c>
      <c r="AD50" s="285">
        <v>0</v>
      </c>
      <c r="AE50" s="285">
        <v>0</v>
      </c>
      <c r="AF50" s="285">
        <v>0</v>
      </c>
      <c r="AG50" s="285">
        <v>0</v>
      </c>
      <c r="AH50" s="285">
        <v>0</v>
      </c>
      <c r="AI50" s="285">
        <v>0</v>
      </c>
      <c r="AJ50" s="285">
        <v>0</v>
      </c>
      <c r="AK50" s="285">
        <v>0</v>
      </c>
      <c r="AL50" s="285">
        <v>0</v>
      </c>
      <c r="AM50" s="285">
        <v>0</v>
      </c>
      <c r="AN50" s="285">
        <v>0</v>
      </c>
      <c r="AO50" s="285">
        <v>0</v>
      </c>
      <c r="AP50" s="285">
        <v>0</v>
      </c>
      <c r="AQ50" s="285">
        <v>0</v>
      </c>
      <c r="AR50" s="285">
        <v>0</v>
      </c>
      <c r="AS50" s="285">
        <v>0</v>
      </c>
      <c r="AT50" s="285">
        <v>0</v>
      </c>
    </row>
    <row r="51" spans="1:46" x14ac:dyDescent="0.35">
      <c r="A51" s="285" t="s">
        <v>10</v>
      </c>
      <c r="B51" s="285">
        <v>1</v>
      </c>
      <c r="C51" s="285">
        <v>1</v>
      </c>
      <c r="D51" s="285">
        <v>5320</v>
      </c>
      <c r="E51" s="285">
        <v>0</v>
      </c>
      <c r="F51" s="285">
        <v>0</v>
      </c>
      <c r="G51" s="285">
        <v>0</v>
      </c>
      <c r="H51" s="285">
        <v>0</v>
      </c>
      <c r="I51" s="285">
        <v>0</v>
      </c>
      <c r="J51" s="285">
        <v>0</v>
      </c>
      <c r="K51" s="285">
        <v>0</v>
      </c>
      <c r="L51" s="285">
        <v>2292</v>
      </c>
      <c r="M51" s="285">
        <v>934</v>
      </c>
      <c r="N51" s="285">
        <v>0</v>
      </c>
      <c r="O51" s="285">
        <v>6732</v>
      </c>
      <c r="P51" s="285">
        <v>0</v>
      </c>
      <c r="Q51" s="285">
        <v>5042</v>
      </c>
      <c r="R51" s="285">
        <v>0</v>
      </c>
      <c r="S51" s="285">
        <v>0</v>
      </c>
      <c r="T51" s="285">
        <v>0</v>
      </c>
      <c r="U51" s="285">
        <v>0</v>
      </c>
      <c r="V51" s="285">
        <v>0</v>
      </c>
      <c r="W51" s="285">
        <v>0</v>
      </c>
      <c r="X51" s="285">
        <v>0</v>
      </c>
      <c r="Y51" s="285">
        <v>0</v>
      </c>
      <c r="Z51" s="285">
        <v>0</v>
      </c>
      <c r="AA51" s="285">
        <v>0</v>
      </c>
      <c r="AB51" s="285">
        <v>0</v>
      </c>
      <c r="AC51" s="285">
        <v>0</v>
      </c>
      <c r="AD51" s="285">
        <v>0</v>
      </c>
      <c r="AE51" s="285">
        <v>0</v>
      </c>
      <c r="AF51" s="285">
        <v>0</v>
      </c>
      <c r="AG51" s="285">
        <v>0</v>
      </c>
      <c r="AH51" s="285">
        <v>0</v>
      </c>
      <c r="AI51" s="285">
        <v>0</v>
      </c>
      <c r="AJ51" s="285">
        <v>0</v>
      </c>
      <c r="AK51" s="285">
        <v>0</v>
      </c>
      <c r="AL51" s="285">
        <v>0</v>
      </c>
      <c r="AM51" s="285">
        <v>0</v>
      </c>
      <c r="AN51" s="285">
        <v>0</v>
      </c>
      <c r="AO51" s="285">
        <v>0</v>
      </c>
      <c r="AP51" s="285">
        <v>0</v>
      </c>
      <c r="AQ51" s="285">
        <v>0</v>
      </c>
      <c r="AR51" s="285">
        <v>0</v>
      </c>
      <c r="AS51" s="285">
        <v>0</v>
      </c>
      <c r="AT51" s="285">
        <v>0</v>
      </c>
    </row>
    <row r="52" spans="1:46" x14ac:dyDescent="0.35">
      <c r="A52" s="285" t="s">
        <v>10</v>
      </c>
      <c r="B52" s="285">
        <v>1</v>
      </c>
      <c r="C52" s="285">
        <v>1</v>
      </c>
      <c r="D52" s="285">
        <v>5400</v>
      </c>
      <c r="E52" s="285">
        <v>0</v>
      </c>
      <c r="F52" s="285">
        <v>30029</v>
      </c>
      <c r="G52" s="285">
        <v>32321</v>
      </c>
      <c r="H52" s="285">
        <v>31484</v>
      </c>
      <c r="I52" s="285">
        <v>31463</v>
      </c>
      <c r="J52" s="285">
        <v>33012</v>
      </c>
      <c r="K52" s="285">
        <v>29492</v>
      </c>
      <c r="L52" s="285">
        <v>32216</v>
      </c>
      <c r="M52" s="285">
        <v>30637</v>
      </c>
      <c r="N52" s="285">
        <v>30431</v>
      </c>
      <c r="O52" s="285">
        <v>31684</v>
      </c>
      <c r="P52" s="285">
        <v>27841</v>
      </c>
      <c r="Q52" s="285">
        <v>35318</v>
      </c>
      <c r="R52" s="285">
        <v>0</v>
      </c>
      <c r="S52" s="285">
        <v>0</v>
      </c>
      <c r="T52" s="285">
        <v>0</v>
      </c>
      <c r="U52" s="285">
        <v>0</v>
      </c>
      <c r="V52" s="285">
        <v>0</v>
      </c>
      <c r="W52" s="285">
        <v>0</v>
      </c>
      <c r="X52" s="285">
        <v>0</v>
      </c>
      <c r="Y52" s="285">
        <v>0</v>
      </c>
      <c r="Z52" s="285">
        <v>0</v>
      </c>
      <c r="AA52" s="285">
        <v>0</v>
      </c>
      <c r="AB52" s="285">
        <v>0</v>
      </c>
      <c r="AC52" s="285">
        <v>0</v>
      </c>
      <c r="AD52" s="285">
        <v>0</v>
      </c>
      <c r="AE52" s="285">
        <v>0</v>
      </c>
      <c r="AF52" s="285">
        <v>0</v>
      </c>
      <c r="AG52" s="285">
        <v>0</v>
      </c>
      <c r="AH52" s="285">
        <v>0</v>
      </c>
      <c r="AI52" s="285">
        <v>0</v>
      </c>
      <c r="AJ52" s="285">
        <v>0</v>
      </c>
      <c r="AK52" s="285">
        <v>0</v>
      </c>
      <c r="AL52" s="285">
        <v>0</v>
      </c>
      <c r="AM52" s="285">
        <v>0</v>
      </c>
      <c r="AN52" s="285">
        <v>0</v>
      </c>
      <c r="AO52" s="285">
        <v>0</v>
      </c>
      <c r="AP52" s="285">
        <v>0</v>
      </c>
      <c r="AQ52" s="285">
        <v>0</v>
      </c>
      <c r="AR52" s="285">
        <v>0</v>
      </c>
      <c r="AS52" s="285">
        <v>0</v>
      </c>
      <c r="AT52" s="285">
        <v>0</v>
      </c>
    </row>
    <row r="53" spans="1:46" x14ac:dyDescent="0.35">
      <c r="A53" s="285" t="s">
        <v>10</v>
      </c>
      <c r="B53" s="285">
        <v>1</v>
      </c>
      <c r="C53" s="285">
        <v>1</v>
      </c>
      <c r="D53" s="285">
        <v>5402</v>
      </c>
      <c r="E53" s="285">
        <v>0</v>
      </c>
      <c r="F53" s="285">
        <v>3049</v>
      </c>
      <c r="G53" s="285">
        <v>2970</v>
      </c>
      <c r="H53" s="285">
        <v>2683</v>
      </c>
      <c r="I53" s="285">
        <v>2609</v>
      </c>
      <c r="J53" s="285">
        <v>2574</v>
      </c>
      <c r="K53" s="285">
        <v>2034</v>
      </c>
      <c r="L53" s="285">
        <v>2788</v>
      </c>
      <c r="M53" s="285">
        <v>3289</v>
      </c>
      <c r="N53" s="285">
        <v>3082</v>
      </c>
      <c r="O53" s="285">
        <v>4024</v>
      </c>
      <c r="P53" s="285">
        <v>2833</v>
      </c>
      <c r="Q53" s="285">
        <v>6866</v>
      </c>
      <c r="R53" s="285">
        <v>0</v>
      </c>
      <c r="S53" s="285">
        <v>0</v>
      </c>
      <c r="T53" s="285">
        <v>0</v>
      </c>
      <c r="U53" s="285">
        <v>0</v>
      </c>
      <c r="V53" s="285">
        <v>0</v>
      </c>
      <c r="W53" s="285">
        <v>0</v>
      </c>
      <c r="X53" s="285">
        <v>0</v>
      </c>
      <c r="Y53" s="285">
        <v>0</v>
      </c>
      <c r="Z53" s="285">
        <v>0</v>
      </c>
      <c r="AA53" s="285">
        <v>0</v>
      </c>
      <c r="AB53" s="285">
        <v>0</v>
      </c>
      <c r="AC53" s="285">
        <v>0</v>
      </c>
      <c r="AD53" s="285">
        <v>0</v>
      </c>
      <c r="AE53" s="285">
        <v>0</v>
      </c>
      <c r="AF53" s="285">
        <v>0</v>
      </c>
      <c r="AG53" s="285">
        <v>0</v>
      </c>
      <c r="AH53" s="285">
        <v>0</v>
      </c>
      <c r="AI53" s="285">
        <v>0</v>
      </c>
      <c r="AJ53" s="285">
        <v>0</v>
      </c>
      <c r="AK53" s="285">
        <v>0</v>
      </c>
      <c r="AL53" s="285">
        <v>0</v>
      </c>
      <c r="AM53" s="285">
        <v>0</v>
      </c>
      <c r="AN53" s="285">
        <v>0</v>
      </c>
      <c r="AO53" s="285">
        <v>0</v>
      </c>
      <c r="AP53" s="285">
        <v>0</v>
      </c>
      <c r="AQ53" s="285">
        <v>0</v>
      </c>
      <c r="AR53" s="285">
        <v>0</v>
      </c>
      <c r="AS53" s="285">
        <v>0</v>
      </c>
      <c r="AT53" s="285">
        <v>0</v>
      </c>
    </row>
    <row r="54" spans="1:46" x14ac:dyDescent="0.35">
      <c r="A54" s="285" t="s">
        <v>10</v>
      </c>
      <c r="B54" s="285">
        <v>1</v>
      </c>
      <c r="C54" s="285">
        <v>1</v>
      </c>
      <c r="D54" s="285">
        <v>5406</v>
      </c>
      <c r="E54" s="285">
        <v>0</v>
      </c>
      <c r="F54" s="285">
        <v>667</v>
      </c>
      <c r="G54" s="285">
        <v>667</v>
      </c>
      <c r="H54" s="285">
        <v>667</v>
      </c>
      <c r="I54" s="285">
        <v>667</v>
      </c>
      <c r="J54" s="285">
        <v>667</v>
      </c>
      <c r="K54" s="285">
        <v>667</v>
      </c>
      <c r="L54" s="285">
        <v>667</v>
      </c>
      <c r="M54" s="285">
        <v>667</v>
      </c>
      <c r="N54" s="285">
        <v>667</v>
      </c>
      <c r="O54" s="285">
        <v>667</v>
      </c>
      <c r="P54" s="285">
        <v>667</v>
      </c>
      <c r="Q54" s="285">
        <v>663</v>
      </c>
      <c r="R54" s="285">
        <v>0</v>
      </c>
      <c r="S54" s="285">
        <v>0</v>
      </c>
      <c r="T54" s="285">
        <v>0</v>
      </c>
      <c r="U54" s="285">
        <v>0</v>
      </c>
      <c r="V54" s="285">
        <v>0</v>
      </c>
      <c r="W54" s="285">
        <v>0</v>
      </c>
      <c r="X54" s="285">
        <v>0</v>
      </c>
      <c r="Y54" s="285">
        <v>0</v>
      </c>
      <c r="Z54" s="285">
        <v>0</v>
      </c>
      <c r="AA54" s="285">
        <v>0</v>
      </c>
      <c r="AB54" s="285">
        <v>0</v>
      </c>
      <c r="AC54" s="285">
        <v>0</v>
      </c>
      <c r="AD54" s="285">
        <v>0</v>
      </c>
      <c r="AE54" s="285">
        <v>0</v>
      </c>
      <c r="AF54" s="285">
        <v>0</v>
      </c>
      <c r="AG54" s="285">
        <v>0</v>
      </c>
      <c r="AH54" s="285">
        <v>0</v>
      </c>
      <c r="AI54" s="285">
        <v>0</v>
      </c>
      <c r="AJ54" s="285">
        <v>0</v>
      </c>
      <c r="AK54" s="285">
        <v>0</v>
      </c>
      <c r="AL54" s="285">
        <v>0</v>
      </c>
      <c r="AM54" s="285">
        <v>0</v>
      </c>
      <c r="AN54" s="285">
        <v>0</v>
      </c>
      <c r="AO54" s="285">
        <v>0</v>
      </c>
      <c r="AP54" s="285">
        <v>0</v>
      </c>
      <c r="AQ54" s="285">
        <v>0</v>
      </c>
      <c r="AR54" s="285">
        <v>0</v>
      </c>
      <c r="AS54" s="285">
        <v>0</v>
      </c>
      <c r="AT54" s="285">
        <v>0</v>
      </c>
    </row>
    <row r="55" spans="1:46" x14ac:dyDescent="0.35">
      <c r="A55" s="285" t="s">
        <v>10</v>
      </c>
      <c r="B55" s="285">
        <v>1</v>
      </c>
      <c r="C55" s="285">
        <v>1</v>
      </c>
      <c r="D55" s="285">
        <v>5407</v>
      </c>
      <c r="E55" s="285">
        <v>0</v>
      </c>
      <c r="F55" s="285">
        <v>0</v>
      </c>
      <c r="G55" s="285">
        <v>0</v>
      </c>
      <c r="H55" s="285">
        <v>0</v>
      </c>
      <c r="I55" s="285">
        <v>0</v>
      </c>
      <c r="J55" s="285">
        <v>0</v>
      </c>
      <c r="K55" s="285">
        <v>0</v>
      </c>
      <c r="L55" s="285">
        <v>0</v>
      </c>
      <c r="M55" s="285">
        <v>0</v>
      </c>
      <c r="N55" s="285">
        <v>0</v>
      </c>
      <c r="O55" s="285">
        <v>100</v>
      </c>
      <c r="P55" s="285">
        <v>0</v>
      </c>
      <c r="Q55" s="285">
        <v>0</v>
      </c>
      <c r="R55" s="285">
        <v>0</v>
      </c>
      <c r="S55" s="285">
        <v>0</v>
      </c>
      <c r="T55" s="285">
        <v>0</v>
      </c>
      <c r="U55" s="285">
        <v>0</v>
      </c>
      <c r="V55" s="285">
        <v>0</v>
      </c>
      <c r="W55" s="285">
        <v>0</v>
      </c>
      <c r="X55" s="285">
        <v>0</v>
      </c>
      <c r="Y55" s="285">
        <v>0</v>
      </c>
      <c r="Z55" s="285">
        <v>0</v>
      </c>
      <c r="AA55" s="285">
        <v>0</v>
      </c>
      <c r="AB55" s="285">
        <v>0</v>
      </c>
      <c r="AC55" s="285">
        <v>0</v>
      </c>
      <c r="AD55" s="285">
        <v>0</v>
      </c>
      <c r="AE55" s="285">
        <v>0</v>
      </c>
      <c r="AF55" s="285">
        <v>0</v>
      </c>
      <c r="AG55" s="285">
        <v>0</v>
      </c>
      <c r="AH55" s="285">
        <v>0</v>
      </c>
      <c r="AI55" s="285">
        <v>0</v>
      </c>
      <c r="AJ55" s="285">
        <v>0</v>
      </c>
      <c r="AK55" s="285">
        <v>0</v>
      </c>
      <c r="AL55" s="285">
        <v>0</v>
      </c>
      <c r="AM55" s="285">
        <v>0</v>
      </c>
      <c r="AN55" s="285">
        <v>0</v>
      </c>
      <c r="AO55" s="285">
        <v>0</v>
      </c>
      <c r="AP55" s="285">
        <v>0</v>
      </c>
      <c r="AQ55" s="285">
        <v>0</v>
      </c>
      <c r="AR55" s="285">
        <v>0</v>
      </c>
      <c r="AS55" s="285">
        <v>0</v>
      </c>
      <c r="AT55" s="285">
        <v>0</v>
      </c>
    </row>
    <row r="56" spans="1:46" x14ac:dyDescent="0.35">
      <c r="A56" s="285" t="s">
        <v>10</v>
      </c>
      <c r="B56" s="285">
        <v>1</v>
      </c>
      <c r="C56" s="285">
        <v>1</v>
      </c>
      <c r="D56" s="285">
        <v>5408</v>
      </c>
      <c r="E56" s="285">
        <v>0</v>
      </c>
      <c r="F56" s="285">
        <v>0</v>
      </c>
      <c r="G56" s="285">
        <v>0</v>
      </c>
      <c r="H56" s="285">
        <v>0</v>
      </c>
      <c r="I56" s="285">
        <v>0</v>
      </c>
      <c r="J56" s="285">
        <v>0</v>
      </c>
      <c r="K56" s="285">
        <v>0</v>
      </c>
      <c r="L56" s="285">
        <v>0</v>
      </c>
      <c r="M56" s="285">
        <v>0</v>
      </c>
      <c r="N56" s="285">
        <v>850</v>
      </c>
      <c r="O56" s="285">
        <v>0</v>
      </c>
      <c r="P56" s="285">
        <v>0</v>
      </c>
      <c r="Q56" s="285">
        <v>0</v>
      </c>
      <c r="R56" s="285">
        <v>0</v>
      </c>
      <c r="S56" s="285">
        <v>0</v>
      </c>
      <c r="T56" s="285">
        <v>0</v>
      </c>
      <c r="U56" s="285">
        <v>0</v>
      </c>
      <c r="V56" s="285">
        <v>0</v>
      </c>
      <c r="W56" s="285">
        <v>0</v>
      </c>
      <c r="X56" s="285">
        <v>0</v>
      </c>
      <c r="Y56" s="285">
        <v>0</v>
      </c>
      <c r="Z56" s="285">
        <v>0</v>
      </c>
      <c r="AA56" s="285">
        <v>0</v>
      </c>
      <c r="AB56" s="285">
        <v>0</v>
      </c>
      <c r="AC56" s="285">
        <v>0</v>
      </c>
      <c r="AD56" s="285">
        <v>0</v>
      </c>
      <c r="AE56" s="285">
        <v>0</v>
      </c>
      <c r="AF56" s="285">
        <v>0</v>
      </c>
      <c r="AG56" s="285">
        <v>0</v>
      </c>
      <c r="AH56" s="285">
        <v>0</v>
      </c>
      <c r="AI56" s="285">
        <v>0</v>
      </c>
      <c r="AJ56" s="285">
        <v>0</v>
      </c>
      <c r="AK56" s="285">
        <v>0</v>
      </c>
      <c r="AL56" s="285">
        <v>0</v>
      </c>
      <c r="AM56" s="285">
        <v>0</v>
      </c>
      <c r="AN56" s="285">
        <v>0</v>
      </c>
      <c r="AO56" s="285">
        <v>0</v>
      </c>
      <c r="AP56" s="285">
        <v>0</v>
      </c>
      <c r="AQ56" s="285">
        <v>0</v>
      </c>
      <c r="AR56" s="285">
        <v>0</v>
      </c>
      <c r="AS56" s="285">
        <v>0</v>
      </c>
      <c r="AT56" s="285">
        <v>0</v>
      </c>
    </row>
    <row r="57" spans="1:46" x14ac:dyDescent="0.35">
      <c r="A57" s="285" t="s">
        <v>10</v>
      </c>
      <c r="B57" s="285">
        <v>1</v>
      </c>
      <c r="C57" s="285">
        <v>1</v>
      </c>
      <c r="D57" s="285">
        <v>5415</v>
      </c>
      <c r="E57" s="285">
        <v>0</v>
      </c>
      <c r="F57" s="285">
        <v>2695</v>
      </c>
      <c r="G57" s="285">
        <v>5160</v>
      </c>
      <c r="H57" s="285">
        <v>4075</v>
      </c>
      <c r="I57" s="285">
        <v>4665</v>
      </c>
      <c r="J57" s="285">
        <v>3426</v>
      </c>
      <c r="K57" s="285">
        <v>4734</v>
      </c>
      <c r="L57" s="285">
        <v>3554</v>
      </c>
      <c r="M57" s="285">
        <v>6981</v>
      </c>
      <c r="N57" s="285">
        <v>1498</v>
      </c>
      <c r="O57" s="285">
        <v>4931</v>
      </c>
      <c r="P57" s="285">
        <v>2329</v>
      </c>
      <c r="Q57" s="285">
        <v>5952</v>
      </c>
      <c r="R57" s="285">
        <v>0</v>
      </c>
      <c r="S57" s="285">
        <v>0</v>
      </c>
      <c r="T57" s="285">
        <v>0</v>
      </c>
      <c r="U57" s="285">
        <v>0</v>
      </c>
      <c r="V57" s="285">
        <v>0</v>
      </c>
      <c r="W57" s="285">
        <v>0</v>
      </c>
      <c r="X57" s="285">
        <v>0</v>
      </c>
      <c r="Y57" s="285">
        <v>0</v>
      </c>
      <c r="Z57" s="285">
        <v>0</v>
      </c>
      <c r="AA57" s="285">
        <v>0</v>
      </c>
      <c r="AB57" s="285">
        <v>0</v>
      </c>
      <c r="AC57" s="285">
        <v>0</v>
      </c>
      <c r="AD57" s="285">
        <v>0</v>
      </c>
      <c r="AE57" s="285">
        <v>0</v>
      </c>
      <c r="AF57" s="285">
        <v>0</v>
      </c>
      <c r="AG57" s="285">
        <v>0</v>
      </c>
      <c r="AH57" s="285">
        <v>0</v>
      </c>
      <c r="AI57" s="285">
        <v>0</v>
      </c>
      <c r="AJ57" s="285">
        <v>0</v>
      </c>
      <c r="AK57" s="285">
        <v>0</v>
      </c>
      <c r="AL57" s="285">
        <v>0</v>
      </c>
      <c r="AM57" s="285">
        <v>0</v>
      </c>
      <c r="AN57" s="285">
        <v>0</v>
      </c>
      <c r="AO57" s="285">
        <v>0</v>
      </c>
      <c r="AP57" s="285">
        <v>0</v>
      </c>
      <c r="AQ57" s="285">
        <v>0</v>
      </c>
      <c r="AR57" s="285">
        <v>0</v>
      </c>
      <c r="AS57" s="285">
        <v>0</v>
      </c>
      <c r="AT57" s="285">
        <v>0</v>
      </c>
    </row>
    <row r="58" spans="1:46" x14ac:dyDescent="0.35">
      <c r="A58" s="285" t="s">
        <v>10</v>
      </c>
      <c r="B58" s="285">
        <v>1</v>
      </c>
      <c r="C58" s="285">
        <v>1</v>
      </c>
      <c r="D58" s="285">
        <v>5416</v>
      </c>
      <c r="E58" s="285">
        <v>0</v>
      </c>
      <c r="F58" s="285">
        <v>1125</v>
      </c>
      <c r="G58" s="285">
        <v>1125</v>
      </c>
      <c r="H58" s="285">
        <v>1125</v>
      </c>
      <c r="I58" s="285">
        <v>1125</v>
      </c>
      <c r="J58" s="285">
        <v>1125</v>
      </c>
      <c r="K58" s="285">
        <v>1125</v>
      </c>
      <c r="L58" s="285">
        <v>1125</v>
      </c>
      <c r="M58" s="285">
        <v>1125</v>
      </c>
      <c r="N58" s="285">
        <v>1125</v>
      </c>
      <c r="O58" s="285">
        <v>1125</v>
      </c>
      <c r="P58" s="285">
        <v>1125</v>
      </c>
      <c r="Q58" s="285">
        <v>1125</v>
      </c>
      <c r="R58" s="285">
        <v>0</v>
      </c>
      <c r="S58" s="285">
        <v>0</v>
      </c>
      <c r="T58" s="285">
        <v>0</v>
      </c>
      <c r="U58" s="285">
        <v>0</v>
      </c>
      <c r="V58" s="285">
        <v>0</v>
      </c>
      <c r="W58" s="285">
        <v>0</v>
      </c>
      <c r="X58" s="285">
        <v>0</v>
      </c>
      <c r="Y58" s="285">
        <v>0</v>
      </c>
      <c r="Z58" s="285">
        <v>0</v>
      </c>
      <c r="AA58" s="285">
        <v>0</v>
      </c>
      <c r="AB58" s="285">
        <v>0</v>
      </c>
      <c r="AC58" s="285">
        <v>0</v>
      </c>
      <c r="AD58" s="285">
        <v>0</v>
      </c>
      <c r="AE58" s="285">
        <v>0</v>
      </c>
      <c r="AF58" s="285">
        <v>0</v>
      </c>
      <c r="AG58" s="285">
        <v>0</v>
      </c>
      <c r="AH58" s="285">
        <v>0</v>
      </c>
      <c r="AI58" s="285">
        <v>0</v>
      </c>
      <c r="AJ58" s="285">
        <v>0</v>
      </c>
      <c r="AK58" s="285">
        <v>0</v>
      </c>
      <c r="AL58" s="285">
        <v>0</v>
      </c>
      <c r="AM58" s="285">
        <v>0</v>
      </c>
      <c r="AN58" s="285">
        <v>0</v>
      </c>
      <c r="AO58" s="285">
        <v>0</v>
      </c>
      <c r="AP58" s="285">
        <v>0</v>
      </c>
      <c r="AQ58" s="285">
        <v>0</v>
      </c>
      <c r="AR58" s="285">
        <v>0</v>
      </c>
      <c r="AS58" s="285">
        <v>0</v>
      </c>
      <c r="AT58" s="285">
        <v>0</v>
      </c>
    </row>
    <row r="59" spans="1:46" x14ac:dyDescent="0.35">
      <c r="A59" s="285" t="s">
        <v>10</v>
      </c>
      <c r="B59" s="285">
        <v>1</v>
      </c>
      <c r="C59" s="285">
        <v>1</v>
      </c>
      <c r="D59" s="285">
        <v>5417</v>
      </c>
      <c r="E59" s="285">
        <v>0</v>
      </c>
      <c r="F59" s="285">
        <v>833</v>
      </c>
      <c r="G59" s="285">
        <v>833</v>
      </c>
      <c r="H59" s="285">
        <v>833</v>
      </c>
      <c r="I59" s="285">
        <v>833</v>
      </c>
      <c r="J59" s="285">
        <v>833</v>
      </c>
      <c r="K59" s="285">
        <v>833</v>
      </c>
      <c r="L59" s="285">
        <v>833</v>
      </c>
      <c r="M59" s="285">
        <v>833</v>
      </c>
      <c r="N59" s="285">
        <v>833</v>
      </c>
      <c r="O59" s="285">
        <v>833</v>
      </c>
      <c r="P59" s="285">
        <v>833</v>
      </c>
      <c r="Q59" s="285">
        <v>837</v>
      </c>
      <c r="R59" s="285">
        <v>0</v>
      </c>
      <c r="S59" s="285">
        <v>0</v>
      </c>
      <c r="T59" s="285">
        <v>0</v>
      </c>
      <c r="U59" s="285">
        <v>0</v>
      </c>
      <c r="V59" s="285">
        <v>0</v>
      </c>
      <c r="W59" s="285">
        <v>0</v>
      </c>
      <c r="X59" s="285">
        <v>0</v>
      </c>
      <c r="Y59" s="285">
        <v>0</v>
      </c>
      <c r="Z59" s="285">
        <v>0</v>
      </c>
      <c r="AA59" s="285">
        <v>0</v>
      </c>
      <c r="AB59" s="285">
        <v>0</v>
      </c>
      <c r="AC59" s="285">
        <v>0</v>
      </c>
      <c r="AD59" s="285">
        <v>0</v>
      </c>
      <c r="AE59" s="285">
        <v>0</v>
      </c>
      <c r="AF59" s="285">
        <v>0</v>
      </c>
      <c r="AG59" s="285">
        <v>0</v>
      </c>
      <c r="AH59" s="285">
        <v>0</v>
      </c>
      <c r="AI59" s="285">
        <v>0</v>
      </c>
      <c r="AJ59" s="285">
        <v>0</v>
      </c>
      <c r="AK59" s="285">
        <v>0</v>
      </c>
      <c r="AL59" s="285">
        <v>0</v>
      </c>
      <c r="AM59" s="285">
        <v>0</v>
      </c>
      <c r="AN59" s="285">
        <v>0</v>
      </c>
      <c r="AO59" s="285">
        <v>0</v>
      </c>
      <c r="AP59" s="285">
        <v>0</v>
      </c>
      <c r="AQ59" s="285">
        <v>0</v>
      </c>
      <c r="AR59" s="285">
        <v>0</v>
      </c>
      <c r="AS59" s="285">
        <v>0</v>
      </c>
      <c r="AT59" s="285">
        <v>0</v>
      </c>
    </row>
    <row r="60" spans="1:46" x14ac:dyDescent="0.35">
      <c r="A60" s="285" t="s">
        <v>10</v>
      </c>
      <c r="B60" s="285">
        <v>1</v>
      </c>
      <c r="C60" s="285">
        <v>1</v>
      </c>
      <c r="D60" s="285">
        <v>5418</v>
      </c>
      <c r="E60" s="285">
        <v>0</v>
      </c>
      <c r="F60" s="285">
        <v>960</v>
      </c>
      <c r="G60" s="285">
        <v>0</v>
      </c>
      <c r="H60" s="285">
        <v>0</v>
      </c>
      <c r="I60" s="285">
        <v>1943</v>
      </c>
      <c r="J60" s="285">
        <v>0</v>
      </c>
      <c r="K60" s="285">
        <v>125</v>
      </c>
      <c r="L60" s="285">
        <v>0</v>
      </c>
      <c r="M60" s="285">
        <v>214</v>
      </c>
      <c r="N60" s="285">
        <v>3528</v>
      </c>
      <c r="O60" s="285">
        <v>21</v>
      </c>
      <c r="P60" s="285">
        <v>209</v>
      </c>
      <c r="Q60" s="285">
        <v>0</v>
      </c>
      <c r="R60" s="285">
        <v>0</v>
      </c>
      <c r="S60" s="285">
        <v>0</v>
      </c>
      <c r="T60" s="285">
        <v>0</v>
      </c>
      <c r="U60" s="285">
        <v>0</v>
      </c>
      <c r="V60" s="285">
        <v>0</v>
      </c>
      <c r="W60" s="285">
        <v>0</v>
      </c>
      <c r="X60" s="285">
        <v>0</v>
      </c>
      <c r="Y60" s="285">
        <v>0</v>
      </c>
      <c r="Z60" s="285">
        <v>0</v>
      </c>
      <c r="AA60" s="285">
        <v>0</v>
      </c>
      <c r="AB60" s="285">
        <v>0</v>
      </c>
      <c r="AC60" s="285">
        <v>0</v>
      </c>
      <c r="AD60" s="285">
        <v>0</v>
      </c>
      <c r="AE60" s="285">
        <v>0</v>
      </c>
      <c r="AF60" s="285">
        <v>0</v>
      </c>
      <c r="AG60" s="285">
        <v>0</v>
      </c>
      <c r="AH60" s="285">
        <v>0</v>
      </c>
      <c r="AI60" s="285">
        <v>0</v>
      </c>
      <c r="AJ60" s="285">
        <v>0</v>
      </c>
      <c r="AK60" s="285">
        <v>0</v>
      </c>
      <c r="AL60" s="285">
        <v>0</v>
      </c>
      <c r="AM60" s="285">
        <v>0</v>
      </c>
      <c r="AN60" s="285">
        <v>0</v>
      </c>
      <c r="AO60" s="285">
        <v>0</v>
      </c>
      <c r="AP60" s="285">
        <v>0</v>
      </c>
      <c r="AQ60" s="285">
        <v>0</v>
      </c>
      <c r="AR60" s="285">
        <v>0</v>
      </c>
      <c r="AS60" s="285">
        <v>0</v>
      </c>
      <c r="AT60" s="285">
        <v>0</v>
      </c>
    </row>
    <row r="61" spans="1:46" x14ac:dyDescent="0.35">
      <c r="A61" s="285" t="s">
        <v>10</v>
      </c>
      <c r="B61" s="285">
        <v>1</v>
      </c>
      <c r="C61" s="285">
        <v>1</v>
      </c>
      <c r="D61" s="285">
        <v>5419</v>
      </c>
      <c r="E61" s="285">
        <v>0</v>
      </c>
      <c r="F61" s="285">
        <v>83</v>
      </c>
      <c r="G61" s="285">
        <v>83</v>
      </c>
      <c r="H61" s="285">
        <v>83</v>
      </c>
      <c r="I61" s="285">
        <v>83</v>
      </c>
      <c r="J61" s="285">
        <v>83</v>
      </c>
      <c r="K61" s="285">
        <v>83</v>
      </c>
      <c r="L61" s="285">
        <v>83</v>
      </c>
      <c r="M61" s="285">
        <v>83</v>
      </c>
      <c r="N61" s="285">
        <v>83</v>
      </c>
      <c r="O61" s="285">
        <v>83</v>
      </c>
      <c r="P61" s="285">
        <v>83</v>
      </c>
      <c r="Q61" s="285">
        <v>87</v>
      </c>
      <c r="R61" s="285">
        <v>0</v>
      </c>
      <c r="S61" s="285">
        <v>0</v>
      </c>
      <c r="T61" s="285">
        <v>0</v>
      </c>
      <c r="U61" s="285">
        <v>0</v>
      </c>
      <c r="V61" s="285">
        <v>0</v>
      </c>
      <c r="W61" s="285">
        <v>0</v>
      </c>
      <c r="X61" s="285">
        <v>0</v>
      </c>
      <c r="Y61" s="285">
        <v>0</v>
      </c>
      <c r="Z61" s="285">
        <v>0</v>
      </c>
      <c r="AA61" s="285">
        <v>0</v>
      </c>
      <c r="AB61" s="285">
        <v>0</v>
      </c>
      <c r="AC61" s="285">
        <v>0</v>
      </c>
      <c r="AD61" s="285">
        <v>0</v>
      </c>
      <c r="AE61" s="285">
        <v>0</v>
      </c>
      <c r="AF61" s="285">
        <v>0</v>
      </c>
      <c r="AG61" s="285">
        <v>0</v>
      </c>
      <c r="AH61" s="285">
        <v>0</v>
      </c>
      <c r="AI61" s="285">
        <v>0</v>
      </c>
      <c r="AJ61" s="285">
        <v>0</v>
      </c>
      <c r="AK61" s="285">
        <v>0</v>
      </c>
      <c r="AL61" s="285">
        <v>0</v>
      </c>
      <c r="AM61" s="285">
        <v>0</v>
      </c>
      <c r="AN61" s="285">
        <v>0</v>
      </c>
      <c r="AO61" s="285">
        <v>0</v>
      </c>
      <c r="AP61" s="285">
        <v>0</v>
      </c>
      <c r="AQ61" s="285">
        <v>0</v>
      </c>
      <c r="AR61" s="285">
        <v>0</v>
      </c>
      <c r="AS61" s="285">
        <v>0</v>
      </c>
      <c r="AT61" s="285">
        <v>0</v>
      </c>
    </row>
    <row r="62" spans="1:46" x14ac:dyDescent="0.35">
      <c r="A62" s="285" t="s">
        <v>10</v>
      </c>
      <c r="B62" s="285">
        <v>1</v>
      </c>
      <c r="C62" s="285">
        <v>1</v>
      </c>
      <c r="D62" s="285">
        <v>5421</v>
      </c>
      <c r="E62" s="285">
        <v>0</v>
      </c>
      <c r="F62" s="285">
        <v>0</v>
      </c>
      <c r="G62" s="285">
        <v>1452</v>
      </c>
      <c r="H62" s="285">
        <v>0</v>
      </c>
      <c r="I62" s="285">
        <v>0</v>
      </c>
      <c r="J62" s="285">
        <v>756</v>
      </c>
      <c r="K62" s="285">
        <v>493</v>
      </c>
      <c r="L62" s="285">
        <v>0</v>
      </c>
      <c r="M62" s="285">
        <v>11</v>
      </c>
      <c r="N62" s="285">
        <v>0</v>
      </c>
      <c r="O62" s="285">
        <v>2834</v>
      </c>
      <c r="P62" s="285">
        <v>377</v>
      </c>
      <c r="Q62" s="285">
        <v>77</v>
      </c>
      <c r="R62" s="285">
        <v>0</v>
      </c>
      <c r="S62" s="285">
        <v>0</v>
      </c>
      <c r="T62" s="285">
        <v>0</v>
      </c>
      <c r="U62" s="285">
        <v>0</v>
      </c>
      <c r="V62" s="285">
        <v>0</v>
      </c>
      <c r="W62" s="285">
        <v>0</v>
      </c>
      <c r="X62" s="285">
        <v>0</v>
      </c>
      <c r="Y62" s="285">
        <v>0</v>
      </c>
      <c r="Z62" s="285">
        <v>0</v>
      </c>
      <c r="AA62" s="285">
        <v>0</v>
      </c>
      <c r="AB62" s="285">
        <v>0</v>
      </c>
      <c r="AC62" s="285">
        <v>0</v>
      </c>
      <c r="AD62" s="285">
        <v>0</v>
      </c>
      <c r="AE62" s="285">
        <v>0</v>
      </c>
      <c r="AF62" s="285">
        <v>0</v>
      </c>
      <c r="AG62" s="285">
        <v>0</v>
      </c>
      <c r="AH62" s="285">
        <v>0</v>
      </c>
      <c r="AI62" s="285">
        <v>0</v>
      </c>
      <c r="AJ62" s="285">
        <v>0</v>
      </c>
      <c r="AK62" s="285">
        <v>0</v>
      </c>
      <c r="AL62" s="285">
        <v>0</v>
      </c>
      <c r="AM62" s="285">
        <v>0</v>
      </c>
      <c r="AN62" s="285">
        <v>0</v>
      </c>
      <c r="AO62" s="285">
        <v>0</v>
      </c>
      <c r="AP62" s="285">
        <v>0</v>
      </c>
      <c r="AQ62" s="285">
        <v>0</v>
      </c>
      <c r="AR62" s="285">
        <v>0</v>
      </c>
      <c r="AS62" s="285">
        <v>0</v>
      </c>
      <c r="AT62" s="285">
        <v>0</v>
      </c>
    </row>
    <row r="63" spans="1:46" x14ac:dyDescent="0.35">
      <c r="A63" s="285" t="s">
        <v>10</v>
      </c>
      <c r="B63" s="285">
        <v>1</v>
      </c>
      <c r="C63" s="285">
        <v>1</v>
      </c>
      <c r="D63" s="285">
        <v>5430</v>
      </c>
      <c r="E63" s="285">
        <v>0</v>
      </c>
      <c r="F63" s="285">
        <v>1064</v>
      </c>
      <c r="G63" s="285">
        <v>1336</v>
      </c>
      <c r="H63" s="285">
        <v>1284</v>
      </c>
      <c r="I63" s="285">
        <v>1372</v>
      </c>
      <c r="J63" s="285">
        <v>828</v>
      </c>
      <c r="K63" s="285">
        <v>475</v>
      </c>
      <c r="L63" s="285">
        <v>2359</v>
      </c>
      <c r="M63" s="285">
        <v>1326</v>
      </c>
      <c r="N63" s="285">
        <v>1692</v>
      </c>
      <c r="O63" s="285">
        <v>1368</v>
      </c>
      <c r="P63" s="285">
        <v>156</v>
      </c>
      <c r="Q63" s="285">
        <v>2740</v>
      </c>
      <c r="R63" s="285">
        <v>0</v>
      </c>
      <c r="S63" s="285">
        <v>0</v>
      </c>
      <c r="T63" s="285">
        <v>0</v>
      </c>
      <c r="U63" s="285">
        <v>0</v>
      </c>
      <c r="V63" s="285">
        <v>0</v>
      </c>
      <c r="W63" s="285">
        <v>0</v>
      </c>
      <c r="X63" s="285">
        <v>0</v>
      </c>
      <c r="Y63" s="285">
        <v>0</v>
      </c>
      <c r="Z63" s="285">
        <v>0</v>
      </c>
      <c r="AA63" s="285">
        <v>0</v>
      </c>
      <c r="AB63" s="285">
        <v>0</v>
      </c>
      <c r="AC63" s="285">
        <v>0</v>
      </c>
      <c r="AD63" s="285">
        <v>0</v>
      </c>
      <c r="AE63" s="285">
        <v>0</v>
      </c>
      <c r="AF63" s="285">
        <v>0</v>
      </c>
      <c r="AG63" s="285">
        <v>0</v>
      </c>
      <c r="AH63" s="285">
        <v>0</v>
      </c>
      <c r="AI63" s="285">
        <v>0</v>
      </c>
      <c r="AJ63" s="285">
        <v>0</v>
      </c>
      <c r="AK63" s="285">
        <v>0</v>
      </c>
      <c r="AL63" s="285">
        <v>0</v>
      </c>
      <c r="AM63" s="285">
        <v>0</v>
      </c>
      <c r="AN63" s="285">
        <v>0</v>
      </c>
      <c r="AO63" s="285">
        <v>0</v>
      </c>
      <c r="AP63" s="285">
        <v>0</v>
      </c>
      <c r="AQ63" s="285">
        <v>0</v>
      </c>
      <c r="AR63" s="285">
        <v>0</v>
      </c>
      <c r="AS63" s="285">
        <v>0</v>
      </c>
      <c r="AT63" s="285">
        <v>0</v>
      </c>
    </row>
    <row r="64" spans="1:46" x14ac:dyDescent="0.35">
      <c r="A64" s="285" t="s">
        <v>10</v>
      </c>
      <c r="B64" s="285">
        <v>1</v>
      </c>
      <c r="C64" s="285">
        <v>1</v>
      </c>
      <c r="D64" s="285">
        <v>5435</v>
      </c>
      <c r="E64" s="285">
        <v>0</v>
      </c>
      <c r="F64" s="285">
        <v>124</v>
      </c>
      <c r="G64" s="285">
        <v>331</v>
      </c>
      <c r="H64" s="285">
        <v>191</v>
      </c>
      <c r="I64" s="285">
        <v>0</v>
      </c>
      <c r="J64" s="285">
        <v>2912</v>
      </c>
      <c r="K64" s="285">
        <v>0</v>
      </c>
      <c r="L64" s="285">
        <v>0</v>
      </c>
      <c r="M64" s="285">
        <v>390</v>
      </c>
      <c r="N64" s="285">
        <v>0</v>
      </c>
      <c r="O64" s="285">
        <v>0</v>
      </c>
      <c r="P64" s="285">
        <v>0</v>
      </c>
      <c r="Q64" s="285">
        <v>1052</v>
      </c>
      <c r="R64" s="285">
        <v>0</v>
      </c>
      <c r="S64" s="285">
        <v>0</v>
      </c>
      <c r="T64" s="285">
        <v>0</v>
      </c>
      <c r="U64" s="285">
        <v>0</v>
      </c>
      <c r="V64" s="285">
        <v>0</v>
      </c>
      <c r="W64" s="285">
        <v>0</v>
      </c>
      <c r="X64" s="285">
        <v>0</v>
      </c>
      <c r="Y64" s="285">
        <v>0</v>
      </c>
      <c r="Z64" s="285">
        <v>0</v>
      </c>
      <c r="AA64" s="285">
        <v>0</v>
      </c>
      <c r="AB64" s="285">
        <v>0</v>
      </c>
      <c r="AC64" s="285">
        <v>0</v>
      </c>
      <c r="AD64" s="285">
        <v>0</v>
      </c>
      <c r="AE64" s="285">
        <v>0</v>
      </c>
      <c r="AF64" s="285">
        <v>0</v>
      </c>
      <c r="AG64" s="285">
        <v>0</v>
      </c>
      <c r="AH64" s="285">
        <v>0</v>
      </c>
      <c r="AI64" s="285">
        <v>0</v>
      </c>
      <c r="AJ64" s="285">
        <v>0</v>
      </c>
      <c r="AK64" s="285">
        <v>0</v>
      </c>
      <c r="AL64" s="285">
        <v>0</v>
      </c>
      <c r="AM64" s="285">
        <v>0</v>
      </c>
      <c r="AN64" s="285">
        <v>0</v>
      </c>
      <c r="AO64" s="285">
        <v>0</v>
      </c>
      <c r="AP64" s="285">
        <v>0</v>
      </c>
      <c r="AQ64" s="285">
        <v>0</v>
      </c>
      <c r="AR64" s="285">
        <v>0</v>
      </c>
      <c r="AS64" s="285">
        <v>0</v>
      </c>
      <c r="AT64" s="285">
        <v>0</v>
      </c>
    </row>
    <row r="65" spans="1:46" x14ac:dyDescent="0.35">
      <c r="A65" s="285" t="s">
        <v>10</v>
      </c>
      <c r="B65" s="285">
        <v>1</v>
      </c>
      <c r="C65" s="285">
        <v>1</v>
      </c>
      <c r="D65" s="285">
        <v>5440</v>
      </c>
      <c r="E65" s="285">
        <v>0</v>
      </c>
      <c r="F65" s="285">
        <v>544</v>
      </c>
      <c r="G65" s="285">
        <v>0</v>
      </c>
      <c r="H65" s="285">
        <v>0</v>
      </c>
      <c r="I65" s="285">
        <v>534</v>
      </c>
      <c r="J65" s="285">
        <v>0</v>
      </c>
      <c r="K65" s="285">
        <v>1347</v>
      </c>
      <c r="L65" s="285">
        <v>0</v>
      </c>
      <c r="M65" s="285">
        <v>2340</v>
      </c>
      <c r="N65" s="285">
        <v>1076</v>
      </c>
      <c r="O65" s="285">
        <v>1990</v>
      </c>
      <c r="P65" s="285">
        <v>2169</v>
      </c>
      <c r="Q65" s="285">
        <v>0</v>
      </c>
      <c r="R65" s="285">
        <v>0</v>
      </c>
      <c r="S65" s="285">
        <v>0</v>
      </c>
      <c r="T65" s="285">
        <v>0</v>
      </c>
      <c r="U65" s="285">
        <v>0</v>
      </c>
      <c r="V65" s="285">
        <v>0</v>
      </c>
      <c r="W65" s="285">
        <v>0</v>
      </c>
      <c r="X65" s="285">
        <v>0</v>
      </c>
      <c r="Y65" s="285">
        <v>0</v>
      </c>
      <c r="Z65" s="285">
        <v>0</v>
      </c>
      <c r="AA65" s="285">
        <v>0</v>
      </c>
      <c r="AB65" s="285">
        <v>0</v>
      </c>
      <c r="AC65" s="285">
        <v>0</v>
      </c>
      <c r="AD65" s="285">
        <v>0</v>
      </c>
      <c r="AE65" s="285">
        <v>0</v>
      </c>
      <c r="AF65" s="285">
        <v>0</v>
      </c>
      <c r="AG65" s="285">
        <v>0</v>
      </c>
      <c r="AH65" s="285">
        <v>0</v>
      </c>
      <c r="AI65" s="285">
        <v>0</v>
      </c>
      <c r="AJ65" s="285">
        <v>0</v>
      </c>
      <c r="AK65" s="285">
        <v>0</v>
      </c>
      <c r="AL65" s="285">
        <v>0</v>
      </c>
      <c r="AM65" s="285">
        <v>0</v>
      </c>
      <c r="AN65" s="285">
        <v>0</v>
      </c>
      <c r="AO65" s="285">
        <v>0</v>
      </c>
      <c r="AP65" s="285">
        <v>0</v>
      </c>
      <c r="AQ65" s="285">
        <v>0</v>
      </c>
      <c r="AR65" s="285">
        <v>0</v>
      </c>
      <c r="AS65" s="285">
        <v>0</v>
      </c>
      <c r="AT65" s="285">
        <v>0</v>
      </c>
    </row>
    <row r="66" spans="1:46" x14ac:dyDescent="0.35">
      <c r="A66" s="285" t="s">
        <v>10</v>
      </c>
      <c r="B66" s="285">
        <v>1</v>
      </c>
      <c r="C66" s="285">
        <v>1</v>
      </c>
      <c r="D66" s="285">
        <v>5450</v>
      </c>
      <c r="E66" s="285">
        <v>0</v>
      </c>
      <c r="F66" s="285">
        <v>0</v>
      </c>
      <c r="G66" s="285">
        <v>0</v>
      </c>
      <c r="H66" s="285">
        <v>0</v>
      </c>
      <c r="I66" s="285">
        <v>279</v>
      </c>
      <c r="J66" s="285">
        <v>195</v>
      </c>
      <c r="K66" s="285">
        <v>21</v>
      </c>
      <c r="L66" s="285">
        <v>0</v>
      </c>
      <c r="M66" s="285">
        <v>218</v>
      </c>
      <c r="N66" s="285">
        <v>0</v>
      </c>
      <c r="O66" s="285">
        <v>434</v>
      </c>
      <c r="P66" s="285">
        <v>103</v>
      </c>
      <c r="Q66" s="285">
        <v>0</v>
      </c>
      <c r="R66" s="285">
        <v>0</v>
      </c>
      <c r="S66" s="285">
        <v>0</v>
      </c>
      <c r="T66" s="285">
        <v>0</v>
      </c>
      <c r="U66" s="285">
        <v>0</v>
      </c>
      <c r="V66" s="285">
        <v>0</v>
      </c>
      <c r="W66" s="285">
        <v>0</v>
      </c>
      <c r="X66" s="285">
        <v>0</v>
      </c>
      <c r="Y66" s="285">
        <v>0</v>
      </c>
      <c r="Z66" s="285">
        <v>0</v>
      </c>
      <c r="AA66" s="285">
        <v>0</v>
      </c>
      <c r="AB66" s="285">
        <v>0</v>
      </c>
      <c r="AC66" s="285">
        <v>0</v>
      </c>
      <c r="AD66" s="285">
        <v>0</v>
      </c>
      <c r="AE66" s="285">
        <v>0</v>
      </c>
      <c r="AF66" s="285">
        <v>0</v>
      </c>
      <c r="AG66" s="285">
        <v>0</v>
      </c>
      <c r="AH66" s="285">
        <v>0</v>
      </c>
      <c r="AI66" s="285">
        <v>0</v>
      </c>
      <c r="AJ66" s="285">
        <v>0</v>
      </c>
      <c r="AK66" s="285">
        <v>0</v>
      </c>
      <c r="AL66" s="285">
        <v>0</v>
      </c>
      <c r="AM66" s="285">
        <v>0</v>
      </c>
      <c r="AN66" s="285">
        <v>0</v>
      </c>
      <c r="AO66" s="285">
        <v>0</v>
      </c>
      <c r="AP66" s="285">
        <v>0</v>
      </c>
      <c r="AQ66" s="285">
        <v>0</v>
      </c>
      <c r="AR66" s="285">
        <v>0</v>
      </c>
      <c r="AS66" s="285">
        <v>0</v>
      </c>
      <c r="AT66" s="285">
        <v>0</v>
      </c>
    </row>
    <row r="67" spans="1:46" x14ac:dyDescent="0.35">
      <c r="A67" s="285" t="s">
        <v>10</v>
      </c>
      <c r="B67" s="285">
        <v>1</v>
      </c>
      <c r="C67" s="285">
        <v>1</v>
      </c>
      <c r="D67" s="285">
        <v>5470</v>
      </c>
      <c r="E67" s="285">
        <v>0</v>
      </c>
      <c r="F67" s="285">
        <v>791</v>
      </c>
      <c r="G67" s="285">
        <v>2120</v>
      </c>
      <c r="H67" s="285">
        <v>0</v>
      </c>
      <c r="I67" s="285">
        <v>0</v>
      </c>
      <c r="J67" s="285">
        <v>121</v>
      </c>
      <c r="K67" s="285">
        <v>0</v>
      </c>
      <c r="L67" s="285">
        <v>677</v>
      </c>
      <c r="M67" s="285">
        <v>0</v>
      </c>
      <c r="N67" s="285">
        <v>1291</v>
      </c>
      <c r="O67" s="285">
        <v>0</v>
      </c>
      <c r="P67" s="285">
        <v>0</v>
      </c>
      <c r="Q67" s="285">
        <v>0</v>
      </c>
      <c r="R67" s="285">
        <v>0</v>
      </c>
      <c r="S67" s="285">
        <v>0</v>
      </c>
      <c r="T67" s="285">
        <v>0</v>
      </c>
      <c r="U67" s="285">
        <v>0</v>
      </c>
      <c r="V67" s="285">
        <v>0</v>
      </c>
      <c r="W67" s="285">
        <v>0</v>
      </c>
      <c r="X67" s="285">
        <v>0</v>
      </c>
      <c r="Y67" s="285">
        <v>0</v>
      </c>
      <c r="Z67" s="285">
        <v>0</v>
      </c>
      <c r="AA67" s="285">
        <v>0</v>
      </c>
      <c r="AB67" s="285">
        <v>0</v>
      </c>
      <c r="AC67" s="285">
        <v>0</v>
      </c>
      <c r="AD67" s="285">
        <v>0</v>
      </c>
      <c r="AE67" s="285">
        <v>0</v>
      </c>
      <c r="AF67" s="285">
        <v>0</v>
      </c>
      <c r="AG67" s="285">
        <v>0</v>
      </c>
      <c r="AH67" s="285">
        <v>0</v>
      </c>
      <c r="AI67" s="285">
        <v>0</v>
      </c>
      <c r="AJ67" s="285">
        <v>0</v>
      </c>
      <c r="AK67" s="285">
        <v>0</v>
      </c>
      <c r="AL67" s="285">
        <v>0</v>
      </c>
      <c r="AM67" s="285">
        <v>0</v>
      </c>
      <c r="AN67" s="285">
        <v>0</v>
      </c>
      <c r="AO67" s="285">
        <v>0</v>
      </c>
      <c r="AP67" s="285">
        <v>0</v>
      </c>
      <c r="AQ67" s="285">
        <v>0</v>
      </c>
      <c r="AR67" s="285">
        <v>0</v>
      </c>
      <c r="AS67" s="285">
        <v>0</v>
      </c>
      <c r="AT67" s="285">
        <v>0</v>
      </c>
    </row>
    <row r="68" spans="1:46" x14ac:dyDescent="0.35">
      <c r="A68" s="285" t="s">
        <v>10</v>
      </c>
      <c r="B68" s="285">
        <v>1</v>
      </c>
      <c r="C68" s="285">
        <v>1</v>
      </c>
      <c r="D68" s="285">
        <v>5600</v>
      </c>
      <c r="E68" s="285">
        <v>0</v>
      </c>
      <c r="F68" s="285">
        <v>3322</v>
      </c>
      <c r="G68" s="285">
        <v>2858</v>
      </c>
      <c r="H68" s="285">
        <v>3868</v>
      </c>
      <c r="I68" s="285">
        <v>5497</v>
      </c>
      <c r="J68" s="285">
        <v>4814</v>
      </c>
      <c r="K68" s="285">
        <v>4602</v>
      </c>
      <c r="L68" s="285">
        <v>4219</v>
      </c>
      <c r="M68" s="285">
        <v>3816</v>
      </c>
      <c r="N68" s="285">
        <v>4147</v>
      </c>
      <c r="O68" s="285">
        <v>5092</v>
      </c>
      <c r="P68" s="285">
        <v>4147</v>
      </c>
      <c r="Q68" s="285">
        <v>2912</v>
      </c>
      <c r="R68" s="285">
        <v>0</v>
      </c>
      <c r="S68" s="285">
        <v>0</v>
      </c>
      <c r="T68" s="285">
        <v>0</v>
      </c>
      <c r="U68" s="285">
        <v>0</v>
      </c>
      <c r="V68" s="285">
        <v>0</v>
      </c>
      <c r="W68" s="285">
        <v>0</v>
      </c>
      <c r="X68" s="285">
        <v>0</v>
      </c>
      <c r="Y68" s="285">
        <v>0</v>
      </c>
      <c r="Z68" s="285">
        <v>0</v>
      </c>
      <c r="AA68" s="285">
        <v>0</v>
      </c>
      <c r="AB68" s="285">
        <v>0</v>
      </c>
      <c r="AC68" s="285">
        <v>0</v>
      </c>
      <c r="AD68" s="285">
        <v>0</v>
      </c>
      <c r="AE68" s="285">
        <v>0</v>
      </c>
      <c r="AF68" s="285">
        <v>0</v>
      </c>
      <c r="AG68" s="285">
        <v>0</v>
      </c>
      <c r="AH68" s="285">
        <v>0</v>
      </c>
      <c r="AI68" s="285">
        <v>0</v>
      </c>
      <c r="AJ68" s="285">
        <v>0</v>
      </c>
      <c r="AK68" s="285">
        <v>0</v>
      </c>
      <c r="AL68" s="285">
        <v>0</v>
      </c>
      <c r="AM68" s="285">
        <v>0</v>
      </c>
      <c r="AN68" s="285">
        <v>0</v>
      </c>
      <c r="AO68" s="285">
        <v>0</v>
      </c>
      <c r="AP68" s="285">
        <v>0</v>
      </c>
      <c r="AQ68" s="285">
        <v>0</v>
      </c>
      <c r="AR68" s="285">
        <v>0</v>
      </c>
      <c r="AS68" s="285">
        <v>0</v>
      </c>
      <c r="AT68" s="285">
        <v>0</v>
      </c>
    </row>
    <row r="69" spans="1:46" x14ac:dyDescent="0.35">
      <c r="A69" s="285" t="s">
        <v>10</v>
      </c>
      <c r="B69" s="285">
        <v>1</v>
      </c>
      <c r="C69" s="285">
        <v>1</v>
      </c>
      <c r="D69" s="285">
        <v>5601</v>
      </c>
      <c r="E69" s="285">
        <v>0</v>
      </c>
      <c r="F69" s="285">
        <v>303</v>
      </c>
      <c r="G69" s="285">
        <v>260</v>
      </c>
      <c r="H69" s="285">
        <v>352</v>
      </c>
      <c r="I69" s="285">
        <v>501</v>
      </c>
      <c r="J69" s="285">
        <v>439</v>
      </c>
      <c r="K69" s="285">
        <v>419</v>
      </c>
      <c r="L69" s="285">
        <v>384</v>
      </c>
      <c r="M69" s="285">
        <v>348</v>
      </c>
      <c r="N69" s="285">
        <v>378</v>
      </c>
      <c r="O69" s="285">
        <v>464</v>
      </c>
      <c r="P69" s="285">
        <v>378</v>
      </c>
      <c r="Q69" s="285">
        <v>266</v>
      </c>
      <c r="R69" s="285">
        <v>0</v>
      </c>
      <c r="S69" s="285">
        <v>0</v>
      </c>
      <c r="T69" s="285">
        <v>0</v>
      </c>
      <c r="U69" s="285">
        <v>0</v>
      </c>
      <c r="V69" s="285">
        <v>0</v>
      </c>
      <c r="W69" s="285">
        <v>0</v>
      </c>
      <c r="X69" s="285">
        <v>0</v>
      </c>
      <c r="Y69" s="285">
        <v>0</v>
      </c>
      <c r="Z69" s="285">
        <v>0</v>
      </c>
      <c r="AA69" s="285">
        <v>0</v>
      </c>
      <c r="AB69" s="285">
        <v>0</v>
      </c>
      <c r="AC69" s="285">
        <v>0</v>
      </c>
      <c r="AD69" s="285">
        <v>0</v>
      </c>
      <c r="AE69" s="285">
        <v>0</v>
      </c>
      <c r="AF69" s="285">
        <v>0</v>
      </c>
      <c r="AG69" s="285">
        <v>0</v>
      </c>
      <c r="AH69" s="285">
        <v>0</v>
      </c>
      <c r="AI69" s="285">
        <v>0</v>
      </c>
      <c r="AJ69" s="285">
        <v>0</v>
      </c>
      <c r="AK69" s="285">
        <v>0</v>
      </c>
      <c r="AL69" s="285">
        <v>0</v>
      </c>
      <c r="AM69" s="285">
        <v>0</v>
      </c>
      <c r="AN69" s="285">
        <v>0</v>
      </c>
      <c r="AO69" s="285">
        <v>0</v>
      </c>
      <c r="AP69" s="285">
        <v>0</v>
      </c>
      <c r="AQ69" s="285">
        <v>0</v>
      </c>
      <c r="AR69" s="285">
        <v>0</v>
      </c>
      <c r="AS69" s="285">
        <v>0</v>
      </c>
      <c r="AT69" s="285">
        <v>0</v>
      </c>
    </row>
    <row r="70" spans="1:46" x14ac:dyDescent="0.35">
      <c r="A70" s="285" t="s">
        <v>10</v>
      </c>
      <c r="B70" s="285">
        <v>1</v>
      </c>
      <c r="C70" s="285">
        <v>1</v>
      </c>
      <c r="D70" s="285">
        <v>5800</v>
      </c>
      <c r="E70" s="285">
        <v>0</v>
      </c>
      <c r="F70" s="285">
        <v>10300</v>
      </c>
      <c r="G70" s="285">
        <v>12334</v>
      </c>
      <c r="H70" s="285">
        <v>13511</v>
      </c>
      <c r="I70" s="285">
        <v>13232</v>
      </c>
      <c r="J70" s="285">
        <v>11372</v>
      </c>
      <c r="K70" s="285">
        <v>10201</v>
      </c>
      <c r="L70" s="285">
        <v>10863</v>
      </c>
      <c r="M70" s="285">
        <v>12242</v>
      </c>
      <c r="N70" s="285">
        <v>12222</v>
      </c>
      <c r="O70" s="285">
        <v>14829</v>
      </c>
      <c r="P70" s="285">
        <v>12731</v>
      </c>
      <c r="Q70" s="285">
        <v>16245</v>
      </c>
      <c r="R70" s="285">
        <v>0</v>
      </c>
      <c r="S70" s="285">
        <v>0</v>
      </c>
      <c r="T70" s="285">
        <v>0</v>
      </c>
      <c r="U70" s="285">
        <v>0</v>
      </c>
      <c r="V70" s="285">
        <v>0</v>
      </c>
      <c r="W70" s="285">
        <v>0</v>
      </c>
      <c r="X70" s="285">
        <v>0</v>
      </c>
      <c r="Y70" s="285">
        <v>0</v>
      </c>
      <c r="Z70" s="285">
        <v>0</v>
      </c>
      <c r="AA70" s="285">
        <v>0</v>
      </c>
      <c r="AB70" s="285">
        <v>0</v>
      </c>
      <c r="AC70" s="285">
        <v>0</v>
      </c>
      <c r="AD70" s="285">
        <v>0</v>
      </c>
      <c r="AE70" s="285">
        <v>0</v>
      </c>
      <c r="AF70" s="285">
        <v>0</v>
      </c>
      <c r="AG70" s="285">
        <v>0</v>
      </c>
      <c r="AH70" s="285">
        <v>0</v>
      </c>
      <c r="AI70" s="285">
        <v>0</v>
      </c>
      <c r="AJ70" s="285">
        <v>0</v>
      </c>
      <c r="AK70" s="285">
        <v>0</v>
      </c>
      <c r="AL70" s="285">
        <v>0</v>
      </c>
      <c r="AM70" s="285">
        <v>0</v>
      </c>
      <c r="AN70" s="285">
        <v>0</v>
      </c>
      <c r="AO70" s="285">
        <v>0</v>
      </c>
      <c r="AP70" s="285">
        <v>0</v>
      </c>
      <c r="AQ70" s="285">
        <v>0</v>
      </c>
      <c r="AR70" s="285">
        <v>0</v>
      </c>
      <c r="AS70" s="285">
        <v>0</v>
      </c>
      <c r="AT70" s="285">
        <v>0</v>
      </c>
    </row>
    <row r="71" spans="1:46" x14ac:dyDescent="0.35">
      <c r="A71" s="285" t="s">
        <v>10</v>
      </c>
      <c r="B71" s="285">
        <v>1</v>
      </c>
      <c r="C71" s="285">
        <v>1</v>
      </c>
      <c r="D71" s="285">
        <v>5801</v>
      </c>
      <c r="E71" s="285">
        <v>0</v>
      </c>
      <c r="F71" s="285">
        <v>880</v>
      </c>
      <c r="G71" s="285">
        <v>1058</v>
      </c>
      <c r="H71" s="285">
        <v>1154</v>
      </c>
      <c r="I71" s="285">
        <v>1137</v>
      </c>
      <c r="J71" s="285">
        <v>966</v>
      </c>
      <c r="K71" s="285">
        <v>1371</v>
      </c>
      <c r="L71" s="285">
        <v>913</v>
      </c>
      <c r="M71" s="285">
        <v>1052</v>
      </c>
      <c r="N71" s="285">
        <v>1471</v>
      </c>
      <c r="O71" s="285">
        <v>1373</v>
      </c>
      <c r="P71" s="285">
        <v>963</v>
      </c>
      <c r="Q71" s="285">
        <v>3821</v>
      </c>
      <c r="R71" s="285">
        <v>0</v>
      </c>
      <c r="S71" s="285">
        <v>0</v>
      </c>
      <c r="T71" s="285">
        <v>0</v>
      </c>
      <c r="U71" s="285">
        <v>0</v>
      </c>
      <c r="V71" s="285">
        <v>0</v>
      </c>
      <c r="W71" s="285">
        <v>0</v>
      </c>
      <c r="X71" s="285">
        <v>0</v>
      </c>
      <c r="Y71" s="285">
        <v>0</v>
      </c>
      <c r="Z71" s="285">
        <v>0</v>
      </c>
      <c r="AA71" s="285">
        <v>0</v>
      </c>
      <c r="AB71" s="285">
        <v>0</v>
      </c>
      <c r="AC71" s="285">
        <v>0</v>
      </c>
      <c r="AD71" s="285">
        <v>0</v>
      </c>
      <c r="AE71" s="285">
        <v>0</v>
      </c>
      <c r="AF71" s="285">
        <v>0</v>
      </c>
      <c r="AG71" s="285">
        <v>0</v>
      </c>
      <c r="AH71" s="285">
        <v>0</v>
      </c>
      <c r="AI71" s="285">
        <v>0</v>
      </c>
      <c r="AJ71" s="285">
        <v>0</v>
      </c>
      <c r="AK71" s="285">
        <v>0</v>
      </c>
      <c r="AL71" s="285">
        <v>0</v>
      </c>
      <c r="AM71" s="285">
        <v>0</v>
      </c>
      <c r="AN71" s="285">
        <v>0</v>
      </c>
      <c r="AO71" s="285">
        <v>0</v>
      </c>
      <c r="AP71" s="285">
        <v>0</v>
      </c>
      <c r="AQ71" s="285">
        <v>0</v>
      </c>
      <c r="AR71" s="285">
        <v>0</v>
      </c>
      <c r="AS71" s="285">
        <v>0</v>
      </c>
      <c r="AT71" s="285">
        <v>0</v>
      </c>
    </row>
    <row r="72" spans="1:46" x14ac:dyDescent="0.35">
      <c r="A72" s="285" t="s">
        <v>10</v>
      </c>
      <c r="B72" s="285">
        <v>1</v>
      </c>
      <c r="C72" s="285">
        <v>1</v>
      </c>
      <c r="D72" s="285">
        <v>5818</v>
      </c>
      <c r="E72" s="285">
        <v>0</v>
      </c>
      <c r="F72" s="285">
        <v>0</v>
      </c>
      <c r="G72" s="285">
        <v>0</v>
      </c>
      <c r="H72" s="285">
        <v>276</v>
      </c>
      <c r="I72" s="285">
        <v>234</v>
      </c>
      <c r="J72" s="285">
        <v>141</v>
      </c>
      <c r="K72" s="285">
        <v>0</v>
      </c>
      <c r="L72" s="285">
        <v>110</v>
      </c>
      <c r="M72" s="285">
        <v>41</v>
      </c>
      <c r="N72" s="285">
        <v>538</v>
      </c>
      <c r="O72" s="285">
        <v>137</v>
      </c>
      <c r="P72" s="285">
        <v>0</v>
      </c>
      <c r="Q72" s="285">
        <v>23</v>
      </c>
      <c r="R72" s="285">
        <v>0</v>
      </c>
      <c r="S72" s="285">
        <v>0</v>
      </c>
      <c r="T72" s="285">
        <v>0</v>
      </c>
      <c r="U72" s="285">
        <v>0</v>
      </c>
      <c r="V72" s="285">
        <v>0</v>
      </c>
      <c r="W72" s="285">
        <v>0</v>
      </c>
      <c r="X72" s="285">
        <v>0</v>
      </c>
      <c r="Y72" s="285">
        <v>0</v>
      </c>
      <c r="Z72" s="285">
        <v>0</v>
      </c>
      <c r="AA72" s="285">
        <v>0</v>
      </c>
      <c r="AB72" s="285">
        <v>0</v>
      </c>
      <c r="AC72" s="285">
        <v>0</v>
      </c>
      <c r="AD72" s="285">
        <v>0</v>
      </c>
      <c r="AE72" s="285">
        <v>0</v>
      </c>
      <c r="AF72" s="285">
        <v>0</v>
      </c>
      <c r="AG72" s="285">
        <v>0</v>
      </c>
      <c r="AH72" s="285">
        <v>0</v>
      </c>
      <c r="AI72" s="285">
        <v>0</v>
      </c>
      <c r="AJ72" s="285">
        <v>0</v>
      </c>
      <c r="AK72" s="285">
        <v>0</v>
      </c>
      <c r="AL72" s="285">
        <v>0</v>
      </c>
      <c r="AM72" s="285">
        <v>0</v>
      </c>
      <c r="AN72" s="285">
        <v>0</v>
      </c>
      <c r="AO72" s="285">
        <v>0</v>
      </c>
      <c r="AP72" s="285">
        <v>0</v>
      </c>
      <c r="AQ72" s="285">
        <v>0</v>
      </c>
      <c r="AR72" s="285">
        <v>0</v>
      </c>
      <c r="AS72" s="285">
        <v>0</v>
      </c>
      <c r="AT72" s="285">
        <v>0</v>
      </c>
    </row>
    <row r="73" spans="1:46" x14ac:dyDescent="0.35">
      <c r="A73" s="285" t="s">
        <v>10</v>
      </c>
      <c r="B73" s="285">
        <v>1</v>
      </c>
      <c r="C73" s="285">
        <v>1</v>
      </c>
      <c r="D73" s="285">
        <v>5819</v>
      </c>
      <c r="E73" s="285">
        <v>0</v>
      </c>
      <c r="F73" s="285">
        <v>63</v>
      </c>
      <c r="G73" s="285">
        <v>63</v>
      </c>
      <c r="H73" s="285">
        <v>63</v>
      </c>
      <c r="I73" s="285">
        <v>63</v>
      </c>
      <c r="J73" s="285">
        <v>63</v>
      </c>
      <c r="K73" s="285">
        <v>63</v>
      </c>
      <c r="L73" s="285">
        <v>63</v>
      </c>
      <c r="M73" s="285">
        <v>63</v>
      </c>
      <c r="N73" s="285">
        <v>63</v>
      </c>
      <c r="O73" s="285">
        <v>63</v>
      </c>
      <c r="P73" s="285">
        <v>63</v>
      </c>
      <c r="Q73" s="285">
        <v>57</v>
      </c>
      <c r="R73" s="285">
        <v>0</v>
      </c>
      <c r="S73" s="285">
        <v>0</v>
      </c>
      <c r="T73" s="285">
        <v>0</v>
      </c>
      <c r="U73" s="285">
        <v>0</v>
      </c>
      <c r="V73" s="285">
        <v>0</v>
      </c>
      <c r="W73" s="285">
        <v>0</v>
      </c>
      <c r="X73" s="285">
        <v>0</v>
      </c>
      <c r="Y73" s="285">
        <v>0</v>
      </c>
      <c r="Z73" s="285">
        <v>0</v>
      </c>
      <c r="AA73" s="285">
        <v>0</v>
      </c>
      <c r="AB73" s="285">
        <v>0</v>
      </c>
      <c r="AC73" s="285">
        <v>0</v>
      </c>
      <c r="AD73" s="285">
        <v>0</v>
      </c>
      <c r="AE73" s="285">
        <v>0</v>
      </c>
      <c r="AF73" s="285">
        <v>0</v>
      </c>
      <c r="AG73" s="285">
        <v>0</v>
      </c>
      <c r="AH73" s="285">
        <v>0</v>
      </c>
      <c r="AI73" s="285">
        <v>0</v>
      </c>
      <c r="AJ73" s="285">
        <v>0</v>
      </c>
      <c r="AK73" s="285">
        <v>0</v>
      </c>
      <c r="AL73" s="285">
        <v>0</v>
      </c>
      <c r="AM73" s="285">
        <v>0</v>
      </c>
      <c r="AN73" s="285">
        <v>0</v>
      </c>
      <c r="AO73" s="285">
        <v>0</v>
      </c>
      <c r="AP73" s="285">
        <v>0</v>
      </c>
      <c r="AQ73" s="285">
        <v>0</v>
      </c>
      <c r="AR73" s="285">
        <v>0</v>
      </c>
      <c r="AS73" s="285">
        <v>0</v>
      </c>
      <c r="AT73" s="285">
        <v>0</v>
      </c>
    </row>
    <row r="74" spans="1:46" x14ac:dyDescent="0.35">
      <c r="A74" s="285" t="s">
        <v>10</v>
      </c>
      <c r="B74" s="285">
        <v>1</v>
      </c>
      <c r="C74" s="285">
        <v>1</v>
      </c>
      <c r="D74" s="285">
        <v>5820</v>
      </c>
      <c r="E74" s="285">
        <v>0</v>
      </c>
      <c r="F74" s="285">
        <v>1625</v>
      </c>
      <c r="G74" s="285">
        <v>1625</v>
      </c>
      <c r="H74" s="285">
        <v>1625</v>
      </c>
      <c r="I74" s="285">
        <v>1625</v>
      </c>
      <c r="J74" s="285">
        <v>1625</v>
      </c>
      <c r="K74" s="285">
        <v>1625</v>
      </c>
      <c r="L74" s="285">
        <v>1625</v>
      </c>
      <c r="M74" s="285">
        <v>1625</v>
      </c>
      <c r="N74" s="285">
        <v>1625</v>
      </c>
      <c r="O74" s="285">
        <v>1625</v>
      </c>
      <c r="P74" s="285">
        <v>1625</v>
      </c>
      <c r="Q74" s="285">
        <v>1625</v>
      </c>
      <c r="R74" s="285">
        <v>0</v>
      </c>
      <c r="S74" s="285">
        <v>0</v>
      </c>
      <c r="T74" s="285">
        <v>0</v>
      </c>
      <c r="U74" s="285">
        <v>0</v>
      </c>
      <c r="V74" s="285">
        <v>0</v>
      </c>
      <c r="W74" s="285">
        <v>0</v>
      </c>
      <c r="X74" s="285">
        <v>0</v>
      </c>
      <c r="Y74" s="285">
        <v>0</v>
      </c>
      <c r="Z74" s="285">
        <v>0</v>
      </c>
      <c r="AA74" s="285">
        <v>0</v>
      </c>
      <c r="AB74" s="285">
        <v>0</v>
      </c>
      <c r="AC74" s="285">
        <v>0</v>
      </c>
      <c r="AD74" s="285">
        <v>0</v>
      </c>
      <c r="AE74" s="285">
        <v>0</v>
      </c>
      <c r="AF74" s="285">
        <v>0</v>
      </c>
      <c r="AG74" s="285">
        <v>0</v>
      </c>
      <c r="AH74" s="285">
        <v>0</v>
      </c>
      <c r="AI74" s="285">
        <v>0</v>
      </c>
      <c r="AJ74" s="285">
        <v>0</v>
      </c>
      <c r="AK74" s="285">
        <v>0</v>
      </c>
      <c r="AL74" s="285">
        <v>0</v>
      </c>
      <c r="AM74" s="285">
        <v>0</v>
      </c>
      <c r="AN74" s="285">
        <v>0</v>
      </c>
      <c r="AO74" s="285">
        <v>0</v>
      </c>
      <c r="AP74" s="285">
        <v>0</v>
      </c>
      <c r="AQ74" s="285">
        <v>0</v>
      </c>
      <c r="AR74" s="285">
        <v>0</v>
      </c>
      <c r="AS74" s="285">
        <v>0</v>
      </c>
      <c r="AT74" s="285">
        <v>0</v>
      </c>
    </row>
    <row r="75" spans="1:46" x14ac:dyDescent="0.35">
      <c r="A75" s="285" t="s">
        <v>10</v>
      </c>
      <c r="B75" s="285">
        <v>1</v>
      </c>
      <c r="C75" s="285">
        <v>1</v>
      </c>
      <c r="D75" s="285">
        <v>5821</v>
      </c>
      <c r="E75" s="285">
        <v>0</v>
      </c>
      <c r="F75" s="285">
        <v>0</v>
      </c>
      <c r="G75" s="285">
        <v>510</v>
      </c>
      <c r="H75" s="285">
        <v>0</v>
      </c>
      <c r="I75" s="285">
        <v>0</v>
      </c>
      <c r="J75" s="285">
        <v>0</v>
      </c>
      <c r="K75" s="285">
        <v>0</v>
      </c>
      <c r="L75" s="285">
        <v>0</v>
      </c>
      <c r="M75" s="285">
        <v>0</v>
      </c>
      <c r="N75" s="285">
        <v>4401</v>
      </c>
      <c r="O75" s="285">
        <v>0</v>
      </c>
      <c r="P75" s="285">
        <v>0</v>
      </c>
      <c r="Q75" s="285">
        <v>89</v>
      </c>
      <c r="R75" s="285">
        <v>0</v>
      </c>
      <c r="S75" s="285">
        <v>0</v>
      </c>
      <c r="T75" s="285">
        <v>0</v>
      </c>
      <c r="U75" s="285">
        <v>0</v>
      </c>
      <c r="V75" s="285">
        <v>0</v>
      </c>
      <c r="W75" s="285">
        <v>0</v>
      </c>
      <c r="X75" s="285">
        <v>0</v>
      </c>
      <c r="Y75" s="285">
        <v>0</v>
      </c>
      <c r="Z75" s="285">
        <v>0</v>
      </c>
      <c r="AA75" s="285">
        <v>0</v>
      </c>
      <c r="AB75" s="285">
        <v>0</v>
      </c>
      <c r="AC75" s="285">
        <v>0</v>
      </c>
      <c r="AD75" s="285">
        <v>0</v>
      </c>
      <c r="AE75" s="285">
        <v>0</v>
      </c>
      <c r="AF75" s="285">
        <v>0</v>
      </c>
      <c r="AG75" s="285">
        <v>0</v>
      </c>
      <c r="AH75" s="285">
        <v>0</v>
      </c>
      <c r="AI75" s="285">
        <v>0</v>
      </c>
      <c r="AJ75" s="285">
        <v>0</v>
      </c>
      <c r="AK75" s="285">
        <v>0</v>
      </c>
      <c r="AL75" s="285">
        <v>0</v>
      </c>
      <c r="AM75" s="285">
        <v>0</v>
      </c>
      <c r="AN75" s="285">
        <v>0</v>
      </c>
      <c r="AO75" s="285">
        <v>0</v>
      </c>
      <c r="AP75" s="285">
        <v>0</v>
      </c>
      <c r="AQ75" s="285">
        <v>0</v>
      </c>
      <c r="AR75" s="285">
        <v>0</v>
      </c>
      <c r="AS75" s="285">
        <v>0</v>
      </c>
      <c r="AT75" s="285">
        <v>0</v>
      </c>
    </row>
    <row r="76" spans="1:46" x14ac:dyDescent="0.35">
      <c r="A76" s="285" t="s">
        <v>10</v>
      </c>
      <c r="B76" s="285">
        <v>1</v>
      </c>
      <c r="C76" s="285">
        <v>1</v>
      </c>
      <c r="D76" s="285">
        <v>5822</v>
      </c>
      <c r="E76" s="285">
        <v>0</v>
      </c>
      <c r="F76" s="285">
        <v>167</v>
      </c>
      <c r="G76" s="285">
        <v>167</v>
      </c>
      <c r="H76" s="285">
        <v>167</v>
      </c>
      <c r="I76" s="285">
        <v>167</v>
      </c>
      <c r="J76" s="285">
        <v>167</v>
      </c>
      <c r="K76" s="285">
        <v>167</v>
      </c>
      <c r="L76" s="285">
        <v>167</v>
      </c>
      <c r="M76" s="285">
        <v>167</v>
      </c>
      <c r="N76" s="285">
        <v>167</v>
      </c>
      <c r="O76" s="285">
        <v>167</v>
      </c>
      <c r="P76" s="285">
        <v>167</v>
      </c>
      <c r="Q76" s="285">
        <v>163</v>
      </c>
      <c r="R76" s="285">
        <v>0</v>
      </c>
      <c r="S76" s="285">
        <v>0</v>
      </c>
      <c r="T76" s="285">
        <v>0</v>
      </c>
      <c r="U76" s="285">
        <v>0</v>
      </c>
      <c r="V76" s="285">
        <v>0</v>
      </c>
      <c r="W76" s="285">
        <v>0</v>
      </c>
      <c r="X76" s="285">
        <v>0</v>
      </c>
      <c r="Y76" s="285">
        <v>0</v>
      </c>
      <c r="Z76" s="285">
        <v>0</v>
      </c>
      <c r="AA76" s="285">
        <v>0</v>
      </c>
      <c r="AB76" s="285">
        <v>0</v>
      </c>
      <c r="AC76" s="285">
        <v>0</v>
      </c>
      <c r="AD76" s="285">
        <v>0</v>
      </c>
      <c r="AE76" s="285">
        <v>0</v>
      </c>
      <c r="AF76" s="285">
        <v>0</v>
      </c>
      <c r="AG76" s="285">
        <v>0</v>
      </c>
      <c r="AH76" s="285">
        <v>0</v>
      </c>
      <c r="AI76" s="285">
        <v>0</v>
      </c>
      <c r="AJ76" s="285">
        <v>0</v>
      </c>
      <c r="AK76" s="285">
        <v>0</v>
      </c>
      <c r="AL76" s="285">
        <v>0</v>
      </c>
      <c r="AM76" s="285">
        <v>0</v>
      </c>
      <c r="AN76" s="285">
        <v>0</v>
      </c>
      <c r="AO76" s="285">
        <v>0</v>
      </c>
      <c r="AP76" s="285">
        <v>0</v>
      </c>
      <c r="AQ76" s="285">
        <v>0</v>
      </c>
      <c r="AR76" s="285">
        <v>0</v>
      </c>
      <c r="AS76" s="285">
        <v>0</v>
      </c>
      <c r="AT76" s="285">
        <v>0</v>
      </c>
    </row>
    <row r="77" spans="1:46" x14ac:dyDescent="0.35">
      <c r="A77" s="285" t="s">
        <v>10</v>
      </c>
      <c r="B77" s="285">
        <v>1</v>
      </c>
      <c r="C77" s="285">
        <v>1</v>
      </c>
      <c r="D77" s="285">
        <v>5915</v>
      </c>
      <c r="E77" s="285">
        <v>0</v>
      </c>
      <c r="F77" s="285">
        <v>1380</v>
      </c>
      <c r="G77" s="285">
        <v>807</v>
      </c>
      <c r="H77" s="285">
        <v>3395</v>
      </c>
      <c r="I77" s="285">
        <v>1650</v>
      </c>
      <c r="J77" s="285">
        <v>164</v>
      </c>
      <c r="K77" s="285">
        <v>302</v>
      </c>
      <c r="L77" s="285">
        <v>476</v>
      </c>
      <c r="M77" s="285">
        <v>826</v>
      </c>
      <c r="N77" s="285">
        <v>0</v>
      </c>
      <c r="O77" s="285">
        <v>0</v>
      </c>
      <c r="P77" s="285">
        <v>0</v>
      </c>
      <c r="Q77" s="285">
        <v>0</v>
      </c>
      <c r="R77" s="285">
        <v>0</v>
      </c>
      <c r="S77" s="285">
        <v>0</v>
      </c>
      <c r="T77" s="285">
        <v>0</v>
      </c>
      <c r="U77" s="285">
        <v>0</v>
      </c>
      <c r="V77" s="285">
        <v>0</v>
      </c>
      <c r="W77" s="285">
        <v>0</v>
      </c>
      <c r="X77" s="285">
        <v>0</v>
      </c>
      <c r="Y77" s="285">
        <v>0</v>
      </c>
      <c r="Z77" s="285">
        <v>0</v>
      </c>
      <c r="AA77" s="285">
        <v>0</v>
      </c>
      <c r="AB77" s="285">
        <v>0</v>
      </c>
      <c r="AC77" s="285">
        <v>0</v>
      </c>
      <c r="AD77" s="285">
        <v>0</v>
      </c>
      <c r="AE77" s="285">
        <v>0</v>
      </c>
      <c r="AF77" s="285">
        <v>0</v>
      </c>
      <c r="AG77" s="285">
        <v>0</v>
      </c>
      <c r="AH77" s="285">
        <v>0</v>
      </c>
      <c r="AI77" s="285">
        <v>0</v>
      </c>
      <c r="AJ77" s="285">
        <v>0</v>
      </c>
      <c r="AK77" s="285">
        <v>0</v>
      </c>
      <c r="AL77" s="285">
        <v>0</v>
      </c>
      <c r="AM77" s="285">
        <v>0</v>
      </c>
      <c r="AN77" s="285">
        <v>0</v>
      </c>
      <c r="AO77" s="285">
        <v>0</v>
      </c>
      <c r="AP77" s="285">
        <v>0</v>
      </c>
      <c r="AQ77" s="285">
        <v>0</v>
      </c>
      <c r="AR77" s="285">
        <v>0</v>
      </c>
      <c r="AS77" s="285">
        <v>0</v>
      </c>
      <c r="AT77" s="285">
        <v>0</v>
      </c>
    </row>
    <row r="78" spans="1:46" x14ac:dyDescent="0.35">
      <c r="A78" s="285" t="s">
        <v>10</v>
      </c>
      <c r="B78" s="285">
        <v>1</v>
      </c>
      <c r="C78" s="285">
        <v>1</v>
      </c>
      <c r="D78" s="285">
        <v>5980</v>
      </c>
      <c r="E78" s="285">
        <v>0</v>
      </c>
      <c r="F78" s="285">
        <v>3000</v>
      </c>
      <c r="G78" s="285">
        <v>2500</v>
      </c>
      <c r="H78" s="285">
        <v>3500</v>
      </c>
      <c r="I78" s="285">
        <v>3500</v>
      </c>
      <c r="J78" s="285">
        <v>3500</v>
      </c>
      <c r="K78" s="285">
        <v>3500</v>
      </c>
      <c r="L78" s="285">
        <v>3500</v>
      </c>
      <c r="M78" s="285">
        <v>2500</v>
      </c>
      <c r="N78" s="285">
        <v>1500</v>
      </c>
      <c r="O78" s="285">
        <v>1500</v>
      </c>
      <c r="P78" s="285">
        <v>1000</v>
      </c>
      <c r="Q78" s="285">
        <v>500</v>
      </c>
      <c r="R78" s="285">
        <v>0</v>
      </c>
      <c r="S78" s="285">
        <v>0</v>
      </c>
      <c r="T78" s="285">
        <v>0</v>
      </c>
      <c r="U78" s="285">
        <v>0</v>
      </c>
      <c r="V78" s="285">
        <v>0</v>
      </c>
      <c r="W78" s="285">
        <v>0</v>
      </c>
      <c r="X78" s="285">
        <v>0</v>
      </c>
      <c r="Y78" s="285">
        <v>0</v>
      </c>
      <c r="Z78" s="285">
        <v>0</v>
      </c>
      <c r="AA78" s="285">
        <v>0</v>
      </c>
      <c r="AB78" s="285">
        <v>0</v>
      </c>
      <c r="AC78" s="285">
        <v>0</v>
      </c>
      <c r="AD78" s="285">
        <v>0</v>
      </c>
      <c r="AE78" s="285">
        <v>0</v>
      </c>
      <c r="AF78" s="285">
        <v>0</v>
      </c>
      <c r="AG78" s="285">
        <v>0</v>
      </c>
      <c r="AH78" s="285">
        <v>0</v>
      </c>
      <c r="AI78" s="285">
        <v>0</v>
      </c>
      <c r="AJ78" s="285">
        <v>0</v>
      </c>
      <c r="AK78" s="285">
        <v>0</v>
      </c>
      <c r="AL78" s="285">
        <v>0</v>
      </c>
      <c r="AM78" s="285">
        <v>0</v>
      </c>
      <c r="AN78" s="285">
        <v>0</v>
      </c>
      <c r="AO78" s="285">
        <v>0</v>
      </c>
      <c r="AP78" s="285">
        <v>0</v>
      </c>
      <c r="AQ78" s="285">
        <v>0</v>
      </c>
      <c r="AR78" s="285">
        <v>0</v>
      </c>
      <c r="AS78" s="285">
        <v>0</v>
      </c>
      <c r="AT78" s="285">
        <v>0</v>
      </c>
    </row>
    <row r="79" spans="1:46" x14ac:dyDescent="0.35">
      <c r="A79" s="285" t="s">
        <v>10</v>
      </c>
      <c r="B79" s="285">
        <v>1</v>
      </c>
      <c r="C79" s="285">
        <v>1</v>
      </c>
      <c r="D79" s="285">
        <v>6000</v>
      </c>
      <c r="E79" s="285">
        <v>0</v>
      </c>
      <c r="F79" s="285">
        <v>3375</v>
      </c>
      <c r="G79" s="285">
        <v>12962</v>
      </c>
      <c r="H79" s="285">
        <v>45401</v>
      </c>
      <c r="I79" s="285">
        <v>47174</v>
      </c>
      <c r="J79" s="285">
        <v>1897</v>
      </c>
      <c r="K79" s="285">
        <v>1533</v>
      </c>
      <c r="L79" s="285">
        <v>1795</v>
      </c>
      <c r="M79" s="285">
        <v>1049</v>
      </c>
      <c r="N79" s="285">
        <v>0</v>
      </c>
      <c r="O79" s="285">
        <v>4783</v>
      </c>
      <c r="P79" s="285">
        <v>18</v>
      </c>
      <c r="Q79" s="285">
        <v>13</v>
      </c>
      <c r="R79" s="285">
        <v>0</v>
      </c>
      <c r="S79" s="285">
        <v>0</v>
      </c>
      <c r="T79" s="285">
        <v>0</v>
      </c>
      <c r="U79" s="285">
        <v>0</v>
      </c>
      <c r="V79" s="285">
        <v>0</v>
      </c>
      <c r="W79" s="285">
        <v>0</v>
      </c>
      <c r="X79" s="285">
        <v>0</v>
      </c>
      <c r="Y79" s="285">
        <v>0</v>
      </c>
      <c r="Z79" s="285">
        <v>0</v>
      </c>
      <c r="AA79" s="285">
        <v>0</v>
      </c>
      <c r="AB79" s="285">
        <v>0</v>
      </c>
      <c r="AC79" s="285">
        <v>0</v>
      </c>
      <c r="AD79" s="285">
        <v>0</v>
      </c>
      <c r="AE79" s="285">
        <v>0</v>
      </c>
      <c r="AF79" s="285">
        <v>0</v>
      </c>
      <c r="AG79" s="285">
        <v>0</v>
      </c>
      <c r="AH79" s="285">
        <v>0</v>
      </c>
      <c r="AI79" s="285">
        <v>0</v>
      </c>
      <c r="AJ79" s="285">
        <v>0</v>
      </c>
      <c r="AK79" s="285">
        <v>0</v>
      </c>
      <c r="AL79" s="285">
        <v>0</v>
      </c>
      <c r="AM79" s="285">
        <v>0</v>
      </c>
      <c r="AN79" s="285">
        <v>0</v>
      </c>
      <c r="AO79" s="285">
        <v>0</v>
      </c>
      <c r="AP79" s="285">
        <v>0</v>
      </c>
      <c r="AQ79" s="285">
        <v>0</v>
      </c>
      <c r="AR79" s="285">
        <v>0</v>
      </c>
      <c r="AS79" s="285">
        <v>0</v>
      </c>
      <c r="AT79" s="285">
        <v>0</v>
      </c>
    </row>
    <row r="80" spans="1:46" x14ac:dyDescent="0.35">
      <c r="A80" s="285" t="s">
        <v>10</v>
      </c>
      <c r="B80" s="285">
        <v>1</v>
      </c>
      <c r="C80" s="285">
        <v>1</v>
      </c>
      <c r="D80" s="285">
        <v>6002</v>
      </c>
      <c r="E80" s="285">
        <v>0</v>
      </c>
      <c r="F80" s="285">
        <v>5496</v>
      </c>
      <c r="G80" s="285">
        <v>7403</v>
      </c>
      <c r="H80" s="285">
        <v>8532</v>
      </c>
      <c r="I80" s="285">
        <v>20998</v>
      </c>
      <c r="J80" s="285">
        <v>2310</v>
      </c>
      <c r="K80" s="285">
        <v>261</v>
      </c>
      <c r="L80" s="285">
        <v>0</v>
      </c>
      <c r="M80" s="285">
        <v>0</v>
      </c>
      <c r="N80" s="285">
        <v>0</v>
      </c>
      <c r="O80" s="285">
        <v>0</v>
      </c>
      <c r="P80" s="285">
        <v>0</v>
      </c>
      <c r="Q80" s="285">
        <v>0</v>
      </c>
      <c r="R80" s="285">
        <v>0</v>
      </c>
      <c r="S80" s="285">
        <v>0</v>
      </c>
      <c r="T80" s="285">
        <v>0</v>
      </c>
      <c r="U80" s="285">
        <v>0</v>
      </c>
      <c r="V80" s="285">
        <v>0</v>
      </c>
      <c r="W80" s="285">
        <v>0</v>
      </c>
      <c r="X80" s="285">
        <v>0</v>
      </c>
      <c r="Y80" s="285">
        <v>0</v>
      </c>
      <c r="Z80" s="285">
        <v>0</v>
      </c>
      <c r="AA80" s="285">
        <v>0</v>
      </c>
      <c r="AB80" s="285">
        <v>0</v>
      </c>
      <c r="AC80" s="285">
        <v>0</v>
      </c>
      <c r="AD80" s="285">
        <v>0</v>
      </c>
      <c r="AE80" s="285">
        <v>0</v>
      </c>
      <c r="AF80" s="285">
        <v>0</v>
      </c>
      <c r="AG80" s="285">
        <v>0</v>
      </c>
      <c r="AH80" s="285">
        <v>0</v>
      </c>
      <c r="AI80" s="285">
        <v>0</v>
      </c>
      <c r="AJ80" s="285">
        <v>0</v>
      </c>
      <c r="AK80" s="285">
        <v>0</v>
      </c>
      <c r="AL80" s="285">
        <v>0</v>
      </c>
      <c r="AM80" s="285">
        <v>0</v>
      </c>
      <c r="AN80" s="285">
        <v>0</v>
      </c>
      <c r="AO80" s="285">
        <v>0</v>
      </c>
      <c r="AP80" s="285">
        <v>0</v>
      </c>
      <c r="AQ80" s="285">
        <v>0</v>
      </c>
      <c r="AR80" s="285">
        <v>0</v>
      </c>
      <c r="AS80" s="285">
        <v>0</v>
      </c>
      <c r="AT80" s="285">
        <v>0</v>
      </c>
    </row>
    <row r="81" spans="1:46" x14ac:dyDescent="0.35">
      <c r="A81" s="285" t="s">
        <v>10</v>
      </c>
      <c r="B81" s="285">
        <v>1</v>
      </c>
      <c r="C81" s="285">
        <v>1</v>
      </c>
      <c r="D81" s="285">
        <v>6050</v>
      </c>
      <c r="E81" s="285">
        <v>0</v>
      </c>
      <c r="F81" s="285">
        <v>1250</v>
      </c>
      <c r="G81" s="285">
        <v>1250</v>
      </c>
      <c r="H81" s="285">
        <v>1250</v>
      </c>
      <c r="I81" s="285">
        <v>1250</v>
      </c>
      <c r="J81" s="285">
        <v>1250</v>
      </c>
      <c r="K81" s="285">
        <v>1250</v>
      </c>
      <c r="L81" s="285">
        <v>1250</v>
      </c>
      <c r="M81" s="285">
        <v>1250</v>
      </c>
      <c r="N81" s="285">
        <v>1250</v>
      </c>
      <c r="O81" s="285">
        <v>1250</v>
      </c>
      <c r="P81" s="285">
        <v>1250</v>
      </c>
      <c r="Q81" s="285">
        <v>1250</v>
      </c>
      <c r="R81" s="285">
        <v>0</v>
      </c>
      <c r="S81" s="285">
        <v>0</v>
      </c>
      <c r="T81" s="285">
        <v>0</v>
      </c>
      <c r="U81" s="285">
        <v>0</v>
      </c>
      <c r="V81" s="285">
        <v>0</v>
      </c>
      <c r="W81" s="285">
        <v>0</v>
      </c>
      <c r="X81" s="285">
        <v>0</v>
      </c>
      <c r="Y81" s="285">
        <v>0</v>
      </c>
      <c r="Z81" s="285">
        <v>0</v>
      </c>
      <c r="AA81" s="285">
        <v>0</v>
      </c>
      <c r="AB81" s="285">
        <v>0</v>
      </c>
      <c r="AC81" s="285">
        <v>0</v>
      </c>
      <c r="AD81" s="285">
        <v>0</v>
      </c>
      <c r="AE81" s="285">
        <v>0</v>
      </c>
      <c r="AF81" s="285">
        <v>0</v>
      </c>
      <c r="AG81" s="285">
        <v>0</v>
      </c>
      <c r="AH81" s="285">
        <v>0</v>
      </c>
      <c r="AI81" s="285">
        <v>0</v>
      </c>
      <c r="AJ81" s="285">
        <v>0</v>
      </c>
      <c r="AK81" s="285">
        <v>0</v>
      </c>
      <c r="AL81" s="285">
        <v>0</v>
      </c>
      <c r="AM81" s="285">
        <v>0</v>
      </c>
      <c r="AN81" s="285">
        <v>0</v>
      </c>
      <c r="AO81" s="285">
        <v>0</v>
      </c>
      <c r="AP81" s="285">
        <v>0</v>
      </c>
      <c r="AQ81" s="285">
        <v>0</v>
      </c>
      <c r="AR81" s="285">
        <v>0</v>
      </c>
      <c r="AS81" s="285">
        <v>0</v>
      </c>
      <c r="AT81" s="285">
        <v>0</v>
      </c>
    </row>
    <row r="82" spans="1:46" x14ac:dyDescent="0.35">
      <c r="A82" s="285" t="s">
        <v>10</v>
      </c>
      <c r="B82" s="285">
        <v>1</v>
      </c>
      <c r="C82" s="285">
        <v>1</v>
      </c>
      <c r="D82" s="285">
        <v>6099</v>
      </c>
      <c r="E82" s="285">
        <v>0</v>
      </c>
      <c r="F82" s="285">
        <v>0</v>
      </c>
      <c r="G82" s="285">
        <v>1764</v>
      </c>
      <c r="H82" s="285">
        <v>1120</v>
      </c>
      <c r="I82" s="285">
        <v>908</v>
      </c>
      <c r="J82" s="285">
        <v>5721</v>
      </c>
      <c r="K82" s="285">
        <v>0</v>
      </c>
      <c r="L82" s="285">
        <v>1835</v>
      </c>
      <c r="M82" s="285">
        <v>2714</v>
      </c>
      <c r="N82" s="285">
        <v>1414</v>
      </c>
      <c r="O82" s="285">
        <v>888</v>
      </c>
      <c r="P82" s="285">
        <v>1072</v>
      </c>
      <c r="Q82" s="285">
        <v>564</v>
      </c>
      <c r="R82" s="285">
        <v>0</v>
      </c>
      <c r="S82" s="285">
        <v>0</v>
      </c>
      <c r="T82" s="285">
        <v>0</v>
      </c>
      <c r="U82" s="285">
        <v>0</v>
      </c>
      <c r="V82" s="285">
        <v>0</v>
      </c>
      <c r="W82" s="285">
        <v>0</v>
      </c>
      <c r="X82" s="285">
        <v>0</v>
      </c>
      <c r="Y82" s="285">
        <v>0</v>
      </c>
      <c r="Z82" s="285">
        <v>0</v>
      </c>
      <c r="AA82" s="285">
        <v>0</v>
      </c>
      <c r="AB82" s="285">
        <v>0</v>
      </c>
      <c r="AC82" s="285">
        <v>0</v>
      </c>
      <c r="AD82" s="285">
        <v>0</v>
      </c>
      <c r="AE82" s="285">
        <v>0</v>
      </c>
      <c r="AF82" s="285">
        <v>0</v>
      </c>
      <c r="AG82" s="285">
        <v>0</v>
      </c>
      <c r="AH82" s="285">
        <v>0</v>
      </c>
      <c r="AI82" s="285">
        <v>0</v>
      </c>
      <c r="AJ82" s="285">
        <v>0</v>
      </c>
      <c r="AK82" s="285">
        <v>0</v>
      </c>
      <c r="AL82" s="285">
        <v>0</v>
      </c>
      <c r="AM82" s="285">
        <v>0</v>
      </c>
      <c r="AN82" s="285">
        <v>0</v>
      </c>
      <c r="AO82" s="285">
        <v>0</v>
      </c>
      <c r="AP82" s="285">
        <v>0</v>
      </c>
      <c r="AQ82" s="285">
        <v>0</v>
      </c>
      <c r="AR82" s="285">
        <v>0</v>
      </c>
      <c r="AS82" s="285">
        <v>0</v>
      </c>
      <c r="AT82" s="285">
        <v>0</v>
      </c>
    </row>
    <row r="83" spans="1:46" x14ac:dyDescent="0.35">
      <c r="A83" s="285" t="s">
        <v>10</v>
      </c>
      <c r="B83" s="285">
        <v>1</v>
      </c>
      <c r="C83" s="285">
        <v>1</v>
      </c>
      <c r="D83" s="285">
        <v>6115</v>
      </c>
      <c r="E83" s="285">
        <v>0</v>
      </c>
      <c r="F83" s="285">
        <v>0</v>
      </c>
      <c r="G83" s="285">
        <v>600</v>
      </c>
      <c r="H83" s="285">
        <v>59400</v>
      </c>
      <c r="I83" s="285">
        <v>0</v>
      </c>
      <c r="J83" s="285">
        <v>0</v>
      </c>
      <c r="K83" s="285">
        <v>0</v>
      </c>
      <c r="L83" s="285">
        <v>0</v>
      </c>
      <c r="M83" s="285">
        <v>0</v>
      </c>
      <c r="N83" s="285">
        <v>0</v>
      </c>
      <c r="O83" s="285">
        <v>0</v>
      </c>
      <c r="P83" s="285">
        <v>0</v>
      </c>
      <c r="Q83" s="285">
        <v>0</v>
      </c>
      <c r="R83" s="285">
        <v>0</v>
      </c>
      <c r="S83" s="285">
        <v>0</v>
      </c>
      <c r="T83" s="285">
        <v>0</v>
      </c>
      <c r="U83" s="285">
        <v>0</v>
      </c>
      <c r="V83" s="285">
        <v>0</v>
      </c>
      <c r="W83" s="285">
        <v>0</v>
      </c>
      <c r="X83" s="285">
        <v>0</v>
      </c>
      <c r="Y83" s="285">
        <v>0</v>
      </c>
      <c r="Z83" s="285">
        <v>0</v>
      </c>
      <c r="AA83" s="285">
        <v>0</v>
      </c>
      <c r="AB83" s="285">
        <v>0</v>
      </c>
      <c r="AC83" s="285">
        <v>0</v>
      </c>
      <c r="AD83" s="285">
        <v>0</v>
      </c>
      <c r="AE83" s="285">
        <v>0</v>
      </c>
      <c r="AF83" s="285">
        <v>0</v>
      </c>
      <c r="AG83" s="285">
        <v>0</v>
      </c>
      <c r="AH83" s="285">
        <v>0</v>
      </c>
      <c r="AI83" s="285">
        <v>0</v>
      </c>
      <c r="AJ83" s="285">
        <v>0</v>
      </c>
      <c r="AK83" s="285">
        <v>0</v>
      </c>
      <c r="AL83" s="285">
        <v>0</v>
      </c>
      <c r="AM83" s="285">
        <v>0</v>
      </c>
      <c r="AN83" s="285">
        <v>0</v>
      </c>
      <c r="AO83" s="285">
        <v>0</v>
      </c>
      <c r="AP83" s="285">
        <v>0</v>
      </c>
      <c r="AQ83" s="285">
        <v>0</v>
      </c>
      <c r="AR83" s="285">
        <v>0</v>
      </c>
      <c r="AS83" s="285">
        <v>0</v>
      </c>
      <c r="AT83" s="285">
        <v>0</v>
      </c>
    </row>
    <row r="84" spans="1:46" x14ac:dyDescent="0.35">
      <c r="A84" s="285" t="s">
        <v>10</v>
      </c>
      <c r="B84" s="285">
        <v>1</v>
      </c>
      <c r="C84" s="285">
        <v>1</v>
      </c>
      <c r="D84" s="285">
        <v>6300</v>
      </c>
      <c r="E84" s="285">
        <v>0</v>
      </c>
      <c r="F84" s="285">
        <v>0</v>
      </c>
      <c r="G84" s="285">
        <v>0</v>
      </c>
      <c r="H84" s="285">
        <v>0</v>
      </c>
      <c r="I84" s="285">
        <v>854</v>
      </c>
      <c r="J84" s="285">
        <v>13374</v>
      </c>
      <c r="K84" s="285">
        <v>3210</v>
      </c>
      <c r="L84" s="285">
        <v>1990</v>
      </c>
      <c r="M84" s="285">
        <v>0</v>
      </c>
      <c r="N84" s="285">
        <v>3071</v>
      </c>
      <c r="O84" s="285">
        <v>285</v>
      </c>
      <c r="P84" s="285">
        <v>0</v>
      </c>
      <c r="Q84" s="285">
        <v>2216</v>
      </c>
      <c r="R84" s="285">
        <v>0</v>
      </c>
      <c r="S84" s="285">
        <v>0</v>
      </c>
      <c r="T84" s="285">
        <v>0</v>
      </c>
      <c r="U84" s="285">
        <v>0</v>
      </c>
      <c r="V84" s="285">
        <v>0</v>
      </c>
      <c r="W84" s="285">
        <v>0</v>
      </c>
      <c r="X84" s="285">
        <v>0</v>
      </c>
      <c r="Y84" s="285">
        <v>0</v>
      </c>
      <c r="Z84" s="285">
        <v>0</v>
      </c>
      <c r="AA84" s="285">
        <v>0</v>
      </c>
      <c r="AB84" s="285">
        <v>0</v>
      </c>
      <c r="AC84" s="285">
        <v>0</v>
      </c>
      <c r="AD84" s="285">
        <v>0</v>
      </c>
      <c r="AE84" s="285">
        <v>0</v>
      </c>
      <c r="AF84" s="285">
        <v>0</v>
      </c>
      <c r="AG84" s="285">
        <v>0</v>
      </c>
      <c r="AH84" s="285">
        <v>0</v>
      </c>
      <c r="AI84" s="285">
        <v>0</v>
      </c>
      <c r="AJ84" s="285">
        <v>0</v>
      </c>
      <c r="AK84" s="285">
        <v>0</v>
      </c>
      <c r="AL84" s="285">
        <v>0</v>
      </c>
      <c r="AM84" s="285">
        <v>0</v>
      </c>
      <c r="AN84" s="285">
        <v>0</v>
      </c>
      <c r="AO84" s="285">
        <v>0</v>
      </c>
      <c r="AP84" s="285">
        <v>0</v>
      </c>
      <c r="AQ84" s="285">
        <v>0</v>
      </c>
      <c r="AR84" s="285">
        <v>0</v>
      </c>
      <c r="AS84" s="285">
        <v>0</v>
      </c>
      <c r="AT84" s="285">
        <v>0</v>
      </c>
    </row>
    <row r="85" spans="1:46" x14ac:dyDescent="0.35">
      <c r="A85" s="285" t="s">
        <v>10</v>
      </c>
      <c r="B85" s="285">
        <v>1</v>
      </c>
      <c r="C85" s="285">
        <v>1</v>
      </c>
      <c r="D85" s="285">
        <v>6400</v>
      </c>
      <c r="E85" s="285">
        <v>0</v>
      </c>
      <c r="F85" s="285">
        <v>0</v>
      </c>
      <c r="G85" s="285">
        <v>0</v>
      </c>
      <c r="H85" s="285">
        <v>0</v>
      </c>
      <c r="I85" s="285">
        <v>1094</v>
      </c>
      <c r="J85" s="285">
        <v>333</v>
      </c>
      <c r="K85" s="285">
        <v>600</v>
      </c>
      <c r="L85" s="285">
        <v>1798</v>
      </c>
      <c r="M85" s="285">
        <v>367</v>
      </c>
      <c r="N85" s="285">
        <v>9858</v>
      </c>
      <c r="O85" s="285">
        <v>4418</v>
      </c>
      <c r="P85" s="285">
        <v>5674</v>
      </c>
      <c r="Q85" s="285">
        <v>858</v>
      </c>
      <c r="R85" s="285">
        <v>0</v>
      </c>
      <c r="S85" s="285">
        <v>0</v>
      </c>
      <c r="T85" s="285">
        <v>0</v>
      </c>
      <c r="U85" s="285">
        <v>0</v>
      </c>
      <c r="V85" s="285">
        <v>0</v>
      </c>
      <c r="W85" s="285">
        <v>0</v>
      </c>
      <c r="X85" s="285">
        <v>0</v>
      </c>
      <c r="Y85" s="285">
        <v>0</v>
      </c>
      <c r="Z85" s="285">
        <v>0</v>
      </c>
      <c r="AA85" s="285">
        <v>0</v>
      </c>
      <c r="AB85" s="285">
        <v>0</v>
      </c>
      <c r="AC85" s="285">
        <v>0</v>
      </c>
      <c r="AD85" s="285">
        <v>0</v>
      </c>
      <c r="AE85" s="285">
        <v>0</v>
      </c>
      <c r="AF85" s="285">
        <v>0</v>
      </c>
      <c r="AG85" s="285">
        <v>0</v>
      </c>
      <c r="AH85" s="285">
        <v>0</v>
      </c>
      <c r="AI85" s="285">
        <v>0</v>
      </c>
      <c r="AJ85" s="285">
        <v>0</v>
      </c>
      <c r="AK85" s="285">
        <v>0</v>
      </c>
      <c r="AL85" s="285">
        <v>0</v>
      </c>
      <c r="AM85" s="285">
        <v>0</v>
      </c>
      <c r="AN85" s="285">
        <v>0</v>
      </c>
      <c r="AO85" s="285">
        <v>0</v>
      </c>
      <c r="AP85" s="285">
        <v>0</v>
      </c>
      <c r="AQ85" s="285">
        <v>0</v>
      </c>
      <c r="AR85" s="285">
        <v>0</v>
      </c>
      <c r="AS85" s="285">
        <v>0</v>
      </c>
      <c r="AT85" s="285">
        <v>0</v>
      </c>
    </row>
    <row r="86" spans="1:46" x14ac:dyDescent="0.35">
      <c r="A86" s="285" t="s">
        <v>10</v>
      </c>
      <c r="B86" s="285">
        <v>1</v>
      </c>
      <c r="C86" s="285">
        <v>1</v>
      </c>
      <c r="D86" s="285">
        <v>6500</v>
      </c>
      <c r="E86" s="285">
        <v>0</v>
      </c>
      <c r="F86" s="285">
        <v>0</v>
      </c>
      <c r="G86" s="285">
        <v>0</v>
      </c>
      <c r="H86" s="285">
        <v>0</v>
      </c>
      <c r="I86" s="285">
        <v>1014</v>
      </c>
      <c r="J86" s="285">
        <v>0</v>
      </c>
      <c r="K86" s="285">
        <v>4330</v>
      </c>
      <c r="L86" s="285">
        <v>126</v>
      </c>
      <c r="M86" s="285">
        <v>448</v>
      </c>
      <c r="N86" s="285">
        <v>4751</v>
      </c>
      <c r="O86" s="285">
        <v>4492</v>
      </c>
      <c r="P86" s="285">
        <v>1856</v>
      </c>
      <c r="Q86" s="285">
        <v>5983</v>
      </c>
      <c r="R86" s="285">
        <v>0</v>
      </c>
      <c r="S86" s="285">
        <v>0</v>
      </c>
      <c r="T86" s="285">
        <v>0</v>
      </c>
      <c r="U86" s="285">
        <v>0</v>
      </c>
      <c r="V86" s="285">
        <v>0</v>
      </c>
      <c r="W86" s="285">
        <v>0</v>
      </c>
      <c r="X86" s="285">
        <v>0</v>
      </c>
      <c r="Y86" s="285">
        <v>0</v>
      </c>
      <c r="Z86" s="285">
        <v>0</v>
      </c>
      <c r="AA86" s="285">
        <v>0</v>
      </c>
      <c r="AB86" s="285">
        <v>0</v>
      </c>
      <c r="AC86" s="285">
        <v>0</v>
      </c>
      <c r="AD86" s="285">
        <v>0</v>
      </c>
      <c r="AE86" s="285">
        <v>0</v>
      </c>
      <c r="AF86" s="285">
        <v>0</v>
      </c>
      <c r="AG86" s="285">
        <v>0</v>
      </c>
      <c r="AH86" s="285">
        <v>0</v>
      </c>
      <c r="AI86" s="285">
        <v>0</v>
      </c>
      <c r="AJ86" s="285">
        <v>0</v>
      </c>
      <c r="AK86" s="285">
        <v>0</v>
      </c>
      <c r="AL86" s="285">
        <v>0</v>
      </c>
      <c r="AM86" s="285">
        <v>0</v>
      </c>
      <c r="AN86" s="285">
        <v>0</v>
      </c>
      <c r="AO86" s="285">
        <v>0</v>
      </c>
      <c r="AP86" s="285">
        <v>0</v>
      </c>
      <c r="AQ86" s="285">
        <v>0</v>
      </c>
      <c r="AR86" s="285">
        <v>0</v>
      </c>
      <c r="AS86" s="285">
        <v>0</v>
      </c>
      <c r="AT86" s="285">
        <v>0</v>
      </c>
    </row>
    <row r="87" spans="1:46" x14ac:dyDescent="0.35">
      <c r="A87" s="285" t="s">
        <v>10</v>
      </c>
      <c r="B87" s="285">
        <v>1</v>
      </c>
      <c r="C87" s="285">
        <v>1</v>
      </c>
      <c r="D87" s="285">
        <v>6505</v>
      </c>
      <c r="E87" s="285">
        <v>0</v>
      </c>
      <c r="F87" s="285">
        <v>191</v>
      </c>
      <c r="G87" s="285">
        <v>0</v>
      </c>
      <c r="H87" s="285">
        <v>0</v>
      </c>
      <c r="I87" s="285">
        <v>0</v>
      </c>
      <c r="J87" s="285">
        <v>0</v>
      </c>
      <c r="K87" s="285">
        <v>0</v>
      </c>
      <c r="L87" s="285">
        <v>0</v>
      </c>
      <c r="M87" s="285">
        <v>363</v>
      </c>
      <c r="N87" s="285">
        <v>1212</v>
      </c>
      <c r="O87" s="285">
        <v>364</v>
      </c>
      <c r="P87" s="285">
        <v>2233</v>
      </c>
      <c r="Q87" s="285">
        <v>137</v>
      </c>
      <c r="R87" s="285">
        <v>0</v>
      </c>
      <c r="S87" s="285">
        <v>0</v>
      </c>
      <c r="T87" s="285">
        <v>0</v>
      </c>
      <c r="U87" s="285">
        <v>0</v>
      </c>
      <c r="V87" s="285">
        <v>0</v>
      </c>
      <c r="W87" s="285">
        <v>0</v>
      </c>
      <c r="X87" s="285">
        <v>0</v>
      </c>
      <c r="Y87" s="285">
        <v>0</v>
      </c>
      <c r="Z87" s="285">
        <v>0</v>
      </c>
      <c r="AA87" s="285">
        <v>0</v>
      </c>
      <c r="AB87" s="285">
        <v>0</v>
      </c>
      <c r="AC87" s="285">
        <v>0</v>
      </c>
      <c r="AD87" s="285">
        <v>0</v>
      </c>
      <c r="AE87" s="285">
        <v>0</v>
      </c>
      <c r="AF87" s="285">
        <v>0</v>
      </c>
      <c r="AG87" s="285">
        <v>0</v>
      </c>
      <c r="AH87" s="285">
        <v>0</v>
      </c>
      <c r="AI87" s="285">
        <v>0</v>
      </c>
      <c r="AJ87" s="285">
        <v>0</v>
      </c>
      <c r="AK87" s="285">
        <v>0</v>
      </c>
      <c r="AL87" s="285">
        <v>0</v>
      </c>
      <c r="AM87" s="285">
        <v>0</v>
      </c>
      <c r="AN87" s="285">
        <v>0</v>
      </c>
      <c r="AO87" s="285">
        <v>0</v>
      </c>
      <c r="AP87" s="285">
        <v>0</v>
      </c>
      <c r="AQ87" s="285">
        <v>0</v>
      </c>
      <c r="AR87" s="285">
        <v>0</v>
      </c>
      <c r="AS87" s="285">
        <v>0</v>
      </c>
      <c r="AT87" s="285">
        <v>0</v>
      </c>
    </row>
    <row r="88" spans="1:46" x14ac:dyDescent="0.35">
      <c r="A88" s="285" t="s">
        <v>10</v>
      </c>
      <c r="B88" s="285">
        <v>1</v>
      </c>
      <c r="C88" s="285">
        <v>1</v>
      </c>
      <c r="D88" s="285">
        <v>6510</v>
      </c>
      <c r="E88" s="285">
        <v>0</v>
      </c>
      <c r="F88" s="285">
        <v>0</v>
      </c>
      <c r="G88" s="285">
        <v>0</v>
      </c>
      <c r="H88" s="285">
        <v>0</v>
      </c>
      <c r="I88" s="285">
        <v>18</v>
      </c>
      <c r="J88" s="285">
        <v>178</v>
      </c>
      <c r="K88" s="285">
        <v>0</v>
      </c>
      <c r="L88" s="285">
        <v>35</v>
      </c>
      <c r="M88" s="285">
        <v>0</v>
      </c>
      <c r="N88" s="285">
        <v>0</v>
      </c>
      <c r="O88" s="285">
        <v>563</v>
      </c>
      <c r="P88" s="285">
        <v>365</v>
      </c>
      <c r="Q88" s="285">
        <v>91</v>
      </c>
      <c r="R88" s="285">
        <v>0</v>
      </c>
      <c r="S88" s="285">
        <v>0</v>
      </c>
      <c r="T88" s="285">
        <v>0</v>
      </c>
      <c r="U88" s="285">
        <v>0</v>
      </c>
      <c r="V88" s="285">
        <v>0</v>
      </c>
      <c r="W88" s="285">
        <v>0</v>
      </c>
      <c r="X88" s="285">
        <v>0</v>
      </c>
      <c r="Y88" s="285">
        <v>0</v>
      </c>
      <c r="Z88" s="285">
        <v>0</v>
      </c>
      <c r="AA88" s="285">
        <v>0</v>
      </c>
      <c r="AB88" s="285">
        <v>0</v>
      </c>
      <c r="AC88" s="285">
        <v>0</v>
      </c>
      <c r="AD88" s="285">
        <v>0</v>
      </c>
      <c r="AE88" s="285">
        <v>0</v>
      </c>
      <c r="AF88" s="285">
        <v>0</v>
      </c>
      <c r="AG88" s="285">
        <v>0</v>
      </c>
      <c r="AH88" s="285">
        <v>0</v>
      </c>
      <c r="AI88" s="285">
        <v>0</v>
      </c>
      <c r="AJ88" s="285">
        <v>0</v>
      </c>
      <c r="AK88" s="285">
        <v>0</v>
      </c>
      <c r="AL88" s="285">
        <v>0</v>
      </c>
      <c r="AM88" s="285">
        <v>0</v>
      </c>
      <c r="AN88" s="285">
        <v>0</v>
      </c>
      <c r="AO88" s="285">
        <v>0</v>
      </c>
      <c r="AP88" s="285">
        <v>0</v>
      </c>
      <c r="AQ88" s="285">
        <v>0</v>
      </c>
      <c r="AR88" s="285">
        <v>0</v>
      </c>
      <c r="AS88" s="285">
        <v>0</v>
      </c>
      <c r="AT88" s="285">
        <v>0</v>
      </c>
    </row>
    <row r="89" spans="1:46" x14ac:dyDescent="0.35">
      <c r="A89" s="285" t="s">
        <v>10</v>
      </c>
      <c r="B89" s="285">
        <v>1</v>
      </c>
      <c r="C89" s="285">
        <v>1</v>
      </c>
      <c r="D89" s="285">
        <v>6700</v>
      </c>
      <c r="E89" s="285">
        <v>0</v>
      </c>
      <c r="F89" s="285">
        <v>429</v>
      </c>
      <c r="G89" s="285">
        <v>786</v>
      </c>
      <c r="H89" s="285">
        <v>1737</v>
      </c>
      <c r="I89" s="285">
        <v>2532</v>
      </c>
      <c r="J89" s="285">
        <v>3012</v>
      </c>
      <c r="K89" s="285">
        <v>6393</v>
      </c>
      <c r="L89" s="285">
        <v>1129</v>
      </c>
      <c r="M89" s="285">
        <v>8407</v>
      </c>
      <c r="N89" s="285">
        <v>5535</v>
      </c>
      <c r="O89" s="285">
        <v>8848</v>
      </c>
      <c r="P89" s="285">
        <v>7787</v>
      </c>
      <c r="Q89" s="285">
        <v>3405</v>
      </c>
      <c r="R89" s="285">
        <v>0</v>
      </c>
      <c r="S89" s="285">
        <v>0</v>
      </c>
      <c r="T89" s="285">
        <v>0</v>
      </c>
      <c r="U89" s="285">
        <v>0</v>
      </c>
      <c r="V89" s="285">
        <v>0</v>
      </c>
      <c r="W89" s="285">
        <v>0</v>
      </c>
      <c r="X89" s="285">
        <v>0</v>
      </c>
      <c r="Y89" s="285">
        <v>0</v>
      </c>
      <c r="Z89" s="285">
        <v>0</v>
      </c>
      <c r="AA89" s="285">
        <v>0</v>
      </c>
      <c r="AB89" s="285">
        <v>0</v>
      </c>
      <c r="AC89" s="285">
        <v>0</v>
      </c>
      <c r="AD89" s="285">
        <v>0</v>
      </c>
      <c r="AE89" s="285">
        <v>0</v>
      </c>
      <c r="AF89" s="285">
        <v>0</v>
      </c>
      <c r="AG89" s="285">
        <v>0</v>
      </c>
      <c r="AH89" s="285">
        <v>0</v>
      </c>
      <c r="AI89" s="285">
        <v>0</v>
      </c>
      <c r="AJ89" s="285">
        <v>0</v>
      </c>
      <c r="AK89" s="285">
        <v>0</v>
      </c>
      <c r="AL89" s="285">
        <v>0</v>
      </c>
      <c r="AM89" s="285">
        <v>0</v>
      </c>
      <c r="AN89" s="285">
        <v>0</v>
      </c>
      <c r="AO89" s="285">
        <v>0</v>
      </c>
      <c r="AP89" s="285">
        <v>0</v>
      </c>
      <c r="AQ89" s="285">
        <v>0</v>
      </c>
      <c r="AR89" s="285">
        <v>0</v>
      </c>
      <c r="AS89" s="285">
        <v>0</v>
      </c>
      <c r="AT89" s="285">
        <v>0</v>
      </c>
    </row>
    <row r="90" spans="1:46" x14ac:dyDescent="0.35">
      <c r="A90" s="285" t="s">
        <v>10</v>
      </c>
      <c r="B90" s="285">
        <v>1</v>
      </c>
      <c r="C90" s="285">
        <v>1</v>
      </c>
      <c r="D90" s="285">
        <v>6999</v>
      </c>
      <c r="E90" s="285">
        <v>0</v>
      </c>
      <c r="F90" s="285">
        <v>0</v>
      </c>
      <c r="G90" s="285">
        <v>0</v>
      </c>
      <c r="H90" s="285">
        <v>0</v>
      </c>
      <c r="I90" s="285">
        <v>0</v>
      </c>
      <c r="J90" s="285">
        <v>0</v>
      </c>
      <c r="K90" s="285">
        <v>0</v>
      </c>
      <c r="L90" s="285">
        <v>0</v>
      </c>
      <c r="M90" s="285">
        <v>0</v>
      </c>
      <c r="N90" s="285">
        <v>0</v>
      </c>
      <c r="O90" s="285">
        <v>0</v>
      </c>
      <c r="P90" s="285">
        <v>0</v>
      </c>
      <c r="Q90" s="285">
        <v>20000</v>
      </c>
      <c r="R90" s="285">
        <v>0</v>
      </c>
      <c r="S90" s="285">
        <v>0</v>
      </c>
      <c r="T90" s="285">
        <v>0</v>
      </c>
      <c r="U90" s="285">
        <v>0</v>
      </c>
      <c r="V90" s="285">
        <v>0</v>
      </c>
      <c r="W90" s="285">
        <v>0</v>
      </c>
      <c r="X90" s="285">
        <v>0</v>
      </c>
      <c r="Y90" s="285">
        <v>0</v>
      </c>
      <c r="Z90" s="285">
        <v>0</v>
      </c>
      <c r="AA90" s="285">
        <v>0</v>
      </c>
      <c r="AB90" s="285">
        <v>0</v>
      </c>
      <c r="AC90" s="285">
        <v>0</v>
      </c>
      <c r="AD90" s="285">
        <v>0</v>
      </c>
      <c r="AE90" s="285">
        <v>0</v>
      </c>
      <c r="AF90" s="285">
        <v>0</v>
      </c>
      <c r="AG90" s="285">
        <v>0</v>
      </c>
      <c r="AH90" s="285">
        <v>0</v>
      </c>
      <c r="AI90" s="285">
        <v>0</v>
      </c>
      <c r="AJ90" s="285">
        <v>0</v>
      </c>
      <c r="AK90" s="285">
        <v>0</v>
      </c>
      <c r="AL90" s="285">
        <v>0</v>
      </c>
      <c r="AM90" s="285">
        <v>0</v>
      </c>
      <c r="AN90" s="285">
        <v>0</v>
      </c>
      <c r="AO90" s="285">
        <v>0</v>
      </c>
      <c r="AP90" s="285">
        <v>0</v>
      </c>
      <c r="AQ90" s="285">
        <v>0</v>
      </c>
      <c r="AR90" s="285">
        <v>0</v>
      </c>
      <c r="AS90" s="285">
        <v>0</v>
      </c>
      <c r="AT90" s="285">
        <v>0</v>
      </c>
    </row>
    <row r="91" spans="1:46" x14ac:dyDescent="0.35">
      <c r="A91" s="285" t="s">
        <v>10</v>
      </c>
      <c r="B91" s="285">
        <v>1</v>
      </c>
      <c r="C91" s="285">
        <v>1</v>
      </c>
      <c r="D91" s="285">
        <v>7000</v>
      </c>
      <c r="E91" s="285">
        <v>0</v>
      </c>
      <c r="F91" s="285">
        <v>0</v>
      </c>
      <c r="G91" s="285">
        <v>0</v>
      </c>
      <c r="H91" s="285">
        <v>0</v>
      </c>
      <c r="I91" s="285">
        <v>0</v>
      </c>
      <c r="J91" s="285">
        <v>0</v>
      </c>
      <c r="K91" s="285">
        <v>357</v>
      </c>
      <c r="L91" s="285">
        <v>0</v>
      </c>
      <c r="M91" s="285">
        <v>0</v>
      </c>
      <c r="N91" s="285">
        <v>0</v>
      </c>
      <c r="O91" s="285">
        <v>0</v>
      </c>
      <c r="P91" s="285">
        <v>308</v>
      </c>
      <c r="Q91" s="285">
        <v>2635</v>
      </c>
      <c r="R91" s="285">
        <v>0</v>
      </c>
      <c r="S91" s="285">
        <v>0</v>
      </c>
      <c r="T91" s="285">
        <v>0</v>
      </c>
      <c r="U91" s="285">
        <v>0</v>
      </c>
      <c r="V91" s="285">
        <v>0</v>
      </c>
      <c r="W91" s="285">
        <v>0</v>
      </c>
      <c r="X91" s="285">
        <v>0</v>
      </c>
      <c r="Y91" s="285">
        <v>0</v>
      </c>
      <c r="Z91" s="285">
        <v>0</v>
      </c>
      <c r="AA91" s="285">
        <v>0</v>
      </c>
      <c r="AB91" s="285">
        <v>0</v>
      </c>
      <c r="AC91" s="285">
        <v>0</v>
      </c>
      <c r="AD91" s="285">
        <v>0</v>
      </c>
      <c r="AE91" s="285">
        <v>0</v>
      </c>
      <c r="AF91" s="285">
        <v>0</v>
      </c>
      <c r="AG91" s="285">
        <v>0</v>
      </c>
      <c r="AH91" s="285">
        <v>0</v>
      </c>
      <c r="AI91" s="285">
        <v>0</v>
      </c>
      <c r="AJ91" s="285">
        <v>0</v>
      </c>
      <c r="AK91" s="285">
        <v>0</v>
      </c>
      <c r="AL91" s="285">
        <v>0</v>
      </c>
      <c r="AM91" s="285">
        <v>0</v>
      </c>
      <c r="AN91" s="285">
        <v>0</v>
      </c>
      <c r="AO91" s="285">
        <v>0</v>
      </c>
      <c r="AP91" s="285">
        <v>0</v>
      </c>
      <c r="AQ91" s="285">
        <v>0</v>
      </c>
      <c r="AR91" s="285">
        <v>0</v>
      </c>
      <c r="AS91" s="285">
        <v>0</v>
      </c>
      <c r="AT91" s="285">
        <v>0</v>
      </c>
    </row>
    <row r="92" spans="1:46" x14ac:dyDescent="0.35">
      <c r="A92" s="285" t="s">
        <v>10</v>
      </c>
      <c r="B92" s="285">
        <v>1</v>
      </c>
      <c r="C92" s="285">
        <v>1</v>
      </c>
      <c r="D92" s="285">
        <v>7685</v>
      </c>
      <c r="E92" s="285">
        <v>0</v>
      </c>
      <c r="F92" s="285">
        <v>12991</v>
      </c>
      <c r="G92" s="285">
        <v>13069</v>
      </c>
      <c r="H92" s="285">
        <v>12683</v>
      </c>
      <c r="I92" s="285">
        <v>12591</v>
      </c>
      <c r="J92" s="285">
        <v>12671</v>
      </c>
      <c r="K92" s="285">
        <v>12931</v>
      </c>
      <c r="L92" s="285">
        <v>13377</v>
      </c>
      <c r="M92" s="285">
        <v>12704</v>
      </c>
      <c r="N92" s="285">
        <v>12942</v>
      </c>
      <c r="O92" s="285">
        <v>12617</v>
      </c>
      <c r="P92" s="285">
        <v>12579</v>
      </c>
      <c r="Q92" s="285">
        <v>12845</v>
      </c>
      <c r="R92" s="285">
        <v>0</v>
      </c>
      <c r="S92" s="285">
        <v>0</v>
      </c>
      <c r="T92" s="285">
        <v>0</v>
      </c>
      <c r="U92" s="285">
        <v>0</v>
      </c>
      <c r="V92" s="285">
        <v>0</v>
      </c>
      <c r="W92" s="285">
        <v>0</v>
      </c>
      <c r="X92" s="285">
        <v>0</v>
      </c>
      <c r="Y92" s="285">
        <v>0</v>
      </c>
      <c r="Z92" s="285">
        <v>0</v>
      </c>
      <c r="AA92" s="285">
        <v>0</v>
      </c>
      <c r="AB92" s="285">
        <v>0</v>
      </c>
      <c r="AC92" s="285">
        <v>0</v>
      </c>
      <c r="AD92" s="285">
        <v>0</v>
      </c>
      <c r="AE92" s="285">
        <v>0</v>
      </c>
      <c r="AF92" s="285">
        <v>0</v>
      </c>
      <c r="AG92" s="285">
        <v>0</v>
      </c>
      <c r="AH92" s="285">
        <v>0</v>
      </c>
      <c r="AI92" s="285">
        <v>0</v>
      </c>
      <c r="AJ92" s="285">
        <v>0</v>
      </c>
      <c r="AK92" s="285">
        <v>0</v>
      </c>
      <c r="AL92" s="285">
        <v>0</v>
      </c>
      <c r="AM92" s="285">
        <v>0</v>
      </c>
      <c r="AN92" s="285">
        <v>0</v>
      </c>
      <c r="AO92" s="285">
        <v>0</v>
      </c>
      <c r="AP92" s="285">
        <v>0</v>
      </c>
      <c r="AQ92" s="285">
        <v>0</v>
      </c>
      <c r="AR92" s="285">
        <v>0</v>
      </c>
      <c r="AS92" s="285">
        <v>0</v>
      </c>
      <c r="AT92" s="285">
        <v>0</v>
      </c>
    </row>
    <row r="93" spans="1:46" x14ac:dyDescent="0.35">
      <c r="A93" s="285" t="s">
        <v>10</v>
      </c>
      <c r="B93" s="285">
        <v>1</v>
      </c>
      <c r="C93" s="285">
        <v>1</v>
      </c>
      <c r="D93" s="285">
        <v>7686</v>
      </c>
      <c r="E93" s="285">
        <v>0</v>
      </c>
      <c r="F93" s="285">
        <v>1155</v>
      </c>
      <c r="G93" s="285">
        <v>1102</v>
      </c>
      <c r="H93" s="285">
        <v>1207</v>
      </c>
      <c r="I93" s="285">
        <v>1155</v>
      </c>
      <c r="J93" s="285">
        <v>1102</v>
      </c>
      <c r="K93" s="285">
        <v>1155</v>
      </c>
      <c r="L93" s="285">
        <v>1155</v>
      </c>
      <c r="M93" s="285">
        <v>1155</v>
      </c>
      <c r="N93" s="285">
        <v>1050</v>
      </c>
      <c r="O93" s="285">
        <v>1207</v>
      </c>
      <c r="P93" s="285">
        <v>1050</v>
      </c>
      <c r="Q93" s="285">
        <v>1208</v>
      </c>
      <c r="R93" s="285">
        <v>0</v>
      </c>
      <c r="S93" s="285">
        <v>0</v>
      </c>
      <c r="T93" s="285">
        <v>0</v>
      </c>
      <c r="U93" s="285">
        <v>0</v>
      </c>
      <c r="V93" s="285">
        <v>0</v>
      </c>
      <c r="W93" s="285">
        <v>0</v>
      </c>
      <c r="X93" s="285">
        <v>0</v>
      </c>
      <c r="Y93" s="285">
        <v>0</v>
      </c>
      <c r="Z93" s="285">
        <v>0</v>
      </c>
      <c r="AA93" s="285">
        <v>0</v>
      </c>
      <c r="AB93" s="285">
        <v>0</v>
      </c>
      <c r="AC93" s="285">
        <v>0</v>
      </c>
      <c r="AD93" s="285">
        <v>0</v>
      </c>
      <c r="AE93" s="285">
        <v>0</v>
      </c>
      <c r="AF93" s="285">
        <v>0</v>
      </c>
      <c r="AG93" s="285">
        <v>0</v>
      </c>
      <c r="AH93" s="285">
        <v>0</v>
      </c>
      <c r="AI93" s="285">
        <v>0</v>
      </c>
      <c r="AJ93" s="285">
        <v>0</v>
      </c>
      <c r="AK93" s="285">
        <v>0</v>
      </c>
      <c r="AL93" s="285">
        <v>0</v>
      </c>
      <c r="AM93" s="285">
        <v>0</v>
      </c>
      <c r="AN93" s="285">
        <v>0</v>
      </c>
      <c r="AO93" s="285">
        <v>0</v>
      </c>
      <c r="AP93" s="285">
        <v>0</v>
      </c>
      <c r="AQ93" s="285">
        <v>0</v>
      </c>
      <c r="AR93" s="285">
        <v>0</v>
      </c>
      <c r="AS93" s="285">
        <v>0</v>
      </c>
      <c r="AT93" s="285">
        <v>0</v>
      </c>
    </row>
    <row r="94" spans="1:46" x14ac:dyDescent="0.35">
      <c r="A94" s="285" t="s">
        <v>10</v>
      </c>
      <c r="B94" s="285">
        <v>1</v>
      </c>
      <c r="C94" s="285">
        <v>1</v>
      </c>
      <c r="D94" s="285">
        <v>7687</v>
      </c>
      <c r="E94" s="285">
        <v>0</v>
      </c>
      <c r="F94" s="285">
        <v>136</v>
      </c>
      <c r="G94" s="285">
        <v>130</v>
      </c>
      <c r="H94" s="285">
        <v>142</v>
      </c>
      <c r="I94" s="285">
        <v>136</v>
      </c>
      <c r="J94" s="285">
        <v>130</v>
      </c>
      <c r="K94" s="285">
        <v>136</v>
      </c>
      <c r="L94" s="285">
        <v>136</v>
      </c>
      <c r="M94" s="285">
        <v>136</v>
      </c>
      <c r="N94" s="285">
        <v>123</v>
      </c>
      <c r="O94" s="285">
        <v>142</v>
      </c>
      <c r="P94" s="285">
        <v>123</v>
      </c>
      <c r="Q94" s="285">
        <v>141</v>
      </c>
      <c r="R94" s="285">
        <v>0</v>
      </c>
      <c r="S94" s="285">
        <v>0</v>
      </c>
      <c r="T94" s="285">
        <v>0</v>
      </c>
      <c r="U94" s="285">
        <v>0</v>
      </c>
      <c r="V94" s="285">
        <v>0</v>
      </c>
      <c r="W94" s="285">
        <v>0</v>
      </c>
      <c r="X94" s="285">
        <v>0</v>
      </c>
      <c r="Y94" s="285">
        <v>0</v>
      </c>
      <c r="Z94" s="285">
        <v>0</v>
      </c>
      <c r="AA94" s="285">
        <v>0</v>
      </c>
      <c r="AB94" s="285">
        <v>0</v>
      </c>
      <c r="AC94" s="285">
        <v>0</v>
      </c>
      <c r="AD94" s="285">
        <v>0</v>
      </c>
      <c r="AE94" s="285">
        <v>0</v>
      </c>
      <c r="AF94" s="285">
        <v>0</v>
      </c>
      <c r="AG94" s="285">
        <v>0</v>
      </c>
      <c r="AH94" s="285">
        <v>0</v>
      </c>
      <c r="AI94" s="285">
        <v>0</v>
      </c>
      <c r="AJ94" s="285">
        <v>0</v>
      </c>
      <c r="AK94" s="285">
        <v>0</v>
      </c>
      <c r="AL94" s="285">
        <v>0</v>
      </c>
      <c r="AM94" s="285">
        <v>0</v>
      </c>
      <c r="AN94" s="285">
        <v>0</v>
      </c>
      <c r="AO94" s="285">
        <v>0</v>
      </c>
      <c r="AP94" s="285">
        <v>0</v>
      </c>
      <c r="AQ94" s="285">
        <v>0</v>
      </c>
      <c r="AR94" s="285">
        <v>0</v>
      </c>
      <c r="AS94" s="285">
        <v>0</v>
      </c>
      <c r="AT94" s="285">
        <v>0</v>
      </c>
    </row>
    <row r="95" spans="1:46" x14ac:dyDescent="0.35">
      <c r="A95" s="285" t="s">
        <v>10</v>
      </c>
      <c r="B95" s="285">
        <v>1</v>
      </c>
      <c r="C95" s="285">
        <v>1</v>
      </c>
      <c r="D95" s="285">
        <v>7700</v>
      </c>
      <c r="E95" s="285">
        <v>0</v>
      </c>
      <c r="F95" s="285">
        <v>12888</v>
      </c>
      <c r="G95" s="285">
        <v>13331</v>
      </c>
      <c r="H95" s="285">
        <v>10828</v>
      </c>
      <c r="I95" s="285">
        <v>12472</v>
      </c>
      <c r="J95" s="285">
        <v>13836</v>
      </c>
      <c r="K95" s="285">
        <v>14143</v>
      </c>
      <c r="L95" s="285">
        <v>13743</v>
      </c>
      <c r="M95" s="285">
        <v>14530</v>
      </c>
      <c r="N95" s="285">
        <v>16058</v>
      </c>
      <c r="O95" s="285">
        <v>16311</v>
      </c>
      <c r="P95" s="285">
        <v>13345</v>
      </c>
      <c r="Q95" s="285">
        <v>17352</v>
      </c>
      <c r="R95" s="285">
        <v>0</v>
      </c>
      <c r="S95" s="285">
        <v>0</v>
      </c>
      <c r="T95" s="285">
        <v>0</v>
      </c>
      <c r="U95" s="285">
        <v>0</v>
      </c>
      <c r="V95" s="285">
        <v>0</v>
      </c>
      <c r="W95" s="285">
        <v>0</v>
      </c>
      <c r="X95" s="285">
        <v>0</v>
      </c>
      <c r="Y95" s="285">
        <v>0</v>
      </c>
      <c r="Z95" s="285">
        <v>0</v>
      </c>
      <c r="AA95" s="285">
        <v>0</v>
      </c>
      <c r="AB95" s="285">
        <v>0</v>
      </c>
      <c r="AC95" s="285">
        <v>0</v>
      </c>
      <c r="AD95" s="285">
        <v>0</v>
      </c>
      <c r="AE95" s="285">
        <v>0</v>
      </c>
      <c r="AF95" s="285">
        <v>0</v>
      </c>
      <c r="AG95" s="285">
        <v>0</v>
      </c>
      <c r="AH95" s="285">
        <v>0</v>
      </c>
      <c r="AI95" s="285">
        <v>0</v>
      </c>
      <c r="AJ95" s="285">
        <v>0</v>
      </c>
      <c r="AK95" s="285">
        <v>0</v>
      </c>
      <c r="AL95" s="285">
        <v>0</v>
      </c>
      <c r="AM95" s="285">
        <v>0</v>
      </c>
      <c r="AN95" s="285">
        <v>0</v>
      </c>
      <c r="AO95" s="285">
        <v>0</v>
      </c>
      <c r="AP95" s="285">
        <v>0</v>
      </c>
      <c r="AQ95" s="285">
        <v>0</v>
      </c>
      <c r="AR95" s="285">
        <v>0</v>
      </c>
      <c r="AS95" s="285">
        <v>0</v>
      </c>
      <c r="AT95" s="285">
        <v>0</v>
      </c>
    </row>
    <row r="96" spans="1:46" x14ac:dyDescent="0.35">
      <c r="A96" s="285" t="s">
        <v>10</v>
      </c>
      <c r="B96" s="285">
        <v>1</v>
      </c>
      <c r="C96" s="285">
        <v>1</v>
      </c>
      <c r="D96" s="285">
        <v>7701</v>
      </c>
      <c r="E96" s="285">
        <v>0</v>
      </c>
      <c r="F96" s="285">
        <v>1259</v>
      </c>
      <c r="G96" s="285">
        <v>1305</v>
      </c>
      <c r="H96" s="285">
        <v>1059</v>
      </c>
      <c r="I96" s="285">
        <v>1210</v>
      </c>
      <c r="J96" s="285">
        <v>1299</v>
      </c>
      <c r="K96" s="285">
        <v>1344</v>
      </c>
      <c r="L96" s="285">
        <v>1277</v>
      </c>
      <c r="M96" s="285">
        <v>1421</v>
      </c>
      <c r="N96" s="285">
        <v>1523</v>
      </c>
      <c r="O96" s="285">
        <v>1694</v>
      </c>
      <c r="P96" s="285">
        <v>1289</v>
      </c>
      <c r="Q96" s="285">
        <v>4184</v>
      </c>
      <c r="R96" s="285">
        <v>0</v>
      </c>
      <c r="S96" s="285">
        <v>0</v>
      </c>
      <c r="T96" s="285">
        <v>0</v>
      </c>
      <c r="U96" s="285">
        <v>0</v>
      </c>
      <c r="V96" s="285">
        <v>0</v>
      </c>
      <c r="W96" s="285">
        <v>0</v>
      </c>
      <c r="X96" s="285">
        <v>0</v>
      </c>
      <c r="Y96" s="285">
        <v>0</v>
      </c>
      <c r="Z96" s="285">
        <v>0</v>
      </c>
      <c r="AA96" s="285">
        <v>0</v>
      </c>
      <c r="AB96" s="285">
        <v>0</v>
      </c>
      <c r="AC96" s="285">
        <v>0</v>
      </c>
      <c r="AD96" s="285">
        <v>0</v>
      </c>
      <c r="AE96" s="285">
        <v>0</v>
      </c>
      <c r="AF96" s="285">
        <v>0</v>
      </c>
      <c r="AG96" s="285">
        <v>0</v>
      </c>
      <c r="AH96" s="285">
        <v>0</v>
      </c>
      <c r="AI96" s="285">
        <v>0</v>
      </c>
      <c r="AJ96" s="285">
        <v>0</v>
      </c>
      <c r="AK96" s="285">
        <v>0</v>
      </c>
      <c r="AL96" s="285">
        <v>0</v>
      </c>
      <c r="AM96" s="285">
        <v>0</v>
      </c>
      <c r="AN96" s="285">
        <v>0</v>
      </c>
      <c r="AO96" s="285">
        <v>0</v>
      </c>
      <c r="AP96" s="285">
        <v>0</v>
      </c>
      <c r="AQ96" s="285">
        <v>0</v>
      </c>
      <c r="AR96" s="285">
        <v>0</v>
      </c>
      <c r="AS96" s="285">
        <v>0</v>
      </c>
      <c r="AT96" s="285">
        <v>0</v>
      </c>
    </row>
    <row r="97" spans="1:46" x14ac:dyDescent="0.35">
      <c r="A97" s="285" t="s">
        <v>10</v>
      </c>
      <c r="B97" s="285">
        <v>1</v>
      </c>
      <c r="C97" s="285">
        <v>1</v>
      </c>
      <c r="D97" s="285">
        <v>7715</v>
      </c>
      <c r="E97" s="285">
        <v>0</v>
      </c>
      <c r="F97" s="285">
        <v>1142</v>
      </c>
      <c r="G97" s="285">
        <v>478</v>
      </c>
      <c r="H97" s="285">
        <v>17</v>
      </c>
      <c r="I97" s="285">
        <v>593</v>
      </c>
      <c r="J97" s="285">
        <v>124</v>
      </c>
      <c r="K97" s="285">
        <v>1005</v>
      </c>
      <c r="L97" s="285">
        <v>542</v>
      </c>
      <c r="M97" s="285">
        <v>117</v>
      </c>
      <c r="N97" s="285">
        <v>737</v>
      </c>
      <c r="O97" s="285">
        <v>1259</v>
      </c>
      <c r="P97" s="285">
        <v>143</v>
      </c>
      <c r="Q97" s="285">
        <v>2843</v>
      </c>
      <c r="R97" s="285">
        <v>0</v>
      </c>
      <c r="S97" s="285">
        <v>0</v>
      </c>
      <c r="T97" s="285">
        <v>0</v>
      </c>
      <c r="U97" s="285">
        <v>0</v>
      </c>
      <c r="V97" s="285">
        <v>0</v>
      </c>
      <c r="W97" s="285">
        <v>0</v>
      </c>
      <c r="X97" s="285">
        <v>0</v>
      </c>
      <c r="Y97" s="285">
        <v>0</v>
      </c>
      <c r="Z97" s="285">
        <v>0</v>
      </c>
      <c r="AA97" s="285">
        <v>0</v>
      </c>
      <c r="AB97" s="285">
        <v>0</v>
      </c>
      <c r="AC97" s="285">
        <v>0</v>
      </c>
      <c r="AD97" s="285">
        <v>0</v>
      </c>
      <c r="AE97" s="285">
        <v>0</v>
      </c>
      <c r="AF97" s="285">
        <v>0</v>
      </c>
      <c r="AG97" s="285">
        <v>0</v>
      </c>
      <c r="AH97" s="285">
        <v>0</v>
      </c>
      <c r="AI97" s="285">
        <v>0</v>
      </c>
      <c r="AJ97" s="285">
        <v>0</v>
      </c>
      <c r="AK97" s="285">
        <v>0</v>
      </c>
      <c r="AL97" s="285">
        <v>0</v>
      </c>
      <c r="AM97" s="285">
        <v>0</v>
      </c>
      <c r="AN97" s="285">
        <v>0</v>
      </c>
      <c r="AO97" s="285">
        <v>0</v>
      </c>
      <c r="AP97" s="285">
        <v>0</v>
      </c>
      <c r="AQ97" s="285">
        <v>0</v>
      </c>
      <c r="AR97" s="285">
        <v>0</v>
      </c>
      <c r="AS97" s="285">
        <v>0</v>
      </c>
      <c r="AT97" s="285">
        <v>0</v>
      </c>
    </row>
    <row r="98" spans="1:46" x14ac:dyDescent="0.35">
      <c r="A98" s="285" t="s">
        <v>10</v>
      </c>
      <c r="B98" s="285">
        <v>1</v>
      </c>
      <c r="C98" s="285">
        <v>1</v>
      </c>
      <c r="D98" s="285">
        <v>7716</v>
      </c>
      <c r="E98" s="285">
        <v>0</v>
      </c>
      <c r="F98" s="285">
        <v>0</v>
      </c>
      <c r="G98" s="285">
        <v>0</v>
      </c>
      <c r="H98" s="285">
        <v>0</v>
      </c>
      <c r="I98" s="285">
        <v>0</v>
      </c>
      <c r="J98" s="285">
        <v>0</v>
      </c>
      <c r="K98" s="285">
        <v>0</v>
      </c>
      <c r="L98" s="285">
        <v>0</v>
      </c>
      <c r="M98" s="285">
        <v>0</v>
      </c>
      <c r="N98" s="285">
        <v>3500</v>
      </c>
      <c r="O98" s="285">
        <v>0</v>
      </c>
      <c r="P98" s="285">
        <v>0</v>
      </c>
      <c r="Q98" s="285">
        <v>0</v>
      </c>
      <c r="R98" s="285">
        <v>0</v>
      </c>
      <c r="S98" s="285">
        <v>0</v>
      </c>
      <c r="T98" s="285">
        <v>0</v>
      </c>
      <c r="U98" s="285">
        <v>0</v>
      </c>
      <c r="V98" s="285">
        <v>0</v>
      </c>
      <c r="W98" s="285">
        <v>0</v>
      </c>
      <c r="X98" s="285">
        <v>0</v>
      </c>
      <c r="Y98" s="285">
        <v>0</v>
      </c>
      <c r="Z98" s="285">
        <v>0</v>
      </c>
      <c r="AA98" s="285">
        <v>0</v>
      </c>
      <c r="AB98" s="285">
        <v>0</v>
      </c>
      <c r="AC98" s="285">
        <v>0</v>
      </c>
      <c r="AD98" s="285">
        <v>0</v>
      </c>
      <c r="AE98" s="285">
        <v>0</v>
      </c>
      <c r="AF98" s="285">
        <v>0</v>
      </c>
      <c r="AG98" s="285">
        <v>0</v>
      </c>
      <c r="AH98" s="285">
        <v>0</v>
      </c>
      <c r="AI98" s="285">
        <v>0</v>
      </c>
      <c r="AJ98" s="285">
        <v>0</v>
      </c>
      <c r="AK98" s="285">
        <v>0</v>
      </c>
      <c r="AL98" s="285">
        <v>0</v>
      </c>
      <c r="AM98" s="285">
        <v>0</v>
      </c>
      <c r="AN98" s="285">
        <v>0</v>
      </c>
      <c r="AO98" s="285">
        <v>0</v>
      </c>
      <c r="AP98" s="285">
        <v>0</v>
      </c>
      <c r="AQ98" s="285">
        <v>0</v>
      </c>
      <c r="AR98" s="285">
        <v>0</v>
      </c>
      <c r="AS98" s="285">
        <v>0</v>
      </c>
      <c r="AT98" s="285">
        <v>0</v>
      </c>
    </row>
    <row r="99" spans="1:46" x14ac:dyDescent="0.35">
      <c r="A99" s="285" t="s">
        <v>10</v>
      </c>
      <c r="B99" s="285">
        <v>1</v>
      </c>
      <c r="C99" s="285">
        <v>1</v>
      </c>
      <c r="D99" s="285">
        <v>7800</v>
      </c>
      <c r="E99" s="285">
        <v>0</v>
      </c>
      <c r="F99" s="285">
        <v>6222</v>
      </c>
      <c r="G99" s="285">
        <v>6188</v>
      </c>
      <c r="H99" s="285">
        <v>5894</v>
      </c>
      <c r="I99" s="285">
        <v>7238</v>
      </c>
      <c r="J99" s="285">
        <v>7001</v>
      </c>
      <c r="K99" s="285">
        <v>6142</v>
      </c>
      <c r="L99" s="285">
        <v>6653</v>
      </c>
      <c r="M99" s="285">
        <v>6413</v>
      </c>
      <c r="N99" s="285">
        <v>6110</v>
      </c>
      <c r="O99" s="285">
        <v>6707</v>
      </c>
      <c r="P99" s="285">
        <v>6078</v>
      </c>
      <c r="Q99" s="285">
        <v>8993</v>
      </c>
      <c r="R99" s="285">
        <v>0</v>
      </c>
      <c r="S99" s="285">
        <v>0</v>
      </c>
      <c r="T99" s="285">
        <v>0</v>
      </c>
      <c r="U99" s="285">
        <v>0</v>
      </c>
      <c r="V99" s="285">
        <v>0</v>
      </c>
      <c r="W99" s="285">
        <v>0</v>
      </c>
      <c r="X99" s="285">
        <v>0</v>
      </c>
      <c r="Y99" s="285">
        <v>0</v>
      </c>
      <c r="Z99" s="285">
        <v>0</v>
      </c>
      <c r="AA99" s="285">
        <v>0</v>
      </c>
      <c r="AB99" s="285">
        <v>0</v>
      </c>
      <c r="AC99" s="285">
        <v>0</v>
      </c>
      <c r="AD99" s="285">
        <v>0</v>
      </c>
      <c r="AE99" s="285">
        <v>0</v>
      </c>
      <c r="AF99" s="285">
        <v>0</v>
      </c>
      <c r="AG99" s="285">
        <v>0</v>
      </c>
      <c r="AH99" s="285">
        <v>0</v>
      </c>
      <c r="AI99" s="285">
        <v>0</v>
      </c>
      <c r="AJ99" s="285">
        <v>0</v>
      </c>
      <c r="AK99" s="285">
        <v>0</v>
      </c>
      <c r="AL99" s="285">
        <v>0</v>
      </c>
      <c r="AM99" s="285">
        <v>0</v>
      </c>
      <c r="AN99" s="285">
        <v>0</v>
      </c>
      <c r="AO99" s="285">
        <v>0</v>
      </c>
      <c r="AP99" s="285">
        <v>0</v>
      </c>
      <c r="AQ99" s="285">
        <v>0</v>
      </c>
      <c r="AR99" s="285">
        <v>0</v>
      </c>
      <c r="AS99" s="285">
        <v>0</v>
      </c>
      <c r="AT99" s="285">
        <v>0</v>
      </c>
    </row>
    <row r="100" spans="1:46" x14ac:dyDescent="0.35">
      <c r="A100" s="285" t="s">
        <v>10</v>
      </c>
      <c r="B100" s="285">
        <v>1</v>
      </c>
      <c r="C100" s="285">
        <v>1</v>
      </c>
      <c r="D100" s="285">
        <v>7801</v>
      </c>
      <c r="E100" s="285">
        <v>0</v>
      </c>
      <c r="F100" s="285">
        <v>635</v>
      </c>
      <c r="G100" s="285">
        <v>639</v>
      </c>
      <c r="H100" s="285">
        <v>615</v>
      </c>
      <c r="I100" s="285">
        <v>745</v>
      </c>
      <c r="J100" s="285">
        <v>660</v>
      </c>
      <c r="K100" s="285">
        <v>334</v>
      </c>
      <c r="L100" s="285">
        <v>330</v>
      </c>
      <c r="M100" s="285">
        <v>718</v>
      </c>
      <c r="N100" s="285">
        <v>624</v>
      </c>
      <c r="O100" s="285">
        <v>717</v>
      </c>
      <c r="P100" s="285">
        <v>627</v>
      </c>
      <c r="Q100" s="285">
        <v>2162</v>
      </c>
      <c r="R100" s="285">
        <v>0</v>
      </c>
      <c r="S100" s="285">
        <v>0</v>
      </c>
      <c r="T100" s="285">
        <v>0</v>
      </c>
      <c r="U100" s="285">
        <v>0</v>
      </c>
      <c r="V100" s="285">
        <v>0</v>
      </c>
      <c r="W100" s="285">
        <v>0</v>
      </c>
      <c r="X100" s="285">
        <v>0</v>
      </c>
      <c r="Y100" s="285">
        <v>0</v>
      </c>
      <c r="Z100" s="285">
        <v>0</v>
      </c>
      <c r="AA100" s="285">
        <v>0</v>
      </c>
      <c r="AB100" s="285">
        <v>0</v>
      </c>
      <c r="AC100" s="285">
        <v>0</v>
      </c>
      <c r="AD100" s="285">
        <v>0</v>
      </c>
      <c r="AE100" s="285">
        <v>0</v>
      </c>
      <c r="AF100" s="285">
        <v>0</v>
      </c>
      <c r="AG100" s="285">
        <v>0</v>
      </c>
      <c r="AH100" s="285">
        <v>0</v>
      </c>
      <c r="AI100" s="285">
        <v>0</v>
      </c>
      <c r="AJ100" s="285">
        <v>0</v>
      </c>
      <c r="AK100" s="285">
        <v>0</v>
      </c>
      <c r="AL100" s="285">
        <v>0</v>
      </c>
      <c r="AM100" s="285">
        <v>0</v>
      </c>
      <c r="AN100" s="285">
        <v>0</v>
      </c>
      <c r="AO100" s="285">
        <v>0</v>
      </c>
      <c r="AP100" s="285">
        <v>0</v>
      </c>
      <c r="AQ100" s="285">
        <v>0</v>
      </c>
      <c r="AR100" s="285">
        <v>0</v>
      </c>
      <c r="AS100" s="285">
        <v>0</v>
      </c>
      <c r="AT100" s="285">
        <v>0</v>
      </c>
    </row>
    <row r="101" spans="1:46" x14ac:dyDescent="0.35">
      <c r="A101" s="285" t="s">
        <v>10</v>
      </c>
      <c r="B101" s="285">
        <v>1</v>
      </c>
      <c r="C101" s="285">
        <v>1</v>
      </c>
      <c r="D101" s="285">
        <v>7803</v>
      </c>
      <c r="E101" s="285">
        <v>0</v>
      </c>
      <c r="F101" s="285">
        <v>0</v>
      </c>
      <c r="G101" s="285">
        <v>0</v>
      </c>
      <c r="H101" s="285">
        <v>0</v>
      </c>
      <c r="I101" s="285">
        <v>620</v>
      </c>
      <c r="J101" s="285">
        <v>0</v>
      </c>
      <c r="K101" s="285">
        <v>0</v>
      </c>
      <c r="L101" s="285">
        <v>0</v>
      </c>
      <c r="M101" s="285">
        <v>1891</v>
      </c>
      <c r="N101" s="285">
        <v>0</v>
      </c>
      <c r="O101" s="285">
        <v>527</v>
      </c>
      <c r="P101" s="285">
        <v>0</v>
      </c>
      <c r="Q101" s="285">
        <v>1117</v>
      </c>
      <c r="R101" s="285">
        <v>0</v>
      </c>
      <c r="S101" s="285">
        <v>0</v>
      </c>
      <c r="T101" s="285">
        <v>0</v>
      </c>
      <c r="U101" s="285">
        <v>0</v>
      </c>
      <c r="V101" s="285">
        <v>0</v>
      </c>
      <c r="W101" s="285">
        <v>0</v>
      </c>
      <c r="X101" s="285">
        <v>0</v>
      </c>
      <c r="Y101" s="285">
        <v>0</v>
      </c>
      <c r="Z101" s="285">
        <v>0</v>
      </c>
      <c r="AA101" s="285">
        <v>0</v>
      </c>
      <c r="AB101" s="285">
        <v>0</v>
      </c>
      <c r="AC101" s="285">
        <v>0</v>
      </c>
      <c r="AD101" s="285">
        <v>0</v>
      </c>
      <c r="AE101" s="285">
        <v>0</v>
      </c>
      <c r="AF101" s="285">
        <v>0</v>
      </c>
      <c r="AG101" s="285">
        <v>0</v>
      </c>
      <c r="AH101" s="285">
        <v>0</v>
      </c>
      <c r="AI101" s="285">
        <v>0</v>
      </c>
      <c r="AJ101" s="285">
        <v>0</v>
      </c>
      <c r="AK101" s="285">
        <v>0</v>
      </c>
      <c r="AL101" s="285">
        <v>0</v>
      </c>
      <c r="AM101" s="285">
        <v>0</v>
      </c>
      <c r="AN101" s="285">
        <v>0</v>
      </c>
      <c r="AO101" s="285">
        <v>0</v>
      </c>
      <c r="AP101" s="285">
        <v>0</v>
      </c>
      <c r="AQ101" s="285">
        <v>0</v>
      </c>
      <c r="AR101" s="285">
        <v>0</v>
      </c>
      <c r="AS101" s="285">
        <v>0</v>
      </c>
      <c r="AT101" s="285">
        <v>0</v>
      </c>
    </row>
    <row r="102" spans="1:46" x14ac:dyDescent="0.35">
      <c r="A102" s="285" t="s">
        <v>10</v>
      </c>
      <c r="B102" s="285">
        <v>1</v>
      </c>
      <c r="C102" s="285">
        <v>1</v>
      </c>
      <c r="D102" s="285">
        <v>7804</v>
      </c>
      <c r="E102" s="285">
        <v>0</v>
      </c>
      <c r="F102" s="285">
        <v>0</v>
      </c>
      <c r="G102" s="285">
        <v>0</v>
      </c>
      <c r="H102" s="285">
        <v>0</v>
      </c>
      <c r="I102" s="285">
        <v>811</v>
      </c>
      <c r="J102" s="285">
        <v>205</v>
      </c>
      <c r="K102" s="285">
        <v>97</v>
      </c>
      <c r="L102" s="285">
        <v>0</v>
      </c>
      <c r="M102" s="285">
        <v>200</v>
      </c>
      <c r="N102" s="285">
        <v>437</v>
      </c>
      <c r="O102" s="285">
        <v>1593</v>
      </c>
      <c r="P102" s="285">
        <v>0</v>
      </c>
      <c r="Q102" s="285">
        <v>657</v>
      </c>
      <c r="R102" s="285">
        <v>0</v>
      </c>
      <c r="S102" s="285">
        <v>0</v>
      </c>
      <c r="T102" s="285">
        <v>0</v>
      </c>
      <c r="U102" s="285">
        <v>0</v>
      </c>
      <c r="V102" s="285">
        <v>0</v>
      </c>
      <c r="W102" s="285">
        <v>0</v>
      </c>
      <c r="X102" s="285">
        <v>0</v>
      </c>
      <c r="Y102" s="285">
        <v>0</v>
      </c>
      <c r="Z102" s="285">
        <v>0</v>
      </c>
      <c r="AA102" s="285">
        <v>0</v>
      </c>
      <c r="AB102" s="285">
        <v>0</v>
      </c>
      <c r="AC102" s="285">
        <v>0</v>
      </c>
      <c r="AD102" s="285">
        <v>0</v>
      </c>
      <c r="AE102" s="285">
        <v>0</v>
      </c>
      <c r="AF102" s="285">
        <v>0</v>
      </c>
      <c r="AG102" s="285">
        <v>0</v>
      </c>
      <c r="AH102" s="285">
        <v>0</v>
      </c>
      <c r="AI102" s="285">
        <v>0</v>
      </c>
      <c r="AJ102" s="285">
        <v>0</v>
      </c>
      <c r="AK102" s="285">
        <v>0</v>
      </c>
      <c r="AL102" s="285">
        <v>0</v>
      </c>
      <c r="AM102" s="285">
        <v>0</v>
      </c>
      <c r="AN102" s="285">
        <v>0</v>
      </c>
      <c r="AO102" s="285">
        <v>0</v>
      </c>
      <c r="AP102" s="285">
        <v>0</v>
      </c>
      <c r="AQ102" s="285">
        <v>0</v>
      </c>
      <c r="AR102" s="285">
        <v>0</v>
      </c>
      <c r="AS102" s="285">
        <v>0</v>
      </c>
      <c r="AT102" s="285">
        <v>0</v>
      </c>
    </row>
    <row r="103" spans="1:46" x14ac:dyDescent="0.35">
      <c r="A103" s="285" t="s">
        <v>10</v>
      </c>
      <c r="B103" s="285">
        <v>1</v>
      </c>
      <c r="C103" s="285">
        <v>1</v>
      </c>
      <c r="D103" s="285">
        <v>7806</v>
      </c>
      <c r="E103" s="285">
        <v>0</v>
      </c>
      <c r="F103" s="285">
        <v>0</v>
      </c>
      <c r="G103" s="285">
        <v>0</v>
      </c>
      <c r="H103" s="285">
        <v>44</v>
      </c>
      <c r="I103" s="285">
        <v>0</v>
      </c>
      <c r="J103" s="285">
        <v>76</v>
      </c>
      <c r="K103" s="285">
        <v>48</v>
      </c>
      <c r="L103" s="285">
        <v>0</v>
      </c>
      <c r="M103" s="285">
        <v>10</v>
      </c>
      <c r="N103" s="285">
        <v>0</v>
      </c>
      <c r="O103" s="285">
        <v>0</v>
      </c>
      <c r="P103" s="285">
        <v>5</v>
      </c>
      <c r="Q103" s="285">
        <v>217</v>
      </c>
      <c r="R103" s="285">
        <v>0</v>
      </c>
      <c r="S103" s="285">
        <v>0</v>
      </c>
      <c r="T103" s="285">
        <v>0</v>
      </c>
      <c r="U103" s="285">
        <v>0</v>
      </c>
      <c r="V103" s="285">
        <v>0</v>
      </c>
      <c r="W103" s="285">
        <v>0</v>
      </c>
      <c r="X103" s="285">
        <v>0</v>
      </c>
      <c r="Y103" s="285">
        <v>0</v>
      </c>
      <c r="Z103" s="285">
        <v>0</v>
      </c>
      <c r="AA103" s="285">
        <v>0</v>
      </c>
      <c r="AB103" s="285">
        <v>0</v>
      </c>
      <c r="AC103" s="285">
        <v>0</v>
      </c>
      <c r="AD103" s="285">
        <v>0</v>
      </c>
      <c r="AE103" s="285">
        <v>0</v>
      </c>
      <c r="AF103" s="285">
        <v>0</v>
      </c>
      <c r="AG103" s="285">
        <v>0</v>
      </c>
      <c r="AH103" s="285">
        <v>0</v>
      </c>
      <c r="AI103" s="285">
        <v>0</v>
      </c>
      <c r="AJ103" s="285">
        <v>0</v>
      </c>
      <c r="AK103" s="285">
        <v>0</v>
      </c>
      <c r="AL103" s="285">
        <v>0</v>
      </c>
      <c r="AM103" s="285">
        <v>0</v>
      </c>
      <c r="AN103" s="285">
        <v>0</v>
      </c>
      <c r="AO103" s="285">
        <v>0</v>
      </c>
      <c r="AP103" s="285">
        <v>0</v>
      </c>
      <c r="AQ103" s="285">
        <v>0</v>
      </c>
      <c r="AR103" s="285">
        <v>0</v>
      </c>
      <c r="AS103" s="285">
        <v>0</v>
      </c>
      <c r="AT103" s="285">
        <v>0</v>
      </c>
    </row>
    <row r="104" spans="1:46" x14ac:dyDescent="0.35">
      <c r="A104" s="285" t="s">
        <v>10</v>
      </c>
      <c r="B104" s="285">
        <v>1</v>
      </c>
      <c r="C104" s="285">
        <v>1</v>
      </c>
      <c r="D104" s="285">
        <v>7815</v>
      </c>
      <c r="E104" s="285">
        <v>0</v>
      </c>
      <c r="F104" s="285">
        <v>42</v>
      </c>
      <c r="G104" s="285">
        <v>0</v>
      </c>
      <c r="H104" s="285">
        <v>1602</v>
      </c>
      <c r="I104" s="285">
        <v>826</v>
      </c>
      <c r="J104" s="285">
        <v>76</v>
      </c>
      <c r="K104" s="285">
        <v>910</v>
      </c>
      <c r="L104" s="285">
        <v>1002</v>
      </c>
      <c r="M104" s="285">
        <v>637</v>
      </c>
      <c r="N104" s="285">
        <v>3565</v>
      </c>
      <c r="O104" s="285">
        <v>4177</v>
      </c>
      <c r="P104" s="285">
        <v>1296</v>
      </c>
      <c r="Q104" s="285">
        <v>3367</v>
      </c>
      <c r="R104" s="285">
        <v>0</v>
      </c>
      <c r="S104" s="285">
        <v>0</v>
      </c>
      <c r="T104" s="285">
        <v>0</v>
      </c>
      <c r="U104" s="285">
        <v>0</v>
      </c>
      <c r="V104" s="285">
        <v>0</v>
      </c>
      <c r="W104" s="285">
        <v>0</v>
      </c>
      <c r="X104" s="285">
        <v>0</v>
      </c>
      <c r="Y104" s="285">
        <v>0</v>
      </c>
      <c r="Z104" s="285">
        <v>0</v>
      </c>
      <c r="AA104" s="285">
        <v>0</v>
      </c>
      <c r="AB104" s="285">
        <v>0</v>
      </c>
      <c r="AC104" s="285">
        <v>0</v>
      </c>
      <c r="AD104" s="285">
        <v>0</v>
      </c>
      <c r="AE104" s="285">
        <v>0</v>
      </c>
      <c r="AF104" s="285">
        <v>0</v>
      </c>
      <c r="AG104" s="285">
        <v>0</v>
      </c>
      <c r="AH104" s="285">
        <v>0</v>
      </c>
      <c r="AI104" s="285">
        <v>0</v>
      </c>
      <c r="AJ104" s="285">
        <v>0</v>
      </c>
      <c r="AK104" s="285">
        <v>0</v>
      </c>
      <c r="AL104" s="285">
        <v>0</v>
      </c>
      <c r="AM104" s="285">
        <v>0</v>
      </c>
      <c r="AN104" s="285">
        <v>0</v>
      </c>
      <c r="AO104" s="285">
        <v>0</v>
      </c>
      <c r="AP104" s="285">
        <v>0</v>
      </c>
      <c r="AQ104" s="285">
        <v>0</v>
      </c>
      <c r="AR104" s="285">
        <v>0</v>
      </c>
      <c r="AS104" s="285">
        <v>0</v>
      </c>
      <c r="AT104" s="285">
        <v>0</v>
      </c>
    </row>
    <row r="105" spans="1:46" x14ac:dyDescent="0.35">
      <c r="A105" s="285" t="s">
        <v>10</v>
      </c>
      <c r="B105" s="285">
        <v>1</v>
      </c>
      <c r="C105" s="285">
        <v>1</v>
      </c>
      <c r="D105" s="285">
        <v>7870</v>
      </c>
      <c r="E105" s="285">
        <v>0</v>
      </c>
      <c r="F105" s="285">
        <v>21750</v>
      </c>
      <c r="G105" s="285">
        <v>0</v>
      </c>
      <c r="H105" s="285">
        <v>0</v>
      </c>
      <c r="I105" s="285">
        <v>0</v>
      </c>
      <c r="J105" s="285">
        <v>0</v>
      </c>
      <c r="K105" s="285">
        <v>21750</v>
      </c>
      <c r="L105" s="285">
        <v>0</v>
      </c>
      <c r="M105" s="285">
        <v>0</v>
      </c>
      <c r="N105" s="285">
        <v>0</v>
      </c>
      <c r="O105" s="285">
        <v>0</v>
      </c>
      <c r="P105" s="285">
        <v>0</v>
      </c>
      <c r="Q105" s="285">
        <v>0</v>
      </c>
      <c r="R105" s="285">
        <v>0</v>
      </c>
      <c r="S105" s="285">
        <v>0</v>
      </c>
      <c r="T105" s="285">
        <v>0</v>
      </c>
      <c r="U105" s="285">
        <v>0</v>
      </c>
      <c r="V105" s="285">
        <v>0</v>
      </c>
      <c r="W105" s="285">
        <v>0</v>
      </c>
      <c r="X105" s="285">
        <v>0</v>
      </c>
      <c r="Y105" s="285">
        <v>0</v>
      </c>
      <c r="Z105" s="285">
        <v>0</v>
      </c>
      <c r="AA105" s="285">
        <v>0</v>
      </c>
      <c r="AB105" s="285">
        <v>0</v>
      </c>
      <c r="AC105" s="285">
        <v>0</v>
      </c>
      <c r="AD105" s="285">
        <v>0</v>
      </c>
      <c r="AE105" s="285">
        <v>0</v>
      </c>
      <c r="AF105" s="285">
        <v>0</v>
      </c>
      <c r="AG105" s="285">
        <v>0</v>
      </c>
      <c r="AH105" s="285">
        <v>0</v>
      </c>
      <c r="AI105" s="285">
        <v>0</v>
      </c>
      <c r="AJ105" s="285">
        <v>0</v>
      </c>
      <c r="AK105" s="285">
        <v>0</v>
      </c>
      <c r="AL105" s="285">
        <v>0</v>
      </c>
      <c r="AM105" s="285">
        <v>0</v>
      </c>
      <c r="AN105" s="285">
        <v>0</v>
      </c>
      <c r="AO105" s="285">
        <v>0</v>
      </c>
      <c r="AP105" s="285">
        <v>0</v>
      </c>
      <c r="AQ105" s="285">
        <v>0</v>
      </c>
      <c r="AR105" s="285">
        <v>0</v>
      </c>
      <c r="AS105" s="285">
        <v>0</v>
      </c>
      <c r="AT105" s="285">
        <v>0</v>
      </c>
    </row>
    <row r="106" spans="1:46" x14ac:dyDescent="0.35">
      <c r="A106" s="285" t="s">
        <v>10</v>
      </c>
      <c r="B106" s="285">
        <v>1</v>
      </c>
      <c r="C106" s="285">
        <v>1</v>
      </c>
      <c r="D106" s="285">
        <v>7871</v>
      </c>
      <c r="E106" s="285">
        <v>0</v>
      </c>
      <c r="F106" s="285">
        <v>0</v>
      </c>
      <c r="G106" s="285">
        <v>0</v>
      </c>
      <c r="H106" s="285">
        <v>0</v>
      </c>
      <c r="I106" s="285">
        <v>0</v>
      </c>
      <c r="J106" s="285">
        <v>0</v>
      </c>
      <c r="K106" s="285">
        <v>0</v>
      </c>
      <c r="L106" s="285">
        <v>0</v>
      </c>
      <c r="M106" s="285">
        <v>0</v>
      </c>
      <c r="N106" s="285">
        <v>0</v>
      </c>
      <c r="O106" s="285">
        <v>0</v>
      </c>
      <c r="P106" s="285">
        <v>0</v>
      </c>
      <c r="Q106" s="285">
        <v>3500</v>
      </c>
      <c r="R106" s="285">
        <v>0</v>
      </c>
      <c r="S106" s="285">
        <v>0</v>
      </c>
      <c r="T106" s="285">
        <v>0</v>
      </c>
      <c r="U106" s="285">
        <v>0</v>
      </c>
      <c r="V106" s="285">
        <v>0</v>
      </c>
      <c r="W106" s="285">
        <v>0</v>
      </c>
      <c r="X106" s="285">
        <v>0</v>
      </c>
      <c r="Y106" s="285">
        <v>0</v>
      </c>
      <c r="Z106" s="285">
        <v>0</v>
      </c>
      <c r="AA106" s="285">
        <v>0</v>
      </c>
      <c r="AB106" s="285">
        <v>0</v>
      </c>
      <c r="AC106" s="285">
        <v>0</v>
      </c>
      <c r="AD106" s="285">
        <v>0</v>
      </c>
      <c r="AE106" s="285">
        <v>0</v>
      </c>
      <c r="AF106" s="285">
        <v>0</v>
      </c>
      <c r="AG106" s="285">
        <v>0</v>
      </c>
      <c r="AH106" s="285">
        <v>0</v>
      </c>
      <c r="AI106" s="285">
        <v>0</v>
      </c>
      <c r="AJ106" s="285">
        <v>0</v>
      </c>
      <c r="AK106" s="285">
        <v>0</v>
      </c>
      <c r="AL106" s="285">
        <v>0</v>
      </c>
      <c r="AM106" s="285">
        <v>0</v>
      </c>
      <c r="AN106" s="285">
        <v>0</v>
      </c>
      <c r="AO106" s="285">
        <v>0</v>
      </c>
      <c r="AP106" s="285">
        <v>0</v>
      </c>
      <c r="AQ106" s="285">
        <v>0</v>
      </c>
      <c r="AR106" s="285">
        <v>0</v>
      </c>
      <c r="AS106" s="285">
        <v>0</v>
      </c>
      <c r="AT106" s="285">
        <v>0</v>
      </c>
    </row>
    <row r="107" spans="1:46" x14ac:dyDescent="0.35">
      <c r="A107" s="285" t="s">
        <v>10</v>
      </c>
      <c r="B107" s="285">
        <v>1</v>
      </c>
      <c r="C107" s="285">
        <v>1</v>
      </c>
      <c r="D107" s="285">
        <v>9990</v>
      </c>
      <c r="E107" s="285">
        <v>0</v>
      </c>
      <c r="F107" s="285">
        <v>417</v>
      </c>
      <c r="G107" s="285">
        <v>417</v>
      </c>
      <c r="H107" s="285">
        <v>417</v>
      </c>
      <c r="I107" s="285">
        <v>417</v>
      </c>
      <c r="J107" s="285">
        <v>417</v>
      </c>
      <c r="K107" s="285">
        <v>417</v>
      </c>
      <c r="L107" s="285">
        <v>417</v>
      </c>
      <c r="M107" s="285">
        <v>417</v>
      </c>
      <c r="N107" s="285">
        <v>417</v>
      </c>
      <c r="O107" s="285">
        <v>417</v>
      </c>
      <c r="P107" s="285">
        <v>417</v>
      </c>
      <c r="Q107" s="285">
        <v>413</v>
      </c>
      <c r="R107" s="285">
        <v>0</v>
      </c>
      <c r="S107" s="285">
        <v>0</v>
      </c>
      <c r="T107" s="285">
        <v>0</v>
      </c>
      <c r="U107" s="285">
        <v>0</v>
      </c>
      <c r="V107" s="285">
        <v>0</v>
      </c>
      <c r="W107" s="285">
        <v>0</v>
      </c>
      <c r="X107" s="285">
        <v>0</v>
      </c>
      <c r="Y107" s="285">
        <v>0</v>
      </c>
      <c r="Z107" s="285">
        <v>0</v>
      </c>
      <c r="AA107" s="285">
        <v>0</v>
      </c>
      <c r="AB107" s="285">
        <v>0</v>
      </c>
      <c r="AC107" s="285">
        <v>0</v>
      </c>
      <c r="AD107" s="285">
        <v>0</v>
      </c>
      <c r="AE107" s="285">
        <v>0</v>
      </c>
      <c r="AF107" s="285">
        <v>0</v>
      </c>
      <c r="AG107" s="285">
        <v>0</v>
      </c>
      <c r="AH107" s="285">
        <v>0</v>
      </c>
      <c r="AI107" s="285">
        <v>0</v>
      </c>
      <c r="AJ107" s="285">
        <v>0</v>
      </c>
      <c r="AK107" s="285">
        <v>0</v>
      </c>
      <c r="AL107" s="285">
        <v>0</v>
      </c>
      <c r="AM107" s="285">
        <v>0</v>
      </c>
      <c r="AN107" s="285">
        <v>0</v>
      </c>
      <c r="AO107" s="285">
        <v>0</v>
      </c>
      <c r="AP107" s="285">
        <v>0</v>
      </c>
      <c r="AQ107" s="285">
        <v>0</v>
      </c>
      <c r="AR107" s="285">
        <v>0</v>
      </c>
      <c r="AS107" s="285">
        <v>0</v>
      </c>
      <c r="AT107" s="285">
        <v>0</v>
      </c>
    </row>
    <row r="108" spans="1:46" x14ac:dyDescent="0.35">
      <c r="A108" s="285" t="s">
        <v>10</v>
      </c>
      <c r="B108" s="285">
        <v>1</v>
      </c>
      <c r="C108" s="285">
        <v>1</v>
      </c>
      <c r="D108" s="285">
        <v>9999</v>
      </c>
      <c r="E108" s="285">
        <v>0</v>
      </c>
      <c r="F108" s="285">
        <v>4167</v>
      </c>
      <c r="G108" s="285">
        <v>4167</v>
      </c>
      <c r="H108" s="285">
        <v>4167</v>
      </c>
      <c r="I108" s="285">
        <v>4167</v>
      </c>
      <c r="J108" s="285">
        <v>4167</v>
      </c>
      <c r="K108" s="285">
        <v>4167</v>
      </c>
      <c r="L108" s="285">
        <v>4167</v>
      </c>
      <c r="M108" s="285">
        <v>4167</v>
      </c>
      <c r="N108" s="285">
        <v>4167</v>
      </c>
      <c r="O108" s="285">
        <v>4167</v>
      </c>
      <c r="P108" s="285">
        <v>4167</v>
      </c>
      <c r="Q108" s="285">
        <v>4163</v>
      </c>
      <c r="R108" s="285">
        <v>0</v>
      </c>
      <c r="S108" s="285">
        <v>0</v>
      </c>
      <c r="T108" s="285">
        <v>0</v>
      </c>
      <c r="U108" s="285">
        <v>0</v>
      </c>
      <c r="V108" s="285">
        <v>0</v>
      </c>
      <c r="W108" s="285">
        <v>0</v>
      </c>
      <c r="X108" s="285">
        <v>0</v>
      </c>
      <c r="Y108" s="285">
        <v>0</v>
      </c>
      <c r="Z108" s="285">
        <v>0</v>
      </c>
      <c r="AA108" s="285">
        <v>0</v>
      </c>
      <c r="AB108" s="285">
        <v>0</v>
      </c>
      <c r="AC108" s="285">
        <v>0</v>
      </c>
      <c r="AD108" s="285">
        <v>0</v>
      </c>
      <c r="AE108" s="285">
        <v>0</v>
      </c>
      <c r="AF108" s="285">
        <v>0</v>
      </c>
      <c r="AG108" s="285">
        <v>0</v>
      </c>
      <c r="AH108" s="285">
        <v>0</v>
      </c>
      <c r="AI108" s="285">
        <v>0</v>
      </c>
      <c r="AJ108" s="285">
        <v>0</v>
      </c>
      <c r="AK108" s="285">
        <v>0</v>
      </c>
      <c r="AL108" s="285">
        <v>0</v>
      </c>
      <c r="AM108" s="285">
        <v>0</v>
      </c>
      <c r="AN108" s="285">
        <v>0</v>
      </c>
      <c r="AO108" s="285">
        <v>0</v>
      </c>
      <c r="AP108" s="285">
        <v>0</v>
      </c>
      <c r="AQ108" s="285">
        <v>0</v>
      </c>
      <c r="AR108" s="285">
        <v>0</v>
      </c>
      <c r="AS108" s="285">
        <v>0</v>
      </c>
      <c r="AT108" s="285">
        <v>0</v>
      </c>
    </row>
    <row r="109" spans="1:46" x14ac:dyDescent="0.35">
      <c r="A109" s="285" t="s">
        <v>10</v>
      </c>
      <c r="B109" s="285">
        <v>1</v>
      </c>
      <c r="C109" s="285">
        <v>2</v>
      </c>
      <c r="D109" s="285">
        <v>4000</v>
      </c>
      <c r="E109" s="285">
        <v>0</v>
      </c>
      <c r="F109" s="285">
        <v>120383</v>
      </c>
      <c r="G109" s="285">
        <v>120383</v>
      </c>
      <c r="H109" s="285">
        <v>120383</v>
      </c>
      <c r="I109" s="285">
        <v>120383</v>
      </c>
      <c r="J109" s="285">
        <v>120383</v>
      </c>
      <c r="K109" s="285">
        <v>120383</v>
      </c>
      <c r="L109" s="285">
        <v>120383</v>
      </c>
      <c r="M109" s="285">
        <v>120383</v>
      </c>
      <c r="N109" s="285">
        <v>120383</v>
      </c>
      <c r="O109" s="285">
        <v>120383</v>
      </c>
      <c r="P109" s="285">
        <v>120383</v>
      </c>
      <c r="Q109" s="285">
        <v>120387</v>
      </c>
      <c r="R109" s="285">
        <v>0</v>
      </c>
      <c r="S109" s="285">
        <v>0</v>
      </c>
      <c r="T109" s="285">
        <v>0</v>
      </c>
      <c r="U109" s="285">
        <v>0</v>
      </c>
      <c r="V109" s="285">
        <v>0</v>
      </c>
      <c r="W109" s="285">
        <v>0</v>
      </c>
      <c r="X109" s="285">
        <v>0</v>
      </c>
      <c r="Y109" s="285">
        <v>0</v>
      </c>
      <c r="Z109" s="285">
        <v>0</v>
      </c>
      <c r="AA109" s="285">
        <v>0</v>
      </c>
      <c r="AB109" s="285">
        <v>0</v>
      </c>
      <c r="AC109" s="285">
        <v>0</v>
      </c>
      <c r="AD109" s="285">
        <v>0</v>
      </c>
      <c r="AE109" s="285">
        <v>0</v>
      </c>
      <c r="AF109" s="285">
        <v>0</v>
      </c>
      <c r="AG109" s="285">
        <v>0</v>
      </c>
      <c r="AH109" s="285">
        <v>0</v>
      </c>
      <c r="AI109" s="285">
        <v>0</v>
      </c>
      <c r="AJ109" s="285">
        <v>0</v>
      </c>
      <c r="AK109" s="285">
        <v>0</v>
      </c>
      <c r="AL109" s="285">
        <v>0</v>
      </c>
      <c r="AM109" s="285">
        <v>0</v>
      </c>
      <c r="AN109" s="285">
        <v>0</v>
      </c>
      <c r="AO109" s="285">
        <v>0</v>
      </c>
      <c r="AP109" s="285">
        <v>0</v>
      </c>
      <c r="AQ109" s="285">
        <v>0</v>
      </c>
      <c r="AR109" s="285">
        <v>0</v>
      </c>
      <c r="AS109" s="285">
        <v>0</v>
      </c>
      <c r="AT109" s="285">
        <v>0</v>
      </c>
    </row>
    <row r="110" spans="1:46" x14ac:dyDescent="0.35">
      <c r="A110" s="285" t="s">
        <v>10</v>
      </c>
      <c r="B110" s="285">
        <v>1</v>
      </c>
      <c r="C110" s="285">
        <v>2</v>
      </c>
      <c r="D110" s="285">
        <v>4003</v>
      </c>
      <c r="E110" s="285">
        <v>0</v>
      </c>
      <c r="F110" s="285">
        <v>19060</v>
      </c>
      <c r="G110" s="285">
        <v>48</v>
      </c>
      <c r="H110" s="285">
        <v>-404</v>
      </c>
      <c r="I110" s="285">
        <v>-3</v>
      </c>
      <c r="J110" s="285">
        <v>151844</v>
      </c>
      <c r="K110" s="285">
        <v>3216</v>
      </c>
      <c r="L110" s="285">
        <v>13996</v>
      </c>
      <c r="M110" s="285">
        <v>-1164</v>
      </c>
      <c r="N110" s="285">
        <v>0</v>
      </c>
      <c r="O110" s="285">
        <v>35820</v>
      </c>
      <c r="P110" s="285">
        <v>-39413</v>
      </c>
      <c r="Q110" s="285">
        <v>0</v>
      </c>
      <c r="R110" s="285">
        <v>0</v>
      </c>
      <c r="S110" s="285">
        <v>0</v>
      </c>
      <c r="T110" s="285">
        <v>0</v>
      </c>
      <c r="U110" s="285">
        <v>0</v>
      </c>
      <c r="V110" s="285">
        <v>0</v>
      </c>
      <c r="W110" s="285">
        <v>0</v>
      </c>
      <c r="X110" s="285">
        <v>0</v>
      </c>
      <c r="Y110" s="285">
        <v>0</v>
      </c>
      <c r="Z110" s="285">
        <v>0</v>
      </c>
      <c r="AA110" s="285">
        <v>0</v>
      </c>
      <c r="AB110" s="285">
        <v>0</v>
      </c>
      <c r="AC110" s="285">
        <v>0</v>
      </c>
      <c r="AD110" s="285">
        <v>0</v>
      </c>
      <c r="AE110" s="285">
        <v>0</v>
      </c>
      <c r="AF110" s="285">
        <v>0</v>
      </c>
      <c r="AG110" s="285">
        <v>0</v>
      </c>
      <c r="AH110" s="285">
        <v>0</v>
      </c>
      <c r="AI110" s="285">
        <v>0</v>
      </c>
      <c r="AJ110" s="285">
        <v>0</v>
      </c>
      <c r="AK110" s="285">
        <v>0</v>
      </c>
      <c r="AL110" s="285">
        <v>0</v>
      </c>
      <c r="AM110" s="285">
        <v>0</v>
      </c>
      <c r="AN110" s="285">
        <v>0</v>
      </c>
      <c r="AO110" s="285">
        <v>0</v>
      </c>
      <c r="AP110" s="285">
        <v>0</v>
      </c>
      <c r="AQ110" s="285">
        <v>0</v>
      </c>
      <c r="AR110" s="285">
        <v>0</v>
      </c>
      <c r="AS110" s="285">
        <v>0</v>
      </c>
      <c r="AT110" s="285">
        <v>0</v>
      </c>
    </row>
    <row r="111" spans="1:46" x14ac:dyDescent="0.35">
      <c r="A111" s="285" t="s">
        <v>10</v>
      </c>
      <c r="B111" s="285">
        <v>1</v>
      </c>
      <c r="C111" s="285">
        <v>2</v>
      </c>
      <c r="D111" s="285">
        <v>4005</v>
      </c>
      <c r="E111" s="285">
        <v>0</v>
      </c>
      <c r="F111" s="285">
        <v>0</v>
      </c>
      <c r="G111" s="285">
        <v>-365</v>
      </c>
      <c r="H111" s="285">
        <v>0</v>
      </c>
      <c r="I111" s="285">
        <v>0</v>
      </c>
      <c r="J111" s="285">
        <v>2732771</v>
      </c>
      <c r="K111" s="285">
        <v>74271</v>
      </c>
      <c r="L111" s="285">
        <v>397289</v>
      </c>
      <c r="M111" s="285">
        <v>-51267</v>
      </c>
      <c r="N111" s="285">
        <v>0</v>
      </c>
      <c r="O111" s="285">
        <v>0</v>
      </c>
      <c r="P111" s="285">
        <v>-52744</v>
      </c>
      <c r="Q111" s="285">
        <v>-99955</v>
      </c>
      <c r="R111" s="285">
        <v>0</v>
      </c>
      <c r="S111" s="285">
        <v>0</v>
      </c>
      <c r="T111" s="285">
        <v>0</v>
      </c>
      <c r="U111" s="285">
        <v>0</v>
      </c>
      <c r="V111" s="285">
        <v>0</v>
      </c>
      <c r="W111" s="285">
        <v>0</v>
      </c>
      <c r="X111" s="285">
        <v>0</v>
      </c>
      <c r="Y111" s="285">
        <v>0</v>
      </c>
      <c r="Z111" s="285">
        <v>0</v>
      </c>
      <c r="AA111" s="285">
        <v>0</v>
      </c>
      <c r="AB111" s="285">
        <v>0</v>
      </c>
      <c r="AC111" s="285">
        <v>0</v>
      </c>
      <c r="AD111" s="285">
        <v>0</v>
      </c>
      <c r="AE111" s="285">
        <v>0</v>
      </c>
      <c r="AF111" s="285">
        <v>0</v>
      </c>
      <c r="AG111" s="285">
        <v>0</v>
      </c>
      <c r="AH111" s="285">
        <v>0</v>
      </c>
      <c r="AI111" s="285">
        <v>0</v>
      </c>
      <c r="AJ111" s="285">
        <v>0</v>
      </c>
      <c r="AK111" s="285">
        <v>0</v>
      </c>
      <c r="AL111" s="285">
        <v>0</v>
      </c>
      <c r="AM111" s="285">
        <v>0</v>
      </c>
      <c r="AN111" s="285">
        <v>0</v>
      </c>
      <c r="AO111" s="285">
        <v>0</v>
      </c>
      <c r="AP111" s="285">
        <v>0</v>
      </c>
      <c r="AQ111" s="285">
        <v>0</v>
      </c>
      <c r="AR111" s="285">
        <v>0</v>
      </c>
      <c r="AS111" s="285">
        <v>0</v>
      </c>
      <c r="AT111" s="285">
        <v>0</v>
      </c>
    </row>
    <row r="112" spans="1:46" x14ac:dyDescent="0.35">
      <c r="A112" s="285" t="s">
        <v>10</v>
      </c>
      <c r="B112" s="285">
        <v>1</v>
      </c>
      <c r="C112" s="285">
        <v>2</v>
      </c>
      <c r="D112" s="285">
        <v>4006</v>
      </c>
      <c r="E112" s="285">
        <v>0</v>
      </c>
      <c r="F112" s="285">
        <v>76376</v>
      </c>
      <c r="G112" s="285">
        <v>192</v>
      </c>
      <c r="H112" s="285">
        <v>-1618</v>
      </c>
      <c r="I112" s="285">
        <v>-14</v>
      </c>
      <c r="J112" s="285">
        <v>608453</v>
      </c>
      <c r="K112" s="285">
        <v>12887</v>
      </c>
      <c r="L112" s="285">
        <v>56085</v>
      </c>
      <c r="M112" s="285">
        <v>-4666</v>
      </c>
      <c r="N112" s="285">
        <v>0</v>
      </c>
      <c r="O112" s="285">
        <v>143513</v>
      </c>
      <c r="P112" s="285">
        <v>-157908</v>
      </c>
      <c r="Q112" s="285">
        <v>0</v>
      </c>
      <c r="R112" s="285">
        <v>0</v>
      </c>
      <c r="S112" s="285">
        <v>0</v>
      </c>
      <c r="T112" s="285">
        <v>0</v>
      </c>
      <c r="U112" s="285">
        <v>0</v>
      </c>
      <c r="V112" s="285">
        <v>0</v>
      </c>
      <c r="W112" s="285">
        <v>0</v>
      </c>
      <c r="X112" s="285">
        <v>0</v>
      </c>
      <c r="Y112" s="285">
        <v>0</v>
      </c>
      <c r="Z112" s="285">
        <v>0</v>
      </c>
      <c r="AA112" s="285">
        <v>0</v>
      </c>
      <c r="AB112" s="285">
        <v>0</v>
      </c>
      <c r="AC112" s="285">
        <v>0</v>
      </c>
      <c r="AD112" s="285">
        <v>0</v>
      </c>
      <c r="AE112" s="285">
        <v>0</v>
      </c>
      <c r="AF112" s="285">
        <v>0</v>
      </c>
      <c r="AG112" s="285">
        <v>0</v>
      </c>
      <c r="AH112" s="285">
        <v>0</v>
      </c>
      <c r="AI112" s="285">
        <v>0</v>
      </c>
      <c r="AJ112" s="285">
        <v>0</v>
      </c>
      <c r="AK112" s="285">
        <v>0</v>
      </c>
      <c r="AL112" s="285">
        <v>0</v>
      </c>
      <c r="AM112" s="285">
        <v>0</v>
      </c>
      <c r="AN112" s="285">
        <v>0</v>
      </c>
      <c r="AO112" s="285">
        <v>0</v>
      </c>
      <c r="AP112" s="285">
        <v>0</v>
      </c>
      <c r="AQ112" s="285">
        <v>0</v>
      </c>
      <c r="AR112" s="285">
        <v>0</v>
      </c>
      <c r="AS112" s="285">
        <v>0</v>
      </c>
      <c r="AT112" s="285">
        <v>0</v>
      </c>
    </row>
    <row r="113" spans="1:46" x14ac:dyDescent="0.35">
      <c r="A113" s="285" t="s">
        <v>10</v>
      </c>
      <c r="B113" s="285">
        <v>1</v>
      </c>
      <c r="C113" s="285">
        <v>2</v>
      </c>
      <c r="D113" s="285">
        <v>4007</v>
      </c>
      <c r="E113" s="285">
        <v>0</v>
      </c>
      <c r="F113" s="285">
        <v>0</v>
      </c>
      <c r="G113" s="285">
        <v>0</v>
      </c>
      <c r="H113" s="285">
        <v>2804</v>
      </c>
      <c r="I113" s="285">
        <v>-1</v>
      </c>
      <c r="J113" s="285">
        <v>7017</v>
      </c>
      <c r="K113" s="285">
        <v>69</v>
      </c>
      <c r="L113" s="285">
        <v>252</v>
      </c>
      <c r="M113" s="285">
        <v>2</v>
      </c>
      <c r="N113" s="285">
        <v>0</v>
      </c>
      <c r="O113" s="285">
        <v>9986</v>
      </c>
      <c r="P113" s="285">
        <v>-129</v>
      </c>
      <c r="Q113" s="285">
        <v>0</v>
      </c>
      <c r="R113" s="285">
        <v>0</v>
      </c>
      <c r="S113" s="285">
        <v>0</v>
      </c>
      <c r="T113" s="285">
        <v>0</v>
      </c>
      <c r="U113" s="285">
        <v>0</v>
      </c>
      <c r="V113" s="285">
        <v>0</v>
      </c>
      <c r="W113" s="285">
        <v>0</v>
      </c>
      <c r="X113" s="285">
        <v>0</v>
      </c>
      <c r="Y113" s="285">
        <v>0</v>
      </c>
      <c r="Z113" s="285">
        <v>0</v>
      </c>
      <c r="AA113" s="285">
        <v>0</v>
      </c>
      <c r="AB113" s="285">
        <v>0</v>
      </c>
      <c r="AC113" s="285">
        <v>0</v>
      </c>
      <c r="AD113" s="285">
        <v>0</v>
      </c>
      <c r="AE113" s="285">
        <v>0</v>
      </c>
      <c r="AF113" s="285">
        <v>0</v>
      </c>
      <c r="AG113" s="285">
        <v>0</v>
      </c>
      <c r="AH113" s="285">
        <v>0</v>
      </c>
      <c r="AI113" s="285">
        <v>0</v>
      </c>
      <c r="AJ113" s="285">
        <v>0</v>
      </c>
      <c r="AK113" s="285">
        <v>0</v>
      </c>
      <c r="AL113" s="285">
        <v>0</v>
      </c>
      <c r="AM113" s="285">
        <v>0</v>
      </c>
      <c r="AN113" s="285">
        <v>0</v>
      </c>
      <c r="AO113" s="285">
        <v>0</v>
      </c>
      <c r="AP113" s="285">
        <v>0</v>
      </c>
      <c r="AQ113" s="285">
        <v>0</v>
      </c>
      <c r="AR113" s="285">
        <v>0</v>
      </c>
      <c r="AS113" s="285">
        <v>0</v>
      </c>
      <c r="AT113" s="285">
        <v>0</v>
      </c>
    </row>
    <row r="114" spans="1:46" x14ac:dyDescent="0.35">
      <c r="A114" s="285" t="s">
        <v>10</v>
      </c>
      <c r="B114" s="285">
        <v>1</v>
      </c>
      <c r="C114" s="285">
        <v>2</v>
      </c>
      <c r="D114" s="285">
        <v>4008</v>
      </c>
      <c r="E114" s="285">
        <v>0</v>
      </c>
      <c r="F114" s="285">
        <v>12217</v>
      </c>
      <c r="G114" s="285">
        <v>12217</v>
      </c>
      <c r="H114" s="285">
        <v>12217</v>
      </c>
      <c r="I114" s="285">
        <v>12217</v>
      </c>
      <c r="J114" s="285">
        <v>12217</v>
      </c>
      <c r="K114" s="285">
        <v>12217</v>
      </c>
      <c r="L114" s="285">
        <v>12217</v>
      </c>
      <c r="M114" s="285">
        <v>12217</v>
      </c>
      <c r="N114" s="285">
        <v>12217</v>
      </c>
      <c r="O114" s="285">
        <v>12217</v>
      </c>
      <c r="P114" s="285">
        <v>12217</v>
      </c>
      <c r="Q114" s="285">
        <v>12213</v>
      </c>
      <c r="R114" s="285">
        <v>0</v>
      </c>
      <c r="S114" s="285">
        <v>0</v>
      </c>
      <c r="T114" s="285">
        <v>0</v>
      </c>
      <c r="U114" s="285">
        <v>0</v>
      </c>
      <c r="V114" s="285">
        <v>0</v>
      </c>
      <c r="W114" s="285">
        <v>0</v>
      </c>
      <c r="X114" s="285">
        <v>0</v>
      </c>
      <c r="Y114" s="285">
        <v>0</v>
      </c>
      <c r="Z114" s="285">
        <v>0</v>
      </c>
      <c r="AA114" s="285">
        <v>0</v>
      </c>
      <c r="AB114" s="285">
        <v>0</v>
      </c>
      <c r="AC114" s="285">
        <v>0</v>
      </c>
      <c r="AD114" s="285">
        <v>0</v>
      </c>
      <c r="AE114" s="285">
        <v>0</v>
      </c>
      <c r="AF114" s="285">
        <v>0</v>
      </c>
      <c r="AG114" s="285">
        <v>0</v>
      </c>
      <c r="AH114" s="285">
        <v>0</v>
      </c>
      <c r="AI114" s="285">
        <v>0</v>
      </c>
      <c r="AJ114" s="285">
        <v>0</v>
      </c>
      <c r="AK114" s="285">
        <v>0</v>
      </c>
      <c r="AL114" s="285">
        <v>0</v>
      </c>
      <c r="AM114" s="285">
        <v>0</v>
      </c>
      <c r="AN114" s="285">
        <v>0</v>
      </c>
      <c r="AO114" s="285">
        <v>0</v>
      </c>
      <c r="AP114" s="285">
        <v>0</v>
      </c>
      <c r="AQ114" s="285">
        <v>0</v>
      </c>
      <c r="AR114" s="285">
        <v>0</v>
      </c>
      <c r="AS114" s="285">
        <v>0</v>
      </c>
      <c r="AT114" s="285">
        <v>0</v>
      </c>
    </row>
    <row r="115" spans="1:46" x14ac:dyDescent="0.35">
      <c r="A115" s="285" t="s">
        <v>10</v>
      </c>
      <c r="B115" s="285">
        <v>1</v>
      </c>
      <c r="C115" s="285">
        <v>2</v>
      </c>
      <c r="D115" s="285">
        <v>4009</v>
      </c>
      <c r="E115" s="285">
        <v>0</v>
      </c>
      <c r="F115" s="285">
        <v>10383</v>
      </c>
      <c r="G115" s="285">
        <v>10383</v>
      </c>
      <c r="H115" s="285">
        <v>10383</v>
      </c>
      <c r="I115" s="285">
        <v>10383</v>
      </c>
      <c r="J115" s="285">
        <v>10383</v>
      </c>
      <c r="K115" s="285">
        <v>10383</v>
      </c>
      <c r="L115" s="285">
        <v>10383</v>
      </c>
      <c r="M115" s="285">
        <v>10383</v>
      </c>
      <c r="N115" s="285">
        <v>10383</v>
      </c>
      <c r="O115" s="285">
        <v>10383</v>
      </c>
      <c r="P115" s="285">
        <v>10383</v>
      </c>
      <c r="Q115" s="285">
        <v>10387</v>
      </c>
      <c r="R115" s="285">
        <v>0</v>
      </c>
      <c r="S115" s="285">
        <v>0</v>
      </c>
      <c r="T115" s="285">
        <v>0</v>
      </c>
      <c r="U115" s="285">
        <v>0</v>
      </c>
      <c r="V115" s="285">
        <v>0</v>
      </c>
      <c r="W115" s="285">
        <v>0</v>
      </c>
      <c r="X115" s="285">
        <v>0</v>
      </c>
      <c r="Y115" s="285">
        <v>0</v>
      </c>
      <c r="Z115" s="285">
        <v>0</v>
      </c>
      <c r="AA115" s="285">
        <v>0</v>
      </c>
      <c r="AB115" s="285">
        <v>0</v>
      </c>
      <c r="AC115" s="285">
        <v>0</v>
      </c>
      <c r="AD115" s="285">
        <v>0</v>
      </c>
      <c r="AE115" s="285">
        <v>0</v>
      </c>
      <c r="AF115" s="285">
        <v>0</v>
      </c>
      <c r="AG115" s="285">
        <v>0</v>
      </c>
      <c r="AH115" s="285">
        <v>0</v>
      </c>
      <c r="AI115" s="285">
        <v>0</v>
      </c>
      <c r="AJ115" s="285">
        <v>0</v>
      </c>
      <c r="AK115" s="285">
        <v>0</v>
      </c>
      <c r="AL115" s="285">
        <v>0</v>
      </c>
      <c r="AM115" s="285">
        <v>0</v>
      </c>
      <c r="AN115" s="285">
        <v>0</v>
      </c>
      <c r="AO115" s="285">
        <v>0</v>
      </c>
      <c r="AP115" s="285">
        <v>0</v>
      </c>
      <c r="AQ115" s="285">
        <v>0</v>
      </c>
      <c r="AR115" s="285">
        <v>0</v>
      </c>
      <c r="AS115" s="285">
        <v>0</v>
      </c>
      <c r="AT115" s="285">
        <v>0</v>
      </c>
    </row>
    <row r="116" spans="1:46" x14ac:dyDescent="0.35">
      <c r="A116" s="285" t="s">
        <v>10</v>
      </c>
      <c r="B116" s="285">
        <v>1</v>
      </c>
      <c r="C116" s="285">
        <v>2</v>
      </c>
      <c r="D116" s="285">
        <v>4010</v>
      </c>
      <c r="E116" s="285">
        <v>0</v>
      </c>
      <c r="F116" s="285">
        <v>0</v>
      </c>
      <c r="G116" s="285">
        <v>0</v>
      </c>
      <c r="H116" s="285">
        <v>0</v>
      </c>
      <c r="I116" s="285">
        <v>0</v>
      </c>
      <c r="J116" s="285">
        <v>0</v>
      </c>
      <c r="K116" s="285">
        <v>0</v>
      </c>
      <c r="L116" s="285">
        <v>0</v>
      </c>
      <c r="M116" s="285">
        <v>0</v>
      </c>
      <c r="N116" s="285">
        <v>0</v>
      </c>
      <c r="O116" s="285">
        <v>0</v>
      </c>
      <c r="P116" s="285">
        <v>0</v>
      </c>
      <c r="Q116" s="285">
        <v>51000</v>
      </c>
      <c r="R116" s="285">
        <v>0</v>
      </c>
      <c r="S116" s="285">
        <v>0</v>
      </c>
      <c r="T116" s="285">
        <v>0</v>
      </c>
      <c r="U116" s="285">
        <v>0</v>
      </c>
      <c r="V116" s="285">
        <v>0</v>
      </c>
      <c r="W116" s="285">
        <v>0</v>
      </c>
      <c r="X116" s="285">
        <v>0</v>
      </c>
      <c r="Y116" s="285">
        <v>0</v>
      </c>
      <c r="Z116" s="285">
        <v>0</v>
      </c>
      <c r="AA116" s="285">
        <v>0</v>
      </c>
      <c r="AB116" s="285">
        <v>0</v>
      </c>
      <c r="AC116" s="285">
        <v>0</v>
      </c>
      <c r="AD116" s="285">
        <v>0</v>
      </c>
      <c r="AE116" s="285">
        <v>0</v>
      </c>
      <c r="AF116" s="285">
        <v>0</v>
      </c>
      <c r="AG116" s="285">
        <v>0</v>
      </c>
      <c r="AH116" s="285">
        <v>0</v>
      </c>
      <c r="AI116" s="285">
        <v>0</v>
      </c>
      <c r="AJ116" s="285">
        <v>0</v>
      </c>
      <c r="AK116" s="285">
        <v>0</v>
      </c>
      <c r="AL116" s="285">
        <v>0</v>
      </c>
      <c r="AM116" s="285">
        <v>0</v>
      </c>
      <c r="AN116" s="285">
        <v>0</v>
      </c>
      <c r="AO116" s="285">
        <v>0</v>
      </c>
      <c r="AP116" s="285">
        <v>0</v>
      </c>
      <c r="AQ116" s="285">
        <v>0</v>
      </c>
      <c r="AR116" s="285">
        <v>0</v>
      </c>
      <c r="AS116" s="285">
        <v>0</v>
      </c>
      <c r="AT116" s="285">
        <v>0</v>
      </c>
    </row>
    <row r="117" spans="1:46" x14ac:dyDescent="0.35">
      <c r="A117" s="285" t="s">
        <v>10</v>
      </c>
      <c r="B117" s="285">
        <v>1</v>
      </c>
      <c r="C117" s="285">
        <v>2</v>
      </c>
      <c r="D117" s="285">
        <v>4015</v>
      </c>
      <c r="E117" s="285">
        <v>0</v>
      </c>
      <c r="F117" s="285">
        <v>0</v>
      </c>
      <c r="G117" s="285">
        <v>0</v>
      </c>
      <c r="H117" s="285">
        <v>0</v>
      </c>
      <c r="I117" s="285">
        <v>0</v>
      </c>
      <c r="J117" s="285">
        <v>6073</v>
      </c>
      <c r="K117" s="285">
        <v>0</v>
      </c>
      <c r="L117" s="285">
        <v>0</v>
      </c>
      <c r="M117" s="285">
        <v>0</v>
      </c>
      <c r="N117" s="285">
        <v>0</v>
      </c>
      <c r="O117" s="285">
        <v>0</v>
      </c>
      <c r="P117" s="285">
        <v>0</v>
      </c>
      <c r="Q117" s="285">
        <v>8927</v>
      </c>
      <c r="R117" s="285">
        <v>0</v>
      </c>
      <c r="S117" s="285">
        <v>0</v>
      </c>
      <c r="T117" s="285">
        <v>0</v>
      </c>
      <c r="U117" s="285">
        <v>0</v>
      </c>
      <c r="V117" s="285">
        <v>0</v>
      </c>
      <c r="W117" s="285">
        <v>0</v>
      </c>
      <c r="X117" s="285">
        <v>0</v>
      </c>
      <c r="Y117" s="285">
        <v>0</v>
      </c>
      <c r="Z117" s="285">
        <v>0</v>
      </c>
      <c r="AA117" s="285">
        <v>0</v>
      </c>
      <c r="AB117" s="285">
        <v>0</v>
      </c>
      <c r="AC117" s="285">
        <v>0</v>
      </c>
      <c r="AD117" s="285">
        <v>0</v>
      </c>
      <c r="AE117" s="285">
        <v>0</v>
      </c>
      <c r="AF117" s="285">
        <v>0</v>
      </c>
      <c r="AG117" s="285">
        <v>0</v>
      </c>
      <c r="AH117" s="285">
        <v>0</v>
      </c>
      <c r="AI117" s="285">
        <v>0</v>
      </c>
      <c r="AJ117" s="285">
        <v>0</v>
      </c>
      <c r="AK117" s="285">
        <v>0</v>
      </c>
      <c r="AL117" s="285">
        <v>0</v>
      </c>
      <c r="AM117" s="285">
        <v>0</v>
      </c>
      <c r="AN117" s="285">
        <v>0</v>
      </c>
      <c r="AO117" s="285">
        <v>0</v>
      </c>
      <c r="AP117" s="285">
        <v>0</v>
      </c>
      <c r="AQ117" s="285">
        <v>0</v>
      </c>
      <c r="AR117" s="285">
        <v>0</v>
      </c>
      <c r="AS117" s="285">
        <v>0</v>
      </c>
      <c r="AT117" s="285">
        <v>0</v>
      </c>
    </row>
    <row r="118" spans="1:46" x14ac:dyDescent="0.35">
      <c r="A118" s="285" t="s">
        <v>10</v>
      </c>
      <c r="B118" s="285">
        <v>1</v>
      </c>
      <c r="C118" s="285">
        <v>2</v>
      </c>
      <c r="D118" s="285">
        <v>4023</v>
      </c>
      <c r="E118" s="285">
        <v>0</v>
      </c>
      <c r="F118" s="285">
        <v>500</v>
      </c>
      <c r="G118" s="285">
        <v>500</v>
      </c>
      <c r="H118" s="285">
        <v>500</v>
      </c>
      <c r="I118" s="285">
        <v>500</v>
      </c>
      <c r="J118" s="285">
        <v>500</v>
      </c>
      <c r="K118" s="285">
        <v>500</v>
      </c>
      <c r="L118" s="285">
        <v>500</v>
      </c>
      <c r="M118" s="285">
        <v>500</v>
      </c>
      <c r="N118" s="285">
        <v>500</v>
      </c>
      <c r="O118" s="285">
        <v>500</v>
      </c>
      <c r="P118" s="285">
        <v>500</v>
      </c>
      <c r="Q118" s="285">
        <v>500</v>
      </c>
      <c r="R118" s="285">
        <v>0</v>
      </c>
      <c r="S118" s="285">
        <v>0</v>
      </c>
      <c r="T118" s="285">
        <v>0</v>
      </c>
      <c r="U118" s="285">
        <v>0</v>
      </c>
      <c r="V118" s="285">
        <v>0</v>
      </c>
      <c r="W118" s="285">
        <v>0</v>
      </c>
      <c r="X118" s="285">
        <v>0</v>
      </c>
      <c r="Y118" s="285">
        <v>0</v>
      </c>
      <c r="Z118" s="285">
        <v>0</v>
      </c>
      <c r="AA118" s="285">
        <v>0</v>
      </c>
      <c r="AB118" s="285">
        <v>0</v>
      </c>
      <c r="AC118" s="285">
        <v>0</v>
      </c>
      <c r="AD118" s="285">
        <v>0</v>
      </c>
      <c r="AE118" s="285">
        <v>0</v>
      </c>
      <c r="AF118" s="285">
        <v>0</v>
      </c>
      <c r="AG118" s="285">
        <v>0</v>
      </c>
      <c r="AH118" s="285">
        <v>0</v>
      </c>
      <c r="AI118" s="285">
        <v>0</v>
      </c>
      <c r="AJ118" s="285">
        <v>0</v>
      </c>
      <c r="AK118" s="285">
        <v>0</v>
      </c>
      <c r="AL118" s="285">
        <v>0</v>
      </c>
      <c r="AM118" s="285">
        <v>0</v>
      </c>
      <c r="AN118" s="285">
        <v>0</v>
      </c>
      <c r="AO118" s="285">
        <v>0</v>
      </c>
      <c r="AP118" s="285">
        <v>0</v>
      </c>
      <c r="AQ118" s="285">
        <v>0</v>
      </c>
      <c r="AR118" s="285">
        <v>0</v>
      </c>
      <c r="AS118" s="285">
        <v>0</v>
      </c>
      <c r="AT118" s="285">
        <v>0</v>
      </c>
    </row>
    <row r="119" spans="1:46" x14ac:dyDescent="0.35">
      <c r="A119" s="285" t="s">
        <v>10</v>
      </c>
      <c r="B119" s="285">
        <v>1</v>
      </c>
      <c r="C119" s="285">
        <v>2</v>
      </c>
      <c r="D119" s="285">
        <v>4025</v>
      </c>
      <c r="E119" s="285">
        <v>0</v>
      </c>
      <c r="F119" s="285">
        <v>0</v>
      </c>
      <c r="G119" s="285">
        <v>4339</v>
      </c>
      <c r="H119" s="285">
        <v>0</v>
      </c>
      <c r="I119" s="285">
        <v>0</v>
      </c>
      <c r="J119" s="285">
        <v>30444</v>
      </c>
      <c r="K119" s="285">
        <v>0</v>
      </c>
      <c r="L119" s="285">
        <v>0</v>
      </c>
      <c r="M119" s="285">
        <v>0</v>
      </c>
      <c r="N119" s="285">
        <v>0</v>
      </c>
      <c r="O119" s="285">
        <v>0</v>
      </c>
      <c r="P119" s="285">
        <v>0</v>
      </c>
      <c r="Q119" s="285">
        <v>217</v>
      </c>
      <c r="R119" s="285">
        <v>0</v>
      </c>
      <c r="S119" s="285">
        <v>0</v>
      </c>
      <c r="T119" s="285">
        <v>0</v>
      </c>
      <c r="U119" s="285">
        <v>0</v>
      </c>
      <c r="V119" s="285">
        <v>0</v>
      </c>
      <c r="W119" s="285">
        <v>0</v>
      </c>
      <c r="X119" s="285">
        <v>0</v>
      </c>
      <c r="Y119" s="285">
        <v>0</v>
      </c>
      <c r="Z119" s="285">
        <v>0</v>
      </c>
      <c r="AA119" s="285">
        <v>0</v>
      </c>
      <c r="AB119" s="285">
        <v>0</v>
      </c>
      <c r="AC119" s="285">
        <v>0</v>
      </c>
      <c r="AD119" s="285">
        <v>0</v>
      </c>
      <c r="AE119" s="285">
        <v>0</v>
      </c>
      <c r="AF119" s="285">
        <v>0</v>
      </c>
      <c r="AG119" s="285">
        <v>0</v>
      </c>
      <c r="AH119" s="285">
        <v>0</v>
      </c>
      <c r="AI119" s="285">
        <v>0</v>
      </c>
      <c r="AJ119" s="285">
        <v>0</v>
      </c>
      <c r="AK119" s="285">
        <v>0</v>
      </c>
      <c r="AL119" s="285">
        <v>0</v>
      </c>
      <c r="AM119" s="285">
        <v>0</v>
      </c>
      <c r="AN119" s="285">
        <v>0</v>
      </c>
      <c r="AO119" s="285">
        <v>0</v>
      </c>
      <c r="AP119" s="285">
        <v>0</v>
      </c>
      <c r="AQ119" s="285">
        <v>0</v>
      </c>
      <c r="AR119" s="285">
        <v>0</v>
      </c>
      <c r="AS119" s="285">
        <v>0</v>
      </c>
      <c r="AT119" s="285">
        <v>0</v>
      </c>
    </row>
    <row r="120" spans="1:46" x14ac:dyDescent="0.35">
      <c r="A120" s="285" t="s">
        <v>10</v>
      </c>
      <c r="B120" s="285">
        <v>1</v>
      </c>
      <c r="C120" s="285">
        <v>2</v>
      </c>
      <c r="D120" s="285">
        <v>4030</v>
      </c>
      <c r="E120" s="285">
        <v>0</v>
      </c>
      <c r="F120" s="285">
        <v>0</v>
      </c>
      <c r="G120" s="285">
        <v>0</v>
      </c>
      <c r="H120" s="285">
        <v>0</v>
      </c>
      <c r="I120" s="285">
        <v>1018</v>
      </c>
      <c r="J120" s="285">
        <v>0</v>
      </c>
      <c r="K120" s="285">
        <v>10982</v>
      </c>
      <c r="L120" s="285">
        <v>0</v>
      </c>
      <c r="M120" s="285">
        <v>0</v>
      </c>
      <c r="N120" s="285">
        <v>0</v>
      </c>
      <c r="O120" s="285">
        <v>0</v>
      </c>
      <c r="P120" s="285">
        <v>0</v>
      </c>
      <c r="Q120" s="285">
        <v>0</v>
      </c>
      <c r="R120" s="285">
        <v>0</v>
      </c>
      <c r="S120" s="285">
        <v>0</v>
      </c>
      <c r="T120" s="285">
        <v>0</v>
      </c>
      <c r="U120" s="285">
        <v>0</v>
      </c>
      <c r="V120" s="285">
        <v>0</v>
      </c>
      <c r="W120" s="285">
        <v>0</v>
      </c>
      <c r="X120" s="285">
        <v>0</v>
      </c>
      <c r="Y120" s="285">
        <v>0</v>
      </c>
      <c r="Z120" s="285">
        <v>0</v>
      </c>
      <c r="AA120" s="285">
        <v>0</v>
      </c>
      <c r="AB120" s="285">
        <v>0</v>
      </c>
      <c r="AC120" s="285">
        <v>0</v>
      </c>
      <c r="AD120" s="285">
        <v>0</v>
      </c>
      <c r="AE120" s="285">
        <v>0</v>
      </c>
      <c r="AF120" s="285">
        <v>0</v>
      </c>
      <c r="AG120" s="285">
        <v>0</v>
      </c>
      <c r="AH120" s="285">
        <v>0</v>
      </c>
      <c r="AI120" s="285">
        <v>0</v>
      </c>
      <c r="AJ120" s="285">
        <v>0</v>
      </c>
      <c r="AK120" s="285">
        <v>0</v>
      </c>
      <c r="AL120" s="285">
        <v>0</v>
      </c>
      <c r="AM120" s="285">
        <v>0</v>
      </c>
      <c r="AN120" s="285">
        <v>0</v>
      </c>
      <c r="AO120" s="285">
        <v>0</v>
      </c>
      <c r="AP120" s="285">
        <v>0</v>
      </c>
      <c r="AQ120" s="285">
        <v>0</v>
      </c>
      <c r="AR120" s="285">
        <v>0</v>
      </c>
      <c r="AS120" s="285">
        <v>0</v>
      </c>
      <c r="AT120" s="285">
        <v>0</v>
      </c>
    </row>
    <row r="121" spans="1:46" x14ac:dyDescent="0.35">
      <c r="A121" s="285" t="s">
        <v>10</v>
      </c>
      <c r="B121" s="285">
        <v>1</v>
      </c>
      <c r="C121" s="285">
        <v>2</v>
      </c>
      <c r="D121" s="285">
        <v>4035</v>
      </c>
      <c r="E121" s="285">
        <v>0</v>
      </c>
      <c r="F121" s="285">
        <v>0</v>
      </c>
      <c r="G121" s="285">
        <v>0</v>
      </c>
      <c r="H121" s="285">
        <v>0</v>
      </c>
      <c r="I121" s="285">
        <v>0</v>
      </c>
      <c r="J121" s="285">
        <v>0</v>
      </c>
      <c r="K121" s="285">
        <v>0</v>
      </c>
      <c r="L121" s="285">
        <v>0</v>
      </c>
      <c r="M121" s="285">
        <v>0</v>
      </c>
      <c r="N121" s="285">
        <v>0</v>
      </c>
      <c r="O121" s="285">
        <v>3806</v>
      </c>
      <c r="P121" s="285">
        <v>10945</v>
      </c>
      <c r="Q121" s="285">
        <v>5249</v>
      </c>
      <c r="R121" s="285">
        <v>0</v>
      </c>
      <c r="S121" s="285">
        <v>0</v>
      </c>
      <c r="T121" s="285">
        <v>0</v>
      </c>
      <c r="U121" s="285">
        <v>0</v>
      </c>
      <c r="V121" s="285">
        <v>0</v>
      </c>
      <c r="W121" s="285">
        <v>0</v>
      </c>
      <c r="X121" s="285">
        <v>0</v>
      </c>
      <c r="Y121" s="285">
        <v>0</v>
      </c>
      <c r="Z121" s="285">
        <v>0</v>
      </c>
      <c r="AA121" s="285">
        <v>0</v>
      </c>
      <c r="AB121" s="285">
        <v>0</v>
      </c>
      <c r="AC121" s="285">
        <v>0</v>
      </c>
      <c r="AD121" s="285">
        <v>0</v>
      </c>
      <c r="AE121" s="285">
        <v>0</v>
      </c>
      <c r="AF121" s="285">
        <v>0</v>
      </c>
      <c r="AG121" s="285">
        <v>0</v>
      </c>
      <c r="AH121" s="285">
        <v>0</v>
      </c>
      <c r="AI121" s="285">
        <v>0</v>
      </c>
      <c r="AJ121" s="285">
        <v>0</v>
      </c>
      <c r="AK121" s="285">
        <v>0</v>
      </c>
      <c r="AL121" s="285">
        <v>0</v>
      </c>
      <c r="AM121" s="285">
        <v>0</v>
      </c>
      <c r="AN121" s="285">
        <v>0</v>
      </c>
      <c r="AO121" s="285">
        <v>0</v>
      </c>
      <c r="AP121" s="285">
        <v>0</v>
      </c>
      <c r="AQ121" s="285">
        <v>0</v>
      </c>
      <c r="AR121" s="285">
        <v>0</v>
      </c>
      <c r="AS121" s="285">
        <v>0</v>
      </c>
      <c r="AT121" s="285">
        <v>0</v>
      </c>
    </row>
    <row r="122" spans="1:46" x14ac:dyDescent="0.35">
      <c r="A122" s="285" t="s">
        <v>10</v>
      </c>
      <c r="B122" s="285">
        <v>1</v>
      </c>
      <c r="C122" s="285">
        <v>2</v>
      </c>
      <c r="D122" s="285">
        <v>4046</v>
      </c>
      <c r="E122" s="285">
        <v>0</v>
      </c>
      <c r="F122" s="285">
        <v>0</v>
      </c>
      <c r="G122" s="285">
        <v>0</v>
      </c>
      <c r="H122" s="285">
        <v>0</v>
      </c>
      <c r="I122" s="285">
        <v>472</v>
      </c>
      <c r="J122" s="285">
        <v>0</v>
      </c>
      <c r="K122" s="285">
        <v>3231</v>
      </c>
      <c r="L122" s="285">
        <v>0</v>
      </c>
      <c r="M122" s="285">
        <v>0</v>
      </c>
      <c r="N122" s="285">
        <v>0</v>
      </c>
      <c r="O122" s="285">
        <v>660</v>
      </c>
      <c r="P122" s="285">
        <v>283</v>
      </c>
      <c r="Q122" s="285">
        <v>354</v>
      </c>
      <c r="R122" s="285">
        <v>0</v>
      </c>
      <c r="S122" s="285">
        <v>0</v>
      </c>
      <c r="T122" s="285">
        <v>0</v>
      </c>
      <c r="U122" s="285">
        <v>0</v>
      </c>
      <c r="V122" s="285">
        <v>0</v>
      </c>
      <c r="W122" s="285">
        <v>0</v>
      </c>
      <c r="X122" s="285">
        <v>0</v>
      </c>
      <c r="Y122" s="285">
        <v>0</v>
      </c>
      <c r="Z122" s="285">
        <v>0</v>
      </c>
      <c r="AA122" s="285">
        <v>0</v>
      </c>
      <c r="AB122" s="285">
        <v>0</v>
      </c>
      <c r="AC122" s="285">
        <v>0</v>
      </c>
      <c r="AD122" s="285">
        <v>0</v>
      </c>
      <c r="AE122" s="285">
        <v>0</v>
      </c>
      <c r="AF122" s="285">
        <v>0</v>
      </c>
      <c r="AG122" s="285">
        <v>0</v>
      </c>
      <c r="AH122" s="285">
        <v>0</v>
      </c>
      <c r="AI122" s="285">
        <v>0</v>
      </c>
      <c r="AJ122" s="285">
        <v>0</v>
      </c>
      <c r="AK122" s="285">
        <v>0</v>
      </c>
      <c r="AL122" s="285">
        <v>0</v>
      </c>
      <c r="AM122" s="285">
        <v>0</v>
      </c>
      <c r="AN122" s="285">
        <v>0</v>
      </c>
      <c r="AO122" s="285">
        <v>0</v>
      </c>
      <c r="AP122" s="285">
        <v>0</v>
      </c>
      <c r="AQ122" s="285">
        <v>0</v>
      </c>
      <c r="AR122" s="285">
        <v>0</v>
      </c>
      <c r="AS122" s="285">
        <v>0</v>
      </c>
      <c r="AT122" s="285">
        <v>0</v>
      </c>
    </row>
    <row r="123" spans="1:46" x14ac:dyDescent="0.35">
      <c r="A123" s="285" t="s">
        <v>10</v>
      </c>
      <c r="B123" s="285">
        <v>1</v>
      </c>
      <c r="C123" s="285">
        <v>2</v>
      </c>
      <c r="D123" s="285">
        <v>4050</v>
      </c>
      <c r="E123" s="285">
        <v>0</v>
      </c>
      <c r="F123" s="285">
        <v>1208</v>
      </c>
      <c r="G123" s="285">
        <v>522</v>
      </c>
      <c r="H123" s="285">
        <v>126</v>
      </c>
      <c r="I123" s="285">
        <v>0</v>
      </c>
      <c r="J123" s="285">
        <v>0</v>
      </c>
      <c r="K123" s="285">
        <v>4273</v>
      </c>
      <c r="L123" s="285">
        <v>5092</v>
      </c>
      <c r="M123" s="285">
        <v>3906</v>
      </c>
      <c r="N123" s="285">
        <v>2282</v>
      </c>
      <c r="O123" s="285">
        <v>1334</v>
      </c>
      <c r="P123" s="285">
        <v>926</v>
      </c>
      <c r="Q123" s="285">
        <v>3331</v>
      </c>
      <c r="R123" s="285">
        <v>0</v>
      </c>
      <c r="S123" s="285">
        <v>0</v>
      </c>
      <c r="T123" s="285">
        <v>0</v>
      </c>
      <c r="U123" s="285">
        <v>0</v>
      </c>
      <c r="V123" s="285">
        <v>0</v>
      </c>
      <c r="W123" s="285">
        <v>0</v>
      </c>
      <c r="X123" s="285">
        <v>0</v>
      </c>
      <c r="Y123" s="285">
        <v>0</v>
      </c>
      <c r="Z123" s="285">
        <v>0</v>
      </c>
      <c r="AA123" s="285">
        <v>0</v>
      </c>
      <c r="AB123" s="285">
        <v>0</v>
      </c>
      <c r="AC123" s="285">
        <v>0</v>
      </c>
      <c r="AD123" s="285">
        <v>0</v>
      </c>
      <c r="AE123" s="285">
        <v>0</v>
      </c>
      <c r="AF123" s="285">
        <v>0</v>
      </c>
      <c r="AG123" s="285">
        <v>0</v>
      </c>
      <c r="AH123" s="285">
        <v>0</v>
      </c>
      <c r="AI123" s="285">
        <v>0</v>
      </c>
      <c r="AJ123" s="285">
        <v>0</v>
      </c>
      <c r="AK123" s="285">
        <v>0</v>
      </c>
      <c r="AL123" s="285">
        <v>0</v>
      </c>
      <c r="AM123" s="285">
        <v>0</v>
      </c>
      <c r="AN123" s="285">
        <v>0</v>
      </c>
      <c r="AO123" s="285">
        <v>0</v>
      </c>
      <c r="AP123" s="285">
        <v>0</v>
      </c>
      <c r="AQ123" s="285">
        <v>0</v>
      </c>
      <c r="AR123" s="285">
        <v>0</v>
      </c>
      <c r="AS123" s="285">
        <v>0</v>
      </c>
      <c r="AT123" s="285">
        <v>0</v>
      </c>
    </row>
    <row r="124" spans="1:46" x14ac:dyDescent="0.35">
      <c r="A124" s="285" t="s">
        <v>10</v>
      </c>
      <c r="B124" s="285">
        <v>1</v>
      </c>
      <c r="C124" s="285">
        <v>2</v>
      </c>
      <c r="D124" s="285">
        <v>4051</v>
      </c>
      <c r="E124" s="285">
        <v>0</v>
      </c>
      <c r="F124" s="285">
        <v>4328</v>
      </c>
      <c r="G124" s="285">
        <v>4327</v>
      </c>
      <c r="H124" s="285">
        <v>3909</v>
      </c>
      <c r="I124" s="285">
        <v>4552</v>
      </c>
      <c r="J124" s="285">
        <v>4139</v>
      </c>
      <c r="K124" s="285">
        <v>4275</v>
      </c>
      <c r="L124" s="285">
        <v>4099</v>
      </c>
      <c r="M124" s="285">
        <v>4069</v>
      </c>
      <c r="N124" s="285">
        <v>3793</v>
      </c>
      <c r="O124" s="285">
        <v>4465</v>
      </c>
      <c r="P124" s="285">
        <v>4054</v>
      </c>
      <c r="Q124" s="285">
        <v>3990</v>
      </c>
      <c r="R124" s="285">
        <v>0</v>
      </c>
      <c r="S124" s="285">
        <v>0</v>
      </c>
      <c r="T124" s="285">
        <v>0</v>
      </c>
      <c r="U124" s="285">
        <v>0</v>
      </c>
      <c r="V124" s="285">
        <v>0</v>
      </c>
      <c r="W124" s="285">
        <v>0</v>
      </c>
      <c r="X124" s="285">
        <v>0</v>
      </c>
      <c r="Y124" s="285">
        <v>0</v>
      </c>
      <c r="Z124" s="285">
        <v>0</v>
      </c>
      <c r="AA124" s="285">
        <v>0</v>
      </c>
      <c r="AB124" s="285">
        <v>0</v>
      </c>
      <c r="AC124" s="285">
        <v>0</v>
      </c>
      <c r="AD124" s="285">
        <v>0</v>
      </c>
      <c r="AE124" s="285">
        <v>0</v>
      </c>
      <c r="AF124" s="285">
        <v>0</v>
      </c>
      <c r="AG124" s="285">
        <v>0</v>
      </c>
      <c r="AH124" s="285">
        <v>0</v>
      </c>
      <c r="AI124" s="285">
        <v>0</v>
      </c>
      <c r="AJ124" s="285">
        <v>0</v>
      </c>
      <c r="AK124" s="285">
        <v>0</v>
      </c>
      <c r="AL124" s="285">
        <v>0</v>
      </c>
      <c r="AM124" s="285">
        <v>0</v>
      </c>
      <c r="AN124" s="285">
        <v>0</v>
      </c>
      <c r="AO124" s="285">
        <v>0</v>
      </c>
      <c r="AP124" s="285">
        <v>0</v>
      </c>
      <c r="AQ124" s="285">
        <v>0</v>
      </c>
      <c r="AR124" s="285">
        <v>0</v>
      </c>
      <c r="AS124" s="285">
        <v>0</v>
      </c>
      <c r="AT124" s="285">
        <v>0</v>
      </c>
    </row>
    <row r="125" spans="1:46" x14ac:dyDescent="0.35">
      <c r="A125" s="285" t="s">
        <v>10</v>
      </c>
      <c r="B125" s="285">
        <v>1</v>
      </c>
      <c r="C125" s="285">
        <v>2</v>
      </c>
      <c r="D125" s="285">
        <v>4052</v>
      </c>
      <c r="E125" s="285">
        <v>0</v>
      </c>
      <c r="F125" s="285">
        <v>681</v>
      </c>
      <c r="G125" s="285">
        <v>681</v>
      </c>
      <c r="H125" s="285">
        <v>616</v>
      </c>
      <c r="I125" s="285">
        <v>723</v>
      </c>
      <c r="J125" s="285">
        <v>660</v>
      </c>
      <c r="K125" s="285">
        <v>902</v>
      </c>
      <c r="L125" s="285">
        <v>984</v>
      </c>
      <c r="M125" s="285">
        <v>977</v>
      </c>
      <c r="N125" s="285">
        <v>904</v>
      </c>
      <c r="O125" s="285">
        <v>1042</v>
      </c>
      <c r="P125" s="285">
        <v>880</v>
      </c>
      <c r="Q125" s="285">
        <v>950</v>
      </c>
      <c r="R125" s="285">
        <v>0</v>
      </c>
      <c r="S125" s="285">
        <v>0</v>
      </c>
      <c r="T125" s="285">
        <v>0</v>
      </c>
      <c r="U125" s="285">
        <v>0</v>
      </c>
      <c r="V125" s="285">
        <v>0</v>
      </c>
      <c r="W125" s="285">
        <v>0</v>
      </c>
      <c r="X125" s="285">
        <v>0</v>
      </c>
      <c r="Y125" s="285">
        <v>0</v>
      </c>
      <c r="Z125" s="285">
        <v>0</v>
      </c>
      <c r="AA125" s="285">
        <v>0</v>
      </c>
      <c r="AB125" s="285">
        <v>0</v>
      </c>
      <c r="AC125" s="285">
        <v>0</v>
      </c>
      <c r="AD125" s="285">
        <v>0</v>
      </c>
      <c r="AE125" s="285">
        <v>0</v>
      </c>
      <c r="AF125" s="285">
        <v>0</v>
      </c>
      <c r="AG125" s="285">
        <v>0</v>
      </c>
      <c r="AH125" s="285">
        <v>0</v>
      </c>
      <c r="AI125" s="285">
        <v>0</v>
      </c>
      <c r="AJ125" s="285">
        <v>0</v>
      </c>
      <c r="AK125" s="285">
        <v>0</v>
      </c>
      <c r="AL125" s="285">
        <v>0</v>
      </c>
      <c r="AM125" s="285">
        <v>0</v>
      </c>
      <c r="AN125" s="285">
        <v>0</v>
      </c>
      <c r="AO125" s="285">
        <v>0</v>
      </c>
      <c r="AP125" s="285">
        <v>0</v>
      </c>
      <c r="AQ125" s="285">
        <v>0</v>
      </c>
      <c r="AR125" s="285">
        <v>0</v>
      </c>
      <c r="AS125" s="285">
        <v>0</v>
      </c>
      <c r="AT125" s="285">
        <v>0</v>
      </c>
    </row>
    <row r="126" spans="1:46" x14ac:dyDescent="0.35">
      <c r="A126" s="285" t="s">
        <v>10</v>
      </c>
      <c r="B126" s="285">
        <v>1</v>
      </c>
      <c r="C126" s="285">
        <v>2</v>
      </c>
      <c r="D126" s="285">
        <v>4070</v>
      </c>
      <c r="E126" s="285">
        <v>0</v>
      </c>
      <c r="F126" s="285">
        <v>16040</v>
      </c>
      <c r="G126" s="285">
        <v>40</v>
      </c>
      <c r="H126" s="285">
        <v>-340</v>
      </c>
      <c r="I126" s="285">
        <v>-3</v>
      </c>
      <c r="J126" s="285">
        <v>127781</v>
      </c>
      <c r="K126" s="285">
        <v>2706</v>
      </c>
      <c r="L126" s="285">
        <v>11778</v>
      </c>
      <c r="M126" s="285">
        <v>-980</v>
      </c>
      <c r="N126" s="285">
        <v>0</v>
      </c>
      <c r="O126" s="285">
        <v>30140</v>
      </c>
      <c r="P126" s="285">
        <v>-33162</v>
      </c>
      <c r="Q126" s="285">
        <v>0</v>
      </c>
      <c r="R126" s="285">
        <v>0</v>
      </c>
      <c r="S126" s="285">
        <v>0</v>
      </c>
      <c r="T126" s="285">
        <v>0</v>
      </c>
      <c r="U126" s="285">
        <v>0</v>
      </c>
      <c r="V126" s="285">
        <v>0</v>
      </c>
      <c r="W126" s="285">
        <v>0</v>
      </c>
      <c r="X126" s="285">
        <v>0</v>
      </c>
      <c r="Y126" s="285">
        <v>0</v>
      </c>
      <c r="Z126" s="285">
        <v>0</v>
      </c>
      <c r="AA126" s="285">
        <v>0</v>
      </c>
      <c r="AB126" s="285">
        <v>0</v>
      </c>
      <c r="AC126" s="285">
        <v>0</v>
      </c>
      <c r="AD126" s="285">
        <v>0</v>
      </c>
      <c r="AE126" s="285">
        <v>0</v>
      </c>
      <c r="AF126" s="285">
        <v>0</v>
      </c>
      <c r="AG126" s="285">
        <v>0</v>
      </c>
      <c r="AH126" s="285">
        <v>0</v>
      </c>
      <c r="AI126" s="285">
        <v>0</v>
      </c>
      <c r="AJ126" s="285">
        <v>0</v>
      </c>
      <c r="AK126" s="285">
        <v>0</v>
      </c>
      <c r="AL126" s="285">
        <v>0</v>
      </c>
      <c r="AM126" s="285">
        <v>0</v>
      </c>
      <c r="AN126" s="285">
        <v>0</v>
      </c>
      <c r="AO126" s="285">
        <v>0</v>
      </c>
      <c r="AP126" s="285">
        <v>0</v>
      </c>
      <c r="AQ126" s="285">
        <v>0</v>
      </c>
      <c r="AR126" s="285">
        <v>0</v>
      </c>
      <c r="AS126" s="285">
        <v>0</v>
      </c>
      <c r="AT126" s="285">
        <v>0</v>
      </c>
    </row>
    <row r="127" spans="1:46" x14ac:dyDescent="0.35">
      <c r="A127" s="285" t="s">
        <v>10</v>
      </c>
      <c r="B127" s="285">
        <v>1</v>
      </c>
      <c r="C127" s="285">
        <v>2</v>
      </c>
      <c r="D127" s="285">
        <v>4999</v>
      </c>
      <c r="E127" s="285">
        <v>0</v>
      </c>
      <c r="F127" s="285">
        <v>0</v>
      </c>
      <c r="G127" s="285">
        <v>0</v>
      </c>
      <c r="H127" s="285">
        <v>0</v>
      </c>
      <c r="I127" s="285">
        <v>0</v>
      </c>
      <c r="J127" s="285">
        <v>0</v>
      </c>
      <c r="K127" s="285">
        <v>0</v>
      </c>
      <c r="L127" s="285">
        <v>0</v>
      </c>
      <c r="M127" s="285">
        <v>78</v>
      </c>
      <c r="N127" s="285">
        <v>0</v>
      </c>
      <c r="O127" s="285">
        <v>0</v>
      </c>
      <c r="P127" s="285">
        <v>4700</v>
      </c>
      <c r="Q127" s="285">
        <v>222</v>
      </c>
      <c r="R127" s="285">
        <v>0</v>
      </c>
      <c r="S127" s="285">
        <v>0</v>
      </c>
      <c r="T127" s="285">
        <v>0</v>
      </c>
      <c r="U127" s="285">
        <v>0</v>
      </c>
      <c r="V127" s="285">
        <v>0</v>
      </c>
      <c r="W127" s="285">
        <v>0</v>
      </c>
      <c r="X127" s="285">
        <v>0</v>
      </c>
      <c r="Y127" s="285">
        <v>0</v>
      </c>
      <c r="Z127" s="285">
        <v>0</v>
      </c>
      <c r="AA127" s="285">
        <v>0</v>
      </c>
      <c r="AB127" s="285">
        <v>0</v>
      </c>
      <c r="AC127" s="285">
        <v>0</v>
      </c>
      <c r="AD127" s="285">
        <v>0</v>
      </c>
      <c r="AE127" s="285">
        <v>0</v>
      </c>
      <c r="AF127" s="285">
        <v>0</v>
      </c>
      <c r="AG127" s="285">
        <v>0</v>
      </c>
      <c r="AH127" s="285">
        <v>0</v>
      </c>
      <c r="AI127" s="285">
        <v>0</v>
      </c>
      <c r="AJ127" s="285">
        <v>0</v>
      </c>
      <c r="AK127" s="285">
        <v>0</v>
      </c>
      <c r="AL127" s="285">
        <v>0</v>
      </c>
      <c r="AM127" s="285">
        <v>0</v>
      </c>
      <c r="AN127" s="285">
        <v>0</v>
      </c>
      <c r="AO127" s="285">
        <v>0</v>
      </c>
      <c r="AP127" s="285">
        <v>0</v>
      </c>
      <c r="AQ127" s="285">
        <v>0</v>
      </c>
      <c r="AR127" s="285">
        <v>0</v>
      </c>
      <c r="AS127" s="285">
        <v>0</v>
      </c>
      <c r="AT127" s="285">
        <v>0</v>
      </c>
    </row>
    <row r="128" spans="1:46" x14ac:dyDescent="0.35">
      <c r="A128" s="285" t="s">
        <v>10</v>
      </c>
      <c r="B128" s="285">
        <v>1</v>
      </c>
      <c r="C128" s="285">
        <v>2</v>
      </c>
      <c r="D128" s="285">
        <v>5001</v>
      </c>
      <c r="E128" s="285">
        <v>0</v>
      </c>
      <c r="F128" s="285">
        <v>17958.86</v>
      </c>
      <c r="G128" s="285">
        <v>18775.18</v>
      </c>
      <c r="H128" s="285">
        <v>17142.55</v>
      </c>
      <c r="I128" s="285">
        <v>17958.86</v>
      </c>
      <c r="J128" s="285">
        <v>17958.86</v>
      </c>
      <c r="K128" s="285">
        <v>17142.55</v>
      </c>
      <c r="L128" s="285">
        <v>18775.18</v>
      </c>
      <c r="M128" s="285">
        <v>17142.55</v>
      </c>
      <c r="N128" s="285">
        <v>17142.55</v>
      </c>
      <c r="O128" s="285">
        <v>18775.18</v>
      </c>
      <c r="P128" s="285">
        <v>17142.55</v>
      </c>
      <c r="Q128" s="285">
        <v>56414.35</v>
      </c>
      <c r="R128" s="285">
        <v>0</v>
      </c>
      <c r="S128" s="285">
        <v>0</v>
      </c>
      <c r="T128" s="285">
        <v>0</v>
      </c>
      <c r="U128" s="285">
        <v>0</v>
      </c>
      <c r="V128" s="285">
        <v>0</v>
      </c>
      <c r="W128" s="285">
        <v>0</v>
      </c>
      <c r="X128" s="285">
        <v>0</v>
      </c>
      <c r="Y128" s="285">
        <v>0</v>
      </c>
      <c r="Z128" s="285">
        <v>0</v>
      </c>
      <c r="AA128" s="285">
        <v>0</v>
      </c>
      <c r="AB128" s="285">
        <v>0</v>
      </c>
      <c r="AC128" s="285">
        <v>0</v>
      </c>
      <c r="AD128" s="285">
        <v>0</v>
      </c>
      <c r="AE128" s="285">
        <v>0</v>
      </c>
      <c r="AF128" s="285">
        <v>0</v>
      </c>
      <c r="AG128" s="285">
        <v>0</v>
      </c>
      <c r="AH128" s="285">
        <v>0</v>
      </c>
      <c r="AI128" s="285">
        <v>0</v>
      </c>
      <c r="AJ128" s="285">
        <v>0</v>
      </c>
      <c r="AK128" s="285">
        <v>0</v>
      </c>
      <c r="AL128" s="285">
        <v>0</v>
      </c>
      <c r="AM128" s="285">
        <v>0</v>
      </c>
      <c r="AN128" s="285">
        <v>0</v>
      </c>
      <c r="AO128" s="285">
        <v>0</v>
      </c>
      <c r="AP128" s="285">
        <v>0</v>
      </c>
      <c r="AQ128" s="285">
        <v>0</v>
      </c>
      <c r="AR128" s="285">
        <v>0</v>
      </c>
      <c r="AS128" s="285">
        <v>0</v>
      </c>
      <c r="AT128" s="285">
        <v>0</v>
      </c>
    </row>
    <row r="129" spans="1:46" x14ac:dyDescent="0.35">
      <c r="A129" s="285" t="s">
        <v>10</v>
      </c>
      <c r="B129" s="285">
        <v>1</v>
      </c>
      <c r="C129" s="285">
        <v>2</v>
      </c>
      <c r="D129" s="285">
        <v>5002</v>
      </c>
      <c r="E129" s="285">
        <v>0</v>
      </c>
      <c r="F129" s="285">
        <v>2008.88</v>
      </c>
      <c r="G129" s="285">
        <v>2100.1999999999998</v>
      </c>
      <c r="H129" s="285">
        <v>1917.57</v>
      </c>
      <c r="I129" s="285">
        <v>2008.88</v>
      </c>
      <c r="J129" s="285">
        <v>2008.88</v>
      </c>
      <c r="K129" s="285">
        <v>1917.57</v>
      </c>
      <c r="L129" s="285">
        <v>2100.1999999999998</v>
      </c>
      <c r="M129" s="285">
        <v>1917.57</v>
      </c>
      <c r="N129" s="285">
        <v>1917.57</v>
      </c>
      <c r="O129" s="285">
        <v>2100.1999999999998</v>
      </c>
      <c r="P129" s="285">
        <v>1917.57</v>
      </c>
      <c r="Q129" s="285">
        <v>6310.53</v>
      </c>
      <c r="R129" s="285">
        <v>0</v>
      </c>
      <c r="S129" s="285">
        <v>0</v>
      </c>
      <c r="T129" s="285">
        <v>0</v>
      </c>
      <c r="U129" s="285">
        <v>0</v>
      </c>
      <c r="V129" s="285">
        <v>0</v>
      </c>
      <c r="W129" s="285">
        <v>0</v>
      </c>
      <c r="X129" s="285">
        <v>0</v>
      </c>
      <c r="Y129" s="285">
        <v>0</v>
      </c>
      <c r="Z129" s="285">
        <v>0</v>
      </c>
      <c r="AA129" s="285">
        <v>0</v>
      </c>
      <c r="AB129" s="285">
        <v>0</v>
      </c>
      <c r="AC129" s="285">
        <v>0</v>
      </c>
      <c r="AD129" s="285">
        <v>0</v>
      </c>
      <c r="AE129" s="285">
        <v>0</v>
      </c>
      <c r="AF129" s="285">
        <v>0</v>
      </c>
      <c r="AG129" s="285">
        <v>0</v>
      </c>
      <c r="AH129" s="285">
        <v>0</v>
      </c>
      <c r="AI129" s="285">
        <v>0</v>
      </c>
      <c r="AJ129" s="285">
        <v>0</v>
      </c>
      <c r="AK129" s="285">
        <v>0</v>
      </c>
      <c r="AL129" s="285">
        <v>0</v>
      </c>
      <c r="AM129" s="285">
        <v>0</v>
      </c>
      <c r="AN129" s="285">
        <v>0</v>
      </c>
      <c r="AO129" s="285">
        <v>0</v>
      </c>
      <c r="AP129" s="285">
        <v>0</v>
      </c>
      <c r="AQ129" s="285">
        <v>0</v>
      </c>
      <c r="AR129" s="285">
        <v>0</v>
      </c>
      <c r="AS129" s="285">
        <v>0</v>
      </c>
      <c r="AT129" s="285">
        <v>0</v>
      </c>
    </row>
    <row r="130" spans="1:46" x14ac:dyDescent="0.35">
      <c r="A130" s="285" t="s">
        <v>10</v>
      </c>
      <c r="B130" s="285">
        <v>1</v>
      </c>
      <c r="C130" s="285">
        <v>2</v>
      </c>
      <c r="D130" s="285">
        <v>5010</v>
      </c>
      <c r="E130" s="285">
        <v>0</v>
      </c>
      <c r="F130" s="285">
        <v>52</v>
      </c>
      <c r="G130" s="285">
        <v>52</v>
      </c>
      <c r="H130" s="285">
        <v>52</v>
      </c>
      <c r="I130" s="285">
        <v>52</v>
      </c>
      <c r="J130" s="285">
        <v>52</v>
      </c>
      <c r="K130" s="285">
        <v>52</v>
      </c>
      <c r="L130" s="285">
        <v>52</v>
      </c>
      <c r="M130" s="285">
        <v>52</v>
      </c>
      <c r="N130" s="285">
        <v>52</v>
      </c>
      <c r="O130" s="285">
        <v>52</v>
      </c>
      <c r="P130" s="285">
        <v>52</v>
      </c>
      <c r="Q130" s="285">
        <v>53</v>
      </c>
      <c r="R130" s="285">
        <v>0</v>
      </c>
      <c r="S130" s="285">
        <v>0</v>
      </c>
      <c r="T130" s="285">
        <v>0</v>
      </c>
      <c r="U130" s="285">
        <v>0</v>
      </c>
      <c r="V130" s="285">
        <v>0</v>
      </c>
      <c r="W130" s="285">
        <v>0</v>
      </c>
      <c r="X130" s="285">
        <v>0</v>
      </c>
      <c r="Y130" s="285">
        <v>0</v>
      </c>
      <c r="Z130" s="285">
        <v>0</v>
      </c>
      <c r="AA130" s="285">
        <v>0</v>
      </c>
      <c r="AB130" s="285">
        <v>0</v>
      </c>
      <c r="AC130" s="285">
        <v>0</v>
      </c>
      <c r="AD130" s="285">
        <v>0</v>
      </c>
      <c r="AE130" s="285">
        <v>0</v>
      </c>
      <c r="AF130" s="285">
        <v>0</v>
      </c>
      <c r="AG130" s="285">
        <v>0</v>
      </c>
      <c r="AH130" s="285">
        <v>0</v>
      </c>
      <c r="AI130" s="285">
        <v>0</v>
      </c>
      <c r="AJ130" s="285">
        <v>0</v>
      </c>
      <c r="AK130" s="285">
        <v>0</v>
      </c>
      <c r="AL130" s="285">
        <v>0</v>
      </c>
      <c r="AM130" s="285">
        <v>0</v>
      </c>
      <c r="AN130" s="285">
        <v>0</v>
      </c>
      <c r="AO130" s="285">
        <v>0</v>
      </c>
      <c r="AP130" s="285">
        <v>0</v>
      </c>
      <c r="AQ130" s="285">
        <v>0</v>
      </c>
      <c r="AR130" s="285">
        <v>0</v>
      </c>
      <c r="AS130" s="285">
        <v>0</v>
      </c>
      <c r="AT130" s="285">
        <v>0</v>
      </c>
    </row>
    <row r="131" spans="1:46" x14ac:dyDescent="0.35">
      <c r="A131" s="285" t="s">
        <v>10</v>
      </c>
      <c r="B131" s="285">
        <v>1</v>
      </c>
      <c r="C131" s="285">
        <v>2</v>
      </c>
      <c r="D131" s="285">
        <v>5011</v>
      </c>
      <c r="E131" s="285">
        <v>0</v>
      </c>
      <c r="F131" s="285">
        <v>52</v>
      </c>
      <c r="G131" s="285">
        <v>52</v>
      </c>
      <c r="H131" s="285">
        <v>52</v>
      </c>
      <c r="I131" s="285">
        <v>52</v>
      </c>
      <c r="J131" s="285">
        <v>52</v>
      </c>
      <c r="K131" s="285">
        <v>52</v>
      </c>
      <c r="L131" s="285">
        <v>52</v>
      </c>
      <c r="M131" s="285">
        <v>52</v>
      </c>
      <c r="N131" s="285">
        <v>52</v>
      </c>
      <c r="O131" s="285">
        <v>52</v>
      </c>
      <c r="P131" s="285">
        <v>52</v>
      </c>
      <c r="Q131" s="285">
        <v>53</v>
      </c>
      <c r="R131" s="285">
        <v>0</v>
      </c>
      <c r="S131" s="285">
        <v>0</v>
      </c>
      <c r="T131" s="285">
        <v>0</v>
      </c>
      <c r="U131" s="285">
        <v>0</v>
      </c>
      <c r="V131" s="285">
        <v>0</v>
      </c>
      <c r="W131" s="285">
        <v>0</v>
      </c>
      <c r="X131" s="285">
        <v>0</v>
      </c>
      <c r="Y131" s="285">
        <v>0</v>
      </c>
      <c r="Z131" s="285">
        <v>0</v>
      </c>
      <c r="AA131" s="285">
        <v>0</v>
      </c>
      <c r="AB131" s="285">
        <v>0</v>
      </c>
      <c r="AC131" s="285">
        <v>0</v>
      </c>
      <c r="AD131" s="285">
        <v>0</v>
      </c>
      <c r="AE131" s="285">
        <v>0</v>
      </c>
      <c r="AF131" s="285">
        <v>0</v>
      </c>
      <c r="AG131" s="285">
        <v>0</v>
      </c>
      <c r="AH131" s="285">
        <v>0</v>
      </c>
      <c r="AI131" s="285">
        <v>0</v>
      </c>
      <c r="AJ131" s="285">
        <v>0</v>
      </c>
      <c r="AK131" s="285">
        <v>0</v>
      </c>
      <c r="AL131" s="285">
        <v>0</v>
      </c>
      <c r="AM131" s="285">
        <v>0</v>
      </c>
      <c r="AN131" s="285">
        <v>0</v>
      </c>
      <c r="AO131" s="285">
        <v>0</v>
      </c>
      <c r="AP131" s="285">
        <v>0</v>
      </c>
      <c r="AQ131" s="285">
        <v>0</v>
      </c>
      <c r="AR131" s="285">
        <v>0</v>
      </c>
      <c r="AS131" s="285">
        <v>0</v>
      </c>
      <c r="AT131" s="285">
        <v>0</v>
      </c>
    </row>
    <row r="132" spans="1:46" x14ac:dyDescent="0.35">
      <c r="A132" s="285" t="s">
        <v>10</v>
      </c>
      <c r="B132" s="285">
        <v>1</v>
      </c>
      <c r="C132" s="285">
        <v>2</v>
      </c>
      <c r="D132" s="285">
        <v>5013</v>
      </c>
      <c r="E132" s="285">
        <v>0</v>
      </c>
      <c r="F132" s="285">
        <v>52</v>
      </c>
      <c r="G132" s="285">
        <v>52</v>
      </c>
      <c r="H132" s="285">
        <v>52</v>
      </c>
      <c r="I132" s="285">
        <v>52</v>
      </c>
      <c r="J132" s="285">
        <v>52</v>
      </c>
      <c r="K132" s="285">
        <v>52</v>
      </c>
      <c r="L132" s="285">
        <v>52</v>
      </c>
      <c r="M132" s="285">
        <v>52</v>
      </c>
      <c r="N132" s="285">
        <v>52</v>
      </c>
      <c r="O132" s="285">
        <v>52</v>
      </c>
      <c r="P132" s="285">
        <v>52</v>
      </c>
      <c r="Q132" s="285">
        <v>53</v>
      </c>
      <c r="R132" s="285">
        <v>0</v>
      </c>
      <c r="S132" s="285">
        <v>0</v>
      </c>
      <c r="T132" s="285">
        <v>0</v>
      </c>
      <c r="U132" s="285">
        <v>0</v>
      </c>
      <c r="V132" s="285">
        <v>0</v>
      </c>
      <c r="W132" s="285">
        <v>0</v>
      </c>
      <c r="X132" s="285">
        <v>0</v>
      </c>
      <c r="Y132" s="285">
        <v>0</v>
      </c>
      <c r="Z132" s="285">
        <v>0</v>
      </c>
      <c r="AA132" s="285">
        <v>0</v>
      </c>
      <c r="AB132" s="285">
        <v>0</v>
      </c>
      <c r="AC132" s="285">
        <v>0</v>
      </c>
      <c r="AD132" s="285">
        <v>0</v>
      </c>
      <c r="AE132" s="285">
        <v>0</v>
      </c>
      <c r="AF132" s="285">
        <v>0</v>
      </c>
      <c r="AG132" s="285">
        <v>0</v>
      </c>
      <c r="AH132" s="285">
        <v>0</v>
      </c>
      <c r="AI132" s="285">
        <v>0</v>
      </c>
      <c r="AJ132" s="285">
        <v>0</v>
      </c>
      <c r="AK132" s="285">
        <v>0</v>
      </c>
      <c r="AL132" s="285">
        <v>0</v>
      </c>
      <c r="AM132" s="285">
        <v>0</v>
      </c>
      <c r="AN132" s="285">
        <v>0</v>
      </c>
      <c r="AO132" s="285">
        <v>0</v>
      </c>
      <c r="AP132" s="285">
        <v>0</v>
      </c>
      <c r="AQ132" s="285">
        <v>0</v>
      </c>
      <c r="AR132" s="285">
        <v>0</v>
      </c>
      <c r="AS132" s="285">
        <v>0</v>
      </c>
      <c r="AT132" s="285">
        <v>0</v>
      </c>
    </row>
    <row r="133" spans="1:46" x14ac:dyDescent="0.35">
      <c r="A133" s="285" t="s">
        <v>10</v>
      </c>
      <c r="B133" s="285">
        <v>1</v>
      </c>
      <c r="C133" s="285">
        <v>2</v>
      </c>
      <c r="D133" s="285">
        <v>5014</v>
      </c>
      <c r="E133" s="285">
        <v>0</v>
      </c>
      <c r="F133" s="285">
        <v>52</v>
      </c>
      <c r="G133" s="285">
        <v>52</v>
      </c>
      <c r="H133" s="285">
        <v>52</v>
      </c>
      <c r="I133" s="285">
        <v>52</v>
      </c>
      <c r="J133" s="285">
        <v>52</v>
      </c>
      <c r="K133" s="285">
        <v>52</v>
      </c>
      <c r="L133" s="285">
        <v>52</v>
      </c>
      <c r="M133" s="285">
        <v>52</v>
      </c>
      <c r="N133" s="285">
        <v>52</v>
      </c>
      <c r="O133" s="285">
        <v>52</v>
      </c>
      <c r="P133" s="285">
        <v>52</v>
      </c>
      <c r="Q133" s="285">
        <v>53</v>
      </c>
      <c r="R133" s="285">
        <v>0</v>
      </c>
      <c r="S133" s="285">
        <v>0</v>
      </c>
      <c r="T133" s="285">
        <v>0</v>
      </c>
      <c r="U133" s="285">
        <v>0</v>
      </c>
      <c r="V133" s="285">
        <v>0</v>
      </c>
      <c r="W133" s="285">
        <v>0</v>
      </c>
      <c r="X133" s="285">
        <v>0</v>
      </c>
      <c r="Y133" s="285">
        <v>0</v>
      </c>
      <c r="Z133" s="285">
        <v>0</v>
      </c>
      <c r="AA133" s="285">
        <v>0</v>
      </c>
      <c r="AB133" s="285">
        <v>0</v>
      </c>
      <c r="AC133" s="285">
        <v>0</v>
      </c>
      <c r="AD133" s="285">
        <v>0</v>
      </c>
      <c r="AE133" s="285">
        <v>0</v>
      </c>
      <c r="AF133" s="285">
        <v>0</v>
      </c>
      <c r="AG133" s="285">
        <v>0</v>
      </c>
      <c r="AH133" s="285">
        <v>0</v>
      </c>
      <c r="AI133" s="285">
        <v>0</v>
      </c>
      <c r="AJ133" s="285">
        <v>0</v>
      </c>
      <c r="AK133" s="285">
        <v>0</v>
      </c>
      <c r="AL133" s="285">
        <v>0</v>
      </c>
      <c r="AM133" s="285">
        <v>0</v>
      </c>
      <c r="AN133" s="285">
        <v>0</v>
      </c>
      <c r="AO133" s="285">
        <v>0</v>
      </c>
      <c r="AP133" s="285">
        <v>0</v>
      </c>
      <c r="AQ133" s="285">
        <v>0</v>
      </c>
      <c r="AR133" s="285">
        <v>0</v>
      </c>
      <c r="AS133" s="285">
        <v>0</v>
      </c>
      <c r="AT133" s="285">
        <v>0</v>
      </c>
    </row>
    <row r="134" spans="1:46" x14ac:dyDescent="0.35">
      <c r="A134" s="285" t="s">
        <v>10</v>
      </c>
      <c r="B134" s="285">
        <v>1</v>
      </c>
      <c r="C134" s="285">
        <v>2</v>
      </c>
      <c r="D134" s="285">
        <v>5020</v>
      </c>
      <c r="E134" s="285">
        <v>0</v>
      </c>
      <c r="F134" s="285">
        <v>52</v>
      </c>
      <c r="G134" s="285">
        <v>52</v>
      </c>
      <c r="H134" s="285">
        <v>52</v>
      </c>
      <c r="I134" s="285">
        <v>52</v>
      </c>
      <c r="J134" s="285">
        <v>52</v>
      </c>
      <c r="K134" s="285">
        <v>52</v>
      </c>
      <c r="L134" s="285">
        <v>52</v>
      </c>
      <c r="M134" s="285">
        <v>52</v>
      </c>
      <c r="N134" s="285">
        <v>52</v>
      </c>
      <c r="O134" s="285">
        <v>52</v>
      </c>
      <c r="P134" s="285">
        <v>52</v>
      </c>
      <c r="Q134" s="285">
        <v>53</v>
      </c>
      <c r="R134" s="285">
        <v>0</v>
      </c>
      <c r="S134" s="285">
        <v>0</v>
      </c>
      <c r="T134" s="285">
        <v>0</v>
      </c>
      <c r="U134" s="285">
        <v>0</v>
      </c>
      <c r="V134" s="285">
        <v>0</v>
      </c>
      <c r="W134" s="285">
        <v>0</v>
      </c>
      <c r="X134" s="285">
        <v>0</v>
      </c>
      <c r="Y134" s="285">
        <v>0</v>
      </c>
      <c r="Z134" s="285">
        <v>0</v>
      </c>
      <c r="AA134" s="285">
        <v>0</v>
      </c>
      <c r="AB134" s="285">
        <v>0</v>
      </c>
      <c r="AC134" s="285">
        <v>0</v>
      </c>
      <c r="AD134" s="285">
        <v>0</v>
      </c>
      <c r="AE134" s="285">
        <v>0</v>
      </c>
      <c r="AF134" s="285">
        <v>0</v>
      </c>
      <c r="AG134" s="285">
        <v>0</v>
      </c>
      <c r="AH134" s="285">
        <v>0</v>
      </c>
      <c r="AI134" s="285">
        <v>0</v>
      </c>
      <c r="AJ134" s="285">
        <v>0</v>
      </c>
      <c r="AK134" s="285">
        <v>0</v>
      </c>
      <c r="AL134" s="285">
        <v>0</v>
      </c>
      <c r="AM134" s="285">
        <v>0</v>
      </c>
      <c r="AN134" s="285">
        <v>0</v>
      </c>
      <c r="AO134" s="285">
        <v>0</v>
      </c>
      <c r="AP134" s="285">
        <v>0</v>
      </c>
      <c r="AQ134" s="285">
        <v>0</v>
      </c>
      <c r="AR134" s="285">
        <v>0</v>
      </c>
      <c r="AS134" s="285">
        <v>0</v>
      </c>
      <c r="AT134" s="285">
        <v>0</v>
      </c>
    </row>
    <row r="135" spans="1:46" x14ac:dyDescent="0.35">
      <c r="A135" s="285" t="s">
        <v>10</v>
      </c>
      <c r="B135" s="285">
        <v>1</v>
      </c>
      <c r="C135" s="285">
        <v>2</v>
      </c>
      <c r="D135" s="285">
        <v>5021</v>
      </c>
      <c r="E135" s="285">
        <v>0</v>
      </c>
      <c r="F135" s="285">
        <v>52</v>
      </c>
      <c r="G135" s="285">
        <v>52</v>
      </c>
      <c r="H135" s="285">
        <v>52</v>
      </c>
      <c r="I135" s="285">
        <v>52</v>
      </c>
      <c r="J135" s="285">
        <v>52</v>
      </c>
      <c r="K135" s="285">
        <v>52</v>
      </c>
      <c r="L135" s="285">
        <v>52</v>
      </c>
      <c r="M135" s="285">
        <v>52</v>
      </c>
      <c r="N135" s="285">
        <v>52</v>
      </c>
      <c r="O135" s="285">
        <v>52</v>
      </c>
      <c r="P135" s="285">
        <v>52</v>
      </c>
      <c r="Q135" s="285">
        <v>53</v>
      </c>
      <c r="R135" s="285">
        <v>0</v>
      </c>
      <c r="S135" s="285">
        <v>0</v>
      </c>
      <c r="T135" s="285">
        <v>0</v>
      </c>
      <c r="U135" s="285">
        <v>0</v>
      </c>
      <c r="V135" s="285">
        <v>0</v>
      </c>
      <c r="W135" s="285">
        <v>0</v>
      </c>
      <c r="X135" s="285">
        <v>0</v>
      </c>
      <c r="Y135" s="285">
        <v>0</v>
      </c>
      <c r="Z135" s="285">
        <v>0</v>
      </c>
      <c r="AA135" s="285">
        <v>0</v>
      </c>
      <c r="AB135" s="285">
        <v>0</v>
      </c>
      <c r="AC135" s="285">
        <v>0</v>
      </c>
      <c r="AD135" s="285">
        <v>0</v>
      </c>
      <c r="AE135" s="285">
        <v>0</v>
      </c>
      <c r="AF135" s="285">
        <v>0</v>
      </c>
      <c r="AG135" s="285">
        <v>0</v>
      </c>
      <c r="AH135" s="285">
        <v>0</v>
      </c>
      <c r="AI135" s="285">
        <v>0</v>
      </c>
      <c r="AJ135" s="285">
        <v>0</v>
      </c>
      <c r="AK135" s="285">
        <v>0</v>
      </c>
      <c r="AL135" s="285">
        <v>0</v>
      </c>
      <c r="AM135" s="285">
        <v>0</v>
      </c>
      <c r="AN135" s="285">
        <v>0</v>
      </c>
      <c r="AO135" s="285">
        <v>0</v>
      </c>
      <c r="AP135" s="285">
        <v>0</v>
      </c>
      <c r="AQ135" s="285">
        <v>0</v>
      </c>
      <c r="AR135" s="285">
        <v>0</v>
      </c>
      <c r="AS135" s="285">
        <v>0</v>
      </c>
      <c r="AT135" s="285">
        <v>0</v>
      </c>
    </row>
    <row r="136" spans="1:46" x14ac:dyDescent="0.35">
      <c r="A136" s="285" t="s">
        <v>10</v>
      </c>
      <c r="B136" s="285">
        <v>1</v>
      </c>
      <c r="C136" s="285">
        <v>2</v>
      </c>
      <c r="D136" s="285">
        <v>5022</v>
      </c>
      <c r="E136" s="285">
        <v>0</v>
      </c>
      <c r="F136" s="285">
        <v>52</v>
      </c>
      <c r="G136" s="285">
        <v>52</v>
      </c>
      <c r="H136" s="285">
        <v>52</v>
      </c>
      <c r="I136" s="285">
        <v>52</v>
      </c>
      <c r="J136" s="285">
        <v>52</v>
      </c>
      <c r="K136" s="285">
        <v>52</v>
      </c>
      <c r="L136" s="285">
        <v>52</v>
      </c>
      <c r="M136" s="285">
        <v>52</v>
      </c>
      <c r="N136" s="285">
        <v>52</v>
      </c>
      <c r="O136" s="285">
        <v>52</v>
      </c>
      <c r="P136" s="285">
        <v>52</v>
      </c>
      <c r="Q136" s="285">
        <v>53</v>
      </c>
      <c r="R136" s="285">
        <v>0</v>
      </c>
      <c r="S136" s="285">
        <v>0</v>
      </c>
      <c r="T136" s="285">
        <v>0</v>
      </c>
      <c r="U136" s="285">
        <v>0</v>
      </c>
      <c r="V136" s="285">
        <v>0</v>
      </c>
      <c r="W136" s="285">
        <v>0</v>
      </c>
      <c r="X136" s="285">
        <v>0</v>
      </c>
      <c r="Y136" s="285">
        <v>0</v>
      </c>
      <c r="Z136" s="285">
        <v>0</v>
      </c>
      <c r="AA136" s="285">
        <v>0</v>
      </c>
      <c r="AB136" s="285">
        <v>0</v>
      </c>
      <c r="AC136" s="285">
        <v>0</v>
      </c>
      <c r="AD136" s="285">
        <v>0</v>
      </c>
      <c r="AE136" s="285">
        <v>0</v>
      </c>
      <c r="AF136" s="285">
        <v>0</v>
      </c>
      <c r="AG136" s="285">
        <v>0</v>
      </c>
      <c r="AH136" s="285">
        <v>0</v>
      </c>
      <c r="AI136" s="285">
        <v>0</v>
      </c>
      <c r="AJ136" s="285">
        <v>0</v>
      </c>
      <c r="AK136" s="285">
        <v>0</v>
      </c>
      <c r="AL136" s="285">
        <v>0</v>
      </c>
      <c r="AM136" s="285">
        <v>0</v>
      </c>
      <c r="AN136" s="285">
        <v>0</v>
      </c>
      <c r="AO136" s="285">
        <v>0</v>
      </c>
      <c r="AP136" s="285">
        <v>0</v>
      </c>
      <c r="AQ136" s="285">
        <v>0</v>
      </c>
      <c r="AR136" s="285">
        <v>0</v>
      </c>
      <c r="AS136" s="285">
        <v>0</v>
      </c>
      <c r="AT136" s="285">
        <v>0</v>
      </c>
    </row>
    <row r="137" spans="1:46" x14ac:dyDescent="0.35">
      <c r="A137" s="285" t="s">
        <v>10</v>
      </c>
      <c r="B137" s="285">
        <v>1</v>
      </c>
      <c r="C137" s="285">
        <v>2</v>
      </c>
      <c r="D137" s="285">
        <v>5023</v>
      </c>
      <c r="E137" s="285">
        <v>0</v>
      </c>
      <c r="F137" s="285">
        <v>52</v>
      </c>
      <c r="G137" s="285">
        <v>52</v>
      </c>
      <c r="H137" s="285">
        <v>52</v>
      </c>
      <c r="I137" s="285">
        <v>52</v>
      </c>
      <c r="J137" s="285">
        <v>52</v>
      </c>
      <c r="K137" s="285">
        <v>52</v>
      </c>
      <c r="L137" s="285">
        <v>52</v>
      </c>
      <c r="M137" s="285">
        <v>52</v>
      </c>
      <c r="N137" s="285">
        <v>52</v>
      </c>
      <c r="O137" s="285">
        <v>52</v>
      </c>
      <c r="P137" s="285">
        <v>52</v>
      </c>
      <c r="Q137" s="285">
        <v>53</v>
      </c>
      <c r="R137" s="285">
        <v>0</v>
      </c>
      <c r="S137" s="285">
        <v>0</v>
      </c>
      <c r="T137" s="285">
        <v>0</v>
      </c>
      <c r="U137" s="285">
        <v>0</v>
      </c>
      <c r="V137" s="285">
        <v>0</v>
      </c>
      <c r="W137" s="285">
        <v>0</v>
      </c>
      <c r="X137" s="285">
        <v>0</v>
      </c>
      <c r="Y137" s="285">
        <v>0</v>
      </c>
      <c r="Z137" s="285">
        <v>0</v>
      </c>
      <c r="AA137" s="285">
        <v>0</v>
      </c>
      <c r="AB137" s="285">
        <v>0</v>
      </c>
      <c r="AC137" s="285">
        <v>0</v>
      </c>
      <c r="AD137" s="285">
        <v>0</v>
      </c>
      <c r="AE137" s="285">
        <v>0</v>
      </c>
      <c r="AF137" s="285">
        <v>0</v>
      </c>
      <c r="AG137" s="285">
        <v>0</v>
      </c>
      <c r="AH137" s="285">
        <v>0</v>
      </c>
      <c r="AI137" s="285">
        <v>0</v>
      </c>
      <c r="AJ137" s="285">
        <v>0</v>
      </c>
      <c r="AK137" s="285">
        <v>0</v>
      </c>
      <c r="AL137" s="285">
        <v>0</v>
      </c>
      <c r="AM137" s="285">
        <v>0</v>
      </c>
      <c r="AN137" s="285">
        <v>0</v>
      </c>
      <c r="AO137" s="285">
        <v>0</v>
      </c>
      <c r="AP137" s="285">
        <v>0</v>
      </c>
      <c r="AQ137" s="285">
        <v>0</v>
      </c>
      <c r="AR137" s="285">
        <v>0</v>
      </c>
      <c r="AS137" s="285">
        <v>0</v>
      </c>
      <c r="AT137" s="285">
        <v>0</v>
      </c>
    </row>
    <row r="138" spans="1:46" x14ac:dyDescent="0.35">
      <c r="A138" s="285" t="s">
        <v>10</v>
      </c>
      <c r="B138" s="285">
        <v>1</v>
      </c>
      <c r="C138" s="285">
        <v>2</v>
      </c>
      <c r="D138" s="285">
        <v>5025</v>
      </c>
      <c r="E138" s="285">
        <v>0</v>
      </c>
      <c r="F138" s="285">
        <v>267</v>
      </c>
      <c r="G138" s="285">
        <v>267</v>
      </c>
      <c r="H138" s="285">
        <v>267</v>
      </c>
      <c r="I138" s="285">
        <v>267</v>
      </c>
      <c r="J138" s="285">
        <v>267</v>
      </c>
      <c r="K138" s="285">
        <v>267</v>
      </c>
      <c r="L138" s="285">
        <v>267</v>
      </c>
      <c r="M138" s="285">
        <v>267</v>
      </c>
      <c r="N138" s="285">
        <v>267</v>
      </c>
      <c r="O138" s="285">
        <v>267</v>
      </c>
      <c r="P138" s="285">
        <v>267</v>
      </c>
      <c r="Q138" s="285">
        <v>263</v>
      </c>
      <c r="R138" s="285">
        <v>0</v>
      </c>
      <c r="S138" s="285">
        <v>0</v>
      </c>
      <c r="T138" s="285">
        <v>0</v>
      </c>
      <c r="U138" s="285">
        <v>0</v>
      </c>
      <c r="V138" s="285">
        <v>0</v>
      </c>
      <c r="W138" s="285">
        <v>0</v>
      </c>
      <c r="X138" s="285">
        <v>0</v>
      </c>
      <c r="Y138" s="285">
        <v>0</v>
      </c>
      <c r="Z138" s="285">
        <v>0</v>
      </c>
      <c r="AA138" s="285">
        <v>0</v>
      </c>
      <c r="AB138" s="285">
        <v>0</v>
      </c>
      <c r="AC138" s="285">
        <v>0</v>
      </c>
      <c r="AD138" s="285">
        <v>0</v>
      </c>
      <c r="AE138" s="285">
        <v>0</v>
      </c>
      <c r="AF138" s="285">
        <v>0</v>
      </c>
      <c r="AG138" s="285">
        <v>0</v>
      </c>
      <c r="AH138" s="285">
        <v>0</v>
      </c>
      <c r="AI138" s="285">
        <v>0</v>
      </c>
      <c r="AJ138" s="285">
        <v>0</v>
      </c>
      <c r="AK138" s="285">
        <v>0</v>
      </c>
      <c r="AL138" s="285">
        <v>0</v>
      </c>
      <c r="AM138" s="285">
        <v>0</v>
      </c>
      <c r="AN138" s="285">
        <v>0</v>
      </c>
      <c r="AO138" s="285">
        <v>0</v>
      </c>
      <c r="AP138" s="285">
        <v>0</v>
      </c>
      <c r="AQ138" s="285">
        <v>0</v>
      </c>
      <c r="AR138" s="285">
        <v>0</v>
      </c>
      <c r="AS138" s="285">
        <v>0</v>
      </c>
      <c r="AT138" s="285">
        <v>0</v>
      </c>
    </row>
    <row r="139" spans="1:46" x14ac:dyDescent="0.35">
      <c r="A139" s="285" t="s">
        <v>10</v>
      </c>
      <c r="B139" s="285">
        <v>1</v>
      </c>
      <c r="C139" s="285">
        <v>2</v>
      </c>
      <c r="D139" s="285">
        <v>5100</v>
      </c>
      <c r="E139" s="285">
        <v>0</v>
      </c>
      <c r="F139" s="285">
        <v>0</v>
      </c>
      <c r="G139" s="285">
        <v>0</v>
      </c>
      <c r="H139" s="285">
        <v>0</v>
      </c>
      <c r="I139" s="285">
        <v>0</v>
      </c>
      <c r="J139" s="285">
        <v>0</v>
      </c>
      <c r="K139" s="285">
        <v>0</v>
      </c>
      <c r="L139" s="285">
        <v>0</v>
      </c>
      <c r="M139" s="285">
        <v>0</v>
      </c>
      <c r="N139" s="285">
        <v>0</v>
      </c>
      <c r="O139" s="285">
        <v>4121</v>
      </c>
      <c r="P139" s="285">
        <v>0</v>
      </c>
      <c r="Q139" s="285">
        <v>1879</v>
      </c>
      <c r="R139" s="285">
        <v>0</v>
      </c>
      <c r="S139" s="285">
        <v>0</v>
      </c>
      <c r="T139" s="285">
        <v>0</v>
      </c>
      <c r="U139" s="285">
        <v>0</v>
      </c>
      <c r="V139" s="285">
        <v>0</v>
      </c>
      <c r="W139" s="285">
        <v>0</v>
      </c>
      <c r="X139" s="285">
        <v>0</v>
      </c>
      <c r="Y139" s="285">
        <v>0</v>
      </c>
      <c r="Z139" s="285">
        <v>0</v>
      </c>
      <c r="AA139" s="285">
        <v>0</v>
      </c>
      <c r="AB139" s="285">
        <v>0</v>
      </c>
      <c r="AC139" s="285">
        <v>0</v>
      </c>
      <c r="AD139" s="285">
        <v>0</v>
      </c>
      <c r="AE139" s="285">
        <v>0</v>
      </c>
      <c r="AF139" s="285">
        <v>0</v>
      </c>
      <c r="AG139" s="285">
        <v>0</v>
      </c>
      <c r="AH139" s="285">
        <v>0</v>
      </c>
      <c r="AI139" s="285">
        <v>0</v>
      </c>
      <c r="AJ139" s="285">
        <v>0</v>
      </c>
      <c r="AK139" s="285">
        <v>0</v>
      </c>
      <c r="AL139" s="285">
        <v>0</v>
      </c>
      <c r="AM139" s="285">
        <v>0</v>
      </c>
      <c r="AN139" s="285">
        <v>0</v>
      </c>
      <c r="AO139" s="285">
        <v>0</v>
      </c>
      <c r="AP139" s="285">
        <v>0</v>
      </c>
      <c r="AQ139" s="285">
        <v>0</v>
      </c>
      <c r="AR139" s="285">
        <v>0</v>
      </c>
      <c r="AS139" s="285">
        <v>0</v>
      </c>
      <c r="AT139" s="285">
        <v>0</v>
      </c>
    </row>
    <row r="140" spans="1:46" x14ac:dyDescent="0.35">
      <c r="A140" s="285" t="s">
        <v>10</v>
      </c>
      <c r="B140" s="285">
        <v>1</v>
      </c>
      <c r="C140" s="285">
        <v>2</v>
      </c>
      <c r="D140" s="285">
        <v>5101</v>
      </c>
      <c r="E140" s="285">
        <v>0</v>
      </c>
      <c r="F140" s="285">
        <v>461</v>
      </c>
      <c r="G140" s="285">
        <v>373</v>
      </c>
      <c r="H140" s="285">
        <v>0</v>
      </c>
      <c r="I140" s="285">
        <v>0</v>
      </c>
      <c r="J140" s="285">
        <v>454</v>
      </c>
      <c r="K140" s="285">
        <v>0</v>
      </c>
      <c r="L140" s="285">
        <v>333</v>
      </c>
      <c r="M140" s="285">
        <v>0</v>
      </c>
      <c r="N140" s="285">
        <v>0</v>
      </c>
      <c r="O140" s="285">
        <v>654</v>
      </c>
      <c r="P140" s="285">
        <v>0</v>
      </c>
      <c r="Q140" s="285">
        <v>1725</v>
      </c>
      <c r="R140" s="285">
        <v>0</v>
      </c>
      <c r="S140" s="285">
        <v>0</v>
      </c>
      <c r="T140" s="285">
        <v>0</v>
      </c>
      <c r="U140" s="285">
        <v>0</v>
      </c>
      <c r="V140" s="285">
        <v>0</v>
      </c>
      <c r="W140" s="285">
        <v>0</v>
      </c>
      <c r="X140" s="285">
        <v>0</v>
      </c>
      <c r="Y140" s="285">
        <v>0</v>
      </c>
      <c r="Z140" s="285">
        <v>0</v>
      </c>
      <c r="AA140" s="285">
        <v>0</v>
      </c>
      <c r="AB140" s="285">
        <v>0</v>
      </c>
      <c r="AC140" s="285">
        <v>0</v>
      </c>
      <c r="AD140" s="285">
        <v>0</v>
      </c>
      <c r="AE140" s="285">
        <v>0</v>
      </c>
      <c r="AF140" s="285">
        <v>0</v>
      </c>
      <c r="AG140" s="285">
        <v>0</v>
      </c>
      <c r="AH140" s="285">
        <v>0</v>
      </c>
      <c r="AI140" s="285">
        <v>0</v>
      </c>
      <c r="AJ140" s="285">
        <v>0</v>
      </c>
      <c r="AK140" s="285">
        <v>0</v>
      </c>
      <c r="AL140" s="285">
        <v>0</v>
      </c>
      <c r="AM140" s="285">
        <v>0</v>
      </c>
      <c r="AN140" s="285">
        <v>0</v>
      </c>
      <c r="AO140" s="285">
        <v>0</v>
      </c>
      <c r="AP140" s="285">
        <v>0</v>
      </c>
      <c r="AQ140" s="285">
        <v>0</v>
      </c>
      <c r="AR140" s="285">
        <v>0</v>
      </c>
      <c r="AS140" s="285">
        <v>0</v>
      </c>
      <c r="AT140" s="285">
        <v>0</v>
      </c>
    </row>
    <row r="141" spans="1:46" x14ac:dyDescent="0.35">
      <c r="A141" s="285" t="s">
        <v>10</v>
      </c>
      <c r="B141" s="285">
        <v>1</v>
      </c>
      <c r="C141" s="285">
        <v>2</v>
      </c>
      <c r="D141" s="285">
        <v>5105</v>
      </c>
      <c r="E141" s="285">
        <v>0</v>
      </c>
      <c r="F141" s="285">
        <v>416</v>
      </c>
      <c r="G141" s="285">
        <v>2440</v>
      </c>
      <c r="H141" s="285">
        <v>0</v>
      </c>
      <c r="I141" s="285">
        <v>0</v>
      </c>
      <c r="J141" s="285">
        <v>144</v>
      </c>
      <c r="K141" s="285">
        <v>0</v>
      </c>
      <c r="L141" s="285">
        <v>0</v>
      </c>
      <c r="M141" s="285">
        <v>0</v>
      </c>
      <c r="N141" s="285">
        <v>0</v>
      </c>
      <c r="O141" s="285">
        <v>0</v>
      </c>
      <c r="P141" s="285">
        <v>0</v>
      </c>
      <c r="Q141" s="285">
        <v>0</v>
      </c>
      <c r="R141" s="285">
        <v>0</v>
      </c>
      <c r="S141" s="285">
        <v>0</v>
      </c>
      <c r="T141" s="285">
        <v>0</v>
      </c>
      <c r="U141" s="285">
        <v>0</v>
      </c>
      <c r="V141" s="285">
        <v>0</v>
      </c>
      <c r="W141" s="285">
        <v>0</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c r="AQ141" s="285">
        <v>0</v>
      </c>
      <c r="AR141" s="285">
        <v>0</v>
      </c>
      <c r="AS141" s="285">
        <v>0</v>
      </c>
      <c r="AT141" s="285">
        <v>0</v>
      </c>
    </row>
    <row r="142" spans="1:46" x14ac:dyDescent="0.35">
      <c r="A142" s="285" t="s">
        <v>10</v>
      </c>
      <c r="B142" s="285">
        <v>1</v>
      </c>
      <c r="C142" s="285">
        <v>2</v>
      </c>
      <c r="D142" s="285">
        <v>5106</v>
      </c>
      <c r="E142" s="285">
        <v>0</v>
      </c>
      <c r="F142" s="285">
        <v>0</v>
      </c>
      <c r="G142" s="285">
        <v>0</v>
      </c>
      <c r="H142" s="285">
        <v>0</v>
      </c>
      <c r="I142" s="285">
        <v>0</v>
      </c>
      <c r="J142" s="285">
        <v>333</v>
      </c>
      <c r="K142" s="285">
        <v>144</v>
      </c>
      <c r="L142" s="285">
        <v>413</v>
      </c>
      <c r="M142" s="285">
        <v>266</v>
      </c>
      <c r="N142" s="285">
        <v>421</v>
      </c>
      <c r="O142" s="285">
        <v>934</v>
      </c>
      <c r="P142" s="285">
        <v>525</v>
      </c>
      <c r="Q142" s="285">
        <v>464</v>
      </c>
      <c r="R142" s="285">
        <v>0</v>
      </c>
      <c r="S142" s="285">
        <v>0</v>
      </c>
      <c r="T142" s="285">
        <v>0</v>
      </c>
      <c r="U142" s="285">
        <v>0</v>
      </c>
      <c r="V142" s="285">
        <v>0</v>
      </c>
      <c r="W142" s="285">
        <v>0</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c r="AQ142" s="285">
        <v>0</v>
      </c>
      <c r="AR142" s="285">
        <v>0</v>
      </c>
      <c r="AS142" s="285">
        <v>0</v>
      </c>
      <c r="AT142" s="285">
        <v>0</v>
      </c>
    </row>
    <row r="143" spans="1:46" x14ac:dyDescent="0.35">
      <c r="A143" s="285" t="s">
        <v>10</v>
      </c>
      <c r="B143" s="285">
        <v>1</v>
      </c>
      <c r="C143" s="285">
        <v>2</v>
      </c>
      <c r="D143" s="285">
        <v>5110</v>
      </c>
      <c r="E143" s="285">
        <v>0</v>
      </c>
      <c r="F143" s="285">
        <v>1410</v>
      </c>
      <c r="G143" s="285">
        <v>90</v>
      </c>
      <c r="H143" s="285">
        <v>0</v>
      </c>
      <c r="I143" s="285">
        <v>0</v>
      </c>
      <c r="J143" s="285">
        <v>0</v>
      </c>
      <c r="K143" s="285">
        <v>0</v>
      </c>
      <c r="L143" s="285">
        <v>0</v>
      </c>
      <c r="M143" s="285">
        <v>0</v>
      </c>
      <c r="N143" s="285">
        <v>0</v>
      </c>
      <c r="O143" s="285">
        <v>0</v>
      </c>
      <c r="P143" s="285">
        <v>0</v>
      </c>
      <c r="Q143" s="285">
        <v>0</v>
      </c>
      <c r="R143" s="285">
        <v>0</v>
      </c>
      <c r="S143" s="285">
        <v>0</v>
      </c>
      <c r="T143" s="285">
        <v>0</v>
      </c>
      <c r="U143" s="285">
        <v>0</v>
      </c>
      <c r="V143" s="285">
        <v>0</v>
      </c>
      <c r="W143" s="285">
        <v>0</v>
      </c>
      <c r="X143" s="285">
        <v>0</v>
      </c>
      <c r="Y143" s="285">
        <v>0</v>
      </c>
      <c r="Z143" s="285">
        <v>0</v>
      </c>
      <c r="AA143" s="285">
        <v>0</v>
      </c>
      <c r="AB143" s="285">
        <v>0</v>
      </c>
      <c r="AC143" s="285">
        <v>0</v>
      </c>
      <c r="AD143" s="285">
        <v>0</v>
      </c>
      <c r="AE143" s="285">
        <v>0</v>
      </c>
      <c r="AF143" s="285">
        <v>0</v>
      </c>
      <c r="AG143" s="285">
        <v>0</v>
      </c>
      <c r="AH143" s="285">
        <v>0</v>
      </c>
      <c r="AI143" s="285">
        <v>0</v>
      </c>
      <c r="AJ143" s="285">
        <v>0</v>
      </c>
      <c r="AK143" s="285">
        <v>0</v>
      </c>
      <c r="AL143" s="285">
        <v>0</v>
      </c>
      <c r="AM143" s="285">
        <v>0</v>
      </c>
      <c r="AN143" s="285">
        <v>0</v>
      </c>
      <c r="AO143" s="285">
        <v>0</v>
      </c>
      <c r="AP143" s="285">
        <v>0</v>
      </c>
      <c r="AQ143" s="285">
        <v>0</v>
      </c>
      <c r="AR143" s="285">
        <v>0</v>
      </c>
      <c r="AS143" s="285">
        <v>0</v>
      </c>
      <c r="AT143" s="285">
        <v>0</v>
      </c>
    </row>
    <row r="144" spans="1:46" x14ac:dyDescent="0.35">
      <c r="A144" s="285" t="s">
        <v>10</v>
      </c>
      <c r="B144" s="285">
        <v>1</v>
      </c>
      <c r="C144" s="285">
        <v>2</v>
      </c>
      <c r="D144" s="285">
        <v>5115</v>
      </c>
      <c r="E144" s="285">
        <v>0</v>
      </c>
      <c r="F144" s="285">
        <v>0</v>
      </c>
      <c r="G144" s="285">
        <v>0</v>
      </c>
      <c r="H144" s="285">
        <v>0</v>
      </c>
      <c r="I144" s="285">
        <v>0</v>
      </c>
      <c r="J144" s="285">
        <v>1894</v>
      </c>
      <c r="K144" s="285">
        <v>2117</v>
      </c>
      <c r="L144" s="285">
        <v>296</v>
      </c>
      <c r="M144" s="285">
        <v>0</v>
      </c>
      <c r="N144" s="285">
        <v>0</v>
      </c>
      <c r="O144" s="285">
        <v>0</v>
      </c>
      <c r="P144" s="285">
        <v>0</v>
      </c>
      <c r="Q144" s="285">
        <v>193</v>
      </c>
      <c r="R144" s="285">
        <v>0</v>
      </c>
      <c r="S144" s="285">
        <v>0</v>
      </c>
      <c r="T144" s="285">
        <v>0</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c r="AQ144" s="285">
        <v>0</v>
      </c>
      <c r="AR144" s="285">
        <v>0</v>
      </c>
      <c r="AS144" s="285">
        <v>0</v>
      </c>
      <c r="AT144" s="285">
        <v>0</v>
      </c>
    </row>
    <row r="145" spans="1:46" x14ac:dyDescent="0.35">
      <c r="A145" s="285" t="s">
        <v>10</v>
      </c>
      <c r="B145" s="285">
        <v>1</v>
      </c>
      <c r="C145" s="285">
        <v>2</v>
      </c>
      <c r="D145" s="285">
        <v>5120</v>
      </c>
      <c r="E145" s="285">
        <v>0</v>
      </c>
      <c r="F145" s="285">
        <v>417</v>
      </c>
      <c r="G145" s="285">
        <v>417</v>
      </c>
      <c r="H145" s="285">
        <v>417</v>
      </c>
      <c r="I145" s="285">
        <v>417</v>
      </c>
      <c r="J145" s="285">
        <v>417</v>
      </c>
      <c r="K145" s="285">
        <v>417</v>
      </c>
      <c r="L145" s="285">
        <v>417</v>
      </c>
      <c r="M145" s="285">
        <v>417</v>
      </c>
      <c r="N145" s="285">
        <v>417</v>
      </c>
      <c r="O145" s="285">
        <v>417</v>
      </c>
      <c r="P145" s="285">
        <v>417</v>
      </c>
      <c r="Q145" s="285">
        <v>413</v>
      </c>
      <c r="R145" s="285">
        <v>0</v>
      </c>
      <c r="S145" s="285">
        <v>0</v>
      </c>
      <c r="T145" s="285">
        <v>0</v>
      </c>
      <c r="U145" s="285">
        <v>0</v>
      </c>
      <c r="V145" s="285">
        <v>0</v>
      </c>
      <c r="W145" s="285">
        <v>0</v>
      </c>
      <c r="X145" s="285">
        <v>0</v>
      </c>
      <c r="Y145" s="285">
        <v>0</v>
      </c>
      <c r="Z145" s="285">
        <v>0</v>
      </c>
      <c r="AA145" s="285">
        <v>0</v>
      </c>
      <c r="AB145" s="285">
        <v>0</v>
      </c>
      <c r="AC145" s="285">
        <v>0</v>
      </c>
      <c r="AD145" s="285">
        <v>0</v>
      </c>
      <c r="AE145" s="285">
        <v>0</v>
      </c>
      <c r="AF145" s="285">
        <v>0</v>
      </c>
      <c r="AG145" s="285">
        <v>0</v>
      </c>
      <c r="AH145" s="285">
        <v>0</v>
      </c>
      <c r="AI145" s="285">
        <v>0</v>
      </c>
      <c r="AJ145" s="285">
        <v>0</v>
      </c>
      <c r="AK145" s="285">
        <v>0</v>
      </c>
      <c r="AL145" s="285">
        <v>0</v>
      </c>
      <c r="AM145" s="285">
        <v>0</v>
      </c>
      <c r="AN145" s="285">
        <v>0</v>
      </c>
      <c r="AO145" s="285">
        <v>0</v>
      </c>
      <c r="AP145" s="285">
        <v>0</v>
      </c>
      <c r="AQ145" s="285">
        <v>0</v>
      </c>
      <c r="AR145" s="285">
        <v>0</v>
      </c>
      <c r="AS145" s="285">
        <v>0</v>
      </c>
      <c r="AT145" s="285">
        <v>0</v>
      </c>
    </row>
    <row r="146" spans="1:46" x14ac:dyDescent="0.35">
      <c r="A146" s="285" t="s">
        <v>10</v>
      </c>
      <c r="B146" s="285">
        <v>1</v>
      </c>
      <c r="C146" s="285">
        <v>2</v>
      </c>
      <c r="D146" s="285">
        <v>5200</v>
      </c>
      <c r="E146" s="285">
        <v>0</v>
      </c>
      <c r="F146" s="285">
        <v>177</v>
      </c>
      <c r="G146" s="285">
        <v>208</v>
      </c>
      <c r="H146" s="285">
        <v>195</v>
      </c>
      <c r="I146" s="285">
        <v>194</v>
      </c>
      <c r="J146" s="285">
        <v>315</v>
      </c>
      <c r="K146" s="285">
        <v>266</v>
      </c>
      <c r="L146" s="285">
        <v>153</v>
      </c>
      <c r="M146" s="285">
        <v>169</v>
      </c>
      <c r="N146" s="285">
        <v>168</v>
      </c>
      <c r="O146" s="285">
        <v>193</v>
      </c>
      <c r="P146" s="285">
        <v>156</v>
      </c>
      <c r="Q146" s="285">
        <v>206</v>
      </c>
      <c r="R146" s="285">
        <v>0</v>
      </c>
      <c r="S146" s="285">
        <v>0</v>
      </c>
      <c r="T146" s="285">
        <v>0</v>
      </c>
      <c r="U146" s="285">
        <v>0</v>
      </c>
      <c r="V146" s="285">
        <v>0</v>
      </c>
      <c r="W146" s="285">
        <v>0</v>
      </c>
      <c r="X146" s="285">
        <v>0</v>
      </c>
      <c r="Y146" s="285">
        <v>0</v>
      </c>
      <c r="Z146" s="285">
        <v>0</v>
      </c>
      <c r="AA146" s="285">
        <v>0</v>
      </c>
      <c r="AB146" s="285">
        <v>0</v>
      </c>
      <c r="AC146" s="285">
        <v>0</v>
      </c>
      <c r="AD146" s="285">
        <v>0</v>
      </c>
      <c r="AE146" s="285">
        <v>0</v>
      </c>
      <c r="AF146" s="285">
        <v>0</v>
      </c>
      <c r="AG146" s="285">
        <v>0</v>
      </c>
      <c r="AH146" s="285">
        <v>0</v>
      </c>
      <c r="AI146" s="285">
        <v>0</v>
      </c>
      <c r="AJ146" s="285">
        <v>0</v>
      </c>
      <c r="AK146" s="285">
        <v>0</v>
      </c>
      <c r="AL146" s="285">
        <v>0</v>
      </c>
      <c r="AM146" s="285">
        <v>0</v>
      </c>
      <c r="AN146" s="285">
        <v>0</v>
      </c>
      <c r="AO146" s="285">
        <v>0</v>
      </c>
      <c r="AP146" s="285">
        <v>0</v>
      </c>
      <c r="AQ146" s="285">
        <v>0</v>
      </c>
      <c r="AR146" s="285">
        <v>0</v>
      </c>
      <c r="AS146" s="285">
        <v>0</v>
      </c>
      <c r="AT146" s="285">
        <v>0</v>
      </c>
    </row>
    <row r="147" spans="1:46" x14ac:dyDescent="0.35">
      <c r="A147" s="285" t="s">
        <v>10</v>
      </c>
      <c r="B147" s="285">
        <v>1</v>
      </c>
      <c r="C147" s="285">
        <v>2</v>
      </c>
      <c r="D147" s="285">
        <v>5201</v>
      </c>
      <c r="E147" s="285">
        <v>0</v>
      </c>
      <c r="F147" s="285">
        <v>658</v>
      </c>
      <c r="G147" s="285">
        <v>625</v>
      </c>
      <c r="H147" s="285">
        <v>789</v>
      </c>
      <c r="I147" s="285">
        <v>1091</v>
      </c>
      <c r="J147" s="285">
        <v>1211</v>
      </c>
      <c r="K147" s="285">
        <v>935</v>
      </c>
      <c r="L147" s="285">
        <v>1578</v>
      </c>
      <c r="M147" s="285">
        <v>754</v>
      </c>
      <c r="N147" s="285">
        <v>709</v>
      </c>
      <c r="O147" s="285">
        <v>1016</v>
      </c>
      <c r="P147" s="285">
        <v>706</v>
      </c>
      <c r="Q147" s="285">
        <v>928</v>
      </c>
      <c r="R147" s="285">
        <v>0</v>
      </c>
      <c r="S147" s="285">
        <v>0</v>
      </c>
      <c r="T147" s="285">
        <v>0</v>
      </c>
      <c r="U147" s="285">
        <v>0</v>
      </c>
      <c r="V147" s="285">
        <v>0</v>
      </c>
      <c r="W147" s="285">
        <v>0</v>
      </c>
      <c r="X147" s="285">
        <v>0</v>
      </c>
      <c r="Y147" s="285">
        <v>0</v>
      </c>
      <c r="Z147" s="285">
        <v>0</v>
      </c>
      <c r="AA147" s="285">
        <v>0</v>
      </c>
      <c r="AB147" s="285">
        <v>0</v>
      </c>
      <c r="AC147" s="285">
        <v>0</v>
      </c>
      <c r="AD147" s="285">
        <v>0</v>
      </c>
      <c r="AE147" s="285">
        <v>0</v>
      </c>
      <c r="AF147" s="285">
        <v>0</v>
      </c>
      <c r="AG147" s="285">
        <v>0</v>
      </c>
      <c r="AH147" s="285">
        <v>0</v>
      </c>
      <c r="AI147" s="285">
        <v>0</v>
      </c>
      <c r="AJ147" s="285">
        <v>0</v>
      </c>
      <c r="AK147" s="285">
        <v>0</v>
      </c>
      <c r="AL147" s="285">
        <v>0</v>
      </c>
      <c r="AM147" s="285">
        <v>0</v>
      </c>
      <c r="AN147" s="285">
        <v>0</v>
      </c>
      <c r="AO147" s="285">
        <v>0</v>
      </c>
      <c r="AP147" s="285">
        <v>0</v>
      </c>
      <c r="AQ147" s="285">
        <v>0</v>
      </c>
      <c r="AR147" s="285">
        <v>0</v>
      </c>
      <c r="AS147" s="285">
        <v>0</v>
      </c>
      <c r="AT147" s="285">
        <v>0</v>
      </c>
    </row>
    <row r="148" spans="1:46" x14ac:dyDescent="0.35">
      <c r="A148" s="285" t="s">
        <v>10</v>
      </c>
      <c r="B148" s="285">
        <v>1</v>
      </c>
      <c r="C148" s="285">
        <v>2</v>
      </c>
      <c r="D148" s="285">
        <v>5202</v>
      </c>
      <c r="E148" s="285">
        <v>0</v>
      </c>
      <c r="F148" s="285">
        <v>42</v>
      </c>
      <c r="G148" s="285">
        <v>42</v>
      </c>
      <c r="H148" s="285">
        <v>42</v>
      </c>
      <c r="I148" s="285">
        <v>42</v>
      </c>
      <c r="J148" s="285">
        <v>42</v>
      </c>
      <c r="K148" s="285">
        <v>42</v>
      </c>
      <c r="L148" s="285">
        <v>42</v>
      </c>
      <c r="M148" s="285">
        <v>42</v>
      </c>
      <c r="N148" s="285">
        <v>42</v>
      </c>
      <c r="O148" s="285">
        <v>42</v>
      </c>
      <c r="P148" s="285">
        <v>42</v>
      </c>
      <c r="Q148" s="285">
        <v>38</v>
      </c>
      <c r="R148" s="285">
        <v>0</v>
      </c>
      <c r="S148" s="285">
        <v>0</v>
      </c>
      <c r="T148" s="285">
        <v>0</v>
      </c>
      <c r="U148" s="285">
        <v>0</v>
      </c>
      <c r="V148" s="285">
        <v>0</v>
      </c>
      <c r="W148" s="285">
        <v>0</v>
      </c>
      <c r="X148" s="285">
        <v>0</v>
      </c>
      <c r="Y148" s="285">
        <v>0</v>
      </c>
      <c r="Z148" s="285">
        <v>0</v>
      </c>
      <c r="AA148" s="285">
        <v>0</v>
      </c>
      <c r="AB148" s="285">
        <v>0</v>
      </c>
      <c r="AC148" s="285">
        <v>0</v>
      </c>
      <c r="AD148" s="285">
        <v>0</v>
      </c>
      <c r="AE148" s="285">
        <v>0</v>
      </c>
      <c r="AF148" s="285">
        <v>0</v>
      </c>
      <c r="AG148" s="285">
        <v>0</v>
      </c>
      <c r="AH148" s="285">
        <v>0</v>
      </c>
      <c r="AI148" s="285">
        <v>0</v>
      </c>
      <c r="AJ148" s="285">
        <v>0</v>
      </c>
      <c r="AK148" s="285">
        <v>0</v>
      </c>
      <c r="AL148" s="285">
        <v>0</v>
      </c>
      <c r="AM148" s="285">
        <v>0</v>
      </c>
      <c r="AN148" s="285">
        <v>0</v>
      </c>
      <c r="AO148" s="285">
        <v>0</v>
      </c>
      <c r="AP148" s="285">
        <v>0</v>
      </c>
      <c r="AQ148" s="285">
        <v>0</v>
      </c>
      <c r="AR148" s="285">
        <v>0</v>
      </c>
      <c r="AS148" s="285">
        <v>0</v>
      </c>
      <c r="AT148" s="285">
        <v>0</v>
      </c>
    </row>
    <row r="149" spans="1:46" x14ac:dyDescent="0.35">
      <c r="A149" s="285" t="s">
        <v>10</v>
      </c>
      <c r="B149" s="285">
        <v>1</v>
      </c>
      <c r="C149" s="285">
        <v>2</v>
      </c>
      <c r="D149" s="285">
        <v>5210</v>
      </c>
      <c r="E149" s="285">
        <v>0</v>
      </c>
      <c r="F149" s="285">
        <v>268</v>
      </c>
      <c r="G149" s="285">
        <v>937</v>
      </c>
      <c r="H149" s="285">
        <v>943</v>
      </c>
      <c r="I149" s="285">
        <v>0</v>
      </c>
      <c r="J149" s="285">
        <v>0</v>
      </c>
      <c r="K149" s="285">
        <v>0</v>
      </c>
      <c r="L149" s="285">
        <v>0</v>
      </c>
      <c r="M149" s="285">
        <v>0</v>
      </c>
      <c r="N149" s="285">
        <v>142</v>
      </c>
      <c r="O149" s="285">
        <v>0</v>
      </c>
      <c r="P149" s="285">
        <v>127</v>
      </c>
      <c r="Q149" s="285">
        <v>83</v>
      </c>
      <c r="R149" s="285">
        <v>0</v>
      </c>
      <c r="S149" s="285">
        <v>0</v>
      </c>
      <c r="T149" s="285">
        <v>0</v>
      </c>
      <c r="U149" s="285">
        <v>0</v>
      </c>
      <c r="V149" s="285">
        <v>0</v>
      </c>
      <c r="W149" s="285">
        <v>0</v>
      </c>
      <c r="X149" s="285">
        <v>0</v>
      </c>
      <c r="Y149" s="285">
        <v>0</v>
      </c>
      <c r="Z149" s="285">
        <v>0</v>
      </c>
      <c r="AA149" s="285">
        <v>0</v>
      </c>
      <c r="AB149" s="285">
        <v>0</v>
      </c>
      <c r="AC149" s="285">
        <v>0</v>
      </c>
      <c r="AD149" s="285">
        <v>0</v>
      </c>
      <c r="AE149" s="285">
        <v>0</v>
      </c>
      <c r="AF149" s="285">
        <v>0</v>
      </c>
      <c r="AG149" s="285">
        <v>0</v>
      </c>
      <c r="AH149" s="285">
        <v>0</v>
      </c>
      <c r="AI149" s="285">
        <v>0</v>
      </c>
      <c r="AJ149" s="285">
        <v>0</v>
      </c>
      <c r="AK149" s="285">
        <v>0</v>
      </c>
      <c r="AL149" s="285">
        <v>0</v>
      </c>
      <c r="AM149" s="285">
        <v>0</v>
      </c>
      <c r="AN149" s="285">
        <v>0</v>
      </c>
      <c r="AO149" s="285">
        <v>0</v>
      </c>
      <c r="AP149" s="285">
        <v>0</v>
      </c>
      <c r="AQ149" s="285">
        <v>0</v>
      </c>
      <c r="AR149" s="285">
        <v>0</v>
      </c>
      <c r="AS149" s="285">
        <v>0</v>
      </c>
      <c r="AT149" s="285">
        <v>0</v>
      </c>
    </row>
    <row r="150" spans="1:46" x14ac:dyDescent="0.35">
      <c r="A150" s="285" t="s">
        <v>10</v>
      </c>
      <c r="B150" s="285">
        <v>1</v>
      </c>
      <c r="C150" s="285">
        <v>2</v>
      </c>
      <c r="D150" s="285">
        <v>5212</v>
      </c>
      <c r="E150" s="285">
        <v>0</v>
      </c>
      <c r="F150" s="285">
        <v>0</v>
      </c>
      <c r="G150" s="285">
        <v>0</v>
      </c>
      <c r="H150" s="285">
        <v>0</v>
      </c>
      <c r="I150" s="285">
        <v>0</v>
      </c>
      <c r="J150" s="285">
        <v>0</v>
      </c>
      <c r="K150" s="285">
        <v>14602</v>
      </c>
      <c r="L150" s="285">
        <v>281</v>
      </c>
      <c r="M150" s="285">
        <v>2117</v>
      </c>
      <c r="N150" s="285">
        <v>0</v>
      </c>
      <c r="O150" s="285">
        <v>0</v>
      </c>
      <c r="P150" s="285">
        <v>0</v>
      </c>
      <c r="Q150" s="285">
        <v>0</v>
      </c>
      <c r="R150" s="285">
        <v>0</v>
      </c>
      <c r="S150" s="285">
        <v>0</v>
      </c>
      <c r="T150" s="285">
        <v>0</v>
      </c>
      <c r="U150" s="285">
        <v>0</v>
      </c>
      <c r="V150" s="285">
        <v>0</v>
      </c>
      <c r="W150" s="285">
        <v>0</v>
      </c>
      <c r="X150" s="285">
        <v>0</v>
      </c>
      <c r="Y150" s="285">
        <v>0</v>
      </c>
      <c r="Z150" s="285">
        <v>0</v>
      </c>
      <c r="AA150" s="285">
        <v>0</v>
      </c>
      <c r="AB150" s="285">
        <v>0</v>
      </c>
      <c r="AC150" s="285">
        <v>0</v>
      </c>
      <c r="AD150" s="285">
        <v>0</v>
      </c>
      <c r="AE150" s="285">
        <v>0</v>
      </c>
      <c r="AF150" s="285">
        <v>0</v>
      </c>
      <c r="AG150" s="285">
        <v>0</v>
      </c>
      <c r="AH150" s="285">
        <v>0</v>
      </c>
      <c r="AI150" s="285">
        <v>0</v>
      </c>
      <c r="AJ150" s="285">
        <v>0</v>
      </c>
      <c r="AK150" s="285">
        <v>0</v>
      </c>
      <c r="AL150" s="285">
        <v>0</v>
      </c>
      <c r="AM150" s="285">
        <v>0</v>
      </c>
      <c r="AN150" s="285">
        <v>0</v>
      </c>
      <c r="AO150" s="285">
        <v>0</v>
      </c>
      <c r="AP150" s="285">
        <v>0</v>
      </c>
      <c r="AQ150" s="285">
        <v>0</v>
      </c>
      <c r="AR150" s="285">
        <v>0</v>
      </c>
      <c r="AS150" s="285">
        <v>0</v>
      </c>
      <c r="AT150" s="285">
        <v>0</v>
      </c>
    </row>
    <row r="151" spans="1:46" x14ac:dyDescent="0.35">
      <c r="A151" s="285" t="s">
        <v>10</v>
      </c>
      <c r="B151" s="285">
        <v>1</v>
      </c>
      <c r="C151" s="285">
        <v>2</v>
      </c>
      <c r="D151" s="285">
        <v>5215</v>
      </c>
      <c r="E151" s="285">
        <v>0</v>
      </c>
      <c r="F151" s="285">
        <v>2500</v>
      </c>
      <c r="G151" s="285">
        <v>2500</v>
      </c>
      <c r="H151" s="285">
        <v>2500</v>
      </c>
      <c r="I151" s="285">
        <v>2500</v>
      </c>
      <c r="J151" s="285">
        <v>2500</v>
      </c>
      <c r="K151" s="285">
        <v>2500</v>
      </c>
      <c r="L151" s="285">
        <v>2500</v>
      </c>
      <c r="M151" s="285">
        <v>2500</v>
      </c>
      <c r="N151" s="285">
        <v>2500</v>
      </c>
      <c r="O151" s="285">
        <v>2500</v>
      </c>
      <c r="P151" s="285">
        <v>2500</v>
      </c>
      <c r="Q151" s="285">
        <v>2500</v>
      </c>
      <c r="R151" s="285">
        <v>0</v>
      </c>
      <c r="S151" s="285">
        <v>0</v>
      </c>
      <c r="T151" s="285">
        <v>0</v>
      </c>
      <c r="U151" s="285">
        <v>0</v>
      </c>
      <c r="V151" s="285">
        <v>0</v>
      </c>
      <c r="W151" s="285">
        <v>0</v>
      </c>
      <c r="X151" s="285">
        <v>0</v>
      </c>
      <c r="Y151" s="285">
        <v>0</v>
      </c>
      <c r="Z151" s="285">
        <v>0</v>
      </c>
      <c r="AA151" s="285">
        <v>0</v>
      </c>
      <c r="AB151" s="285">
        <v>0</v>
      </c>
      <c r="AC151" s="285">
        <v>0</v>
      </c>
      <c r="AD151" s="285">
        <v>0</v>
      </c>
      <c r="AE151" s="285">
        <v>0</v>
      </c>
      <c r="AF151" s="285">
        <v>0</v>
      </c>
      <c r="AG151" s="285">
        <v>0</v>
      </c>
      <c r="AH151" s="285">
        <v>0</v>
      </c>
      <c r="AI151" s="285">
        <v>0</v>
      </c>
      <c r="AJ151" s="285">
        <v>0</v>
      </c>
      <c r="AK151" s="285">
        <v>0</v>
      </c>
      <c r="AL151" s="285">
        <v>0</v>
      </c>
      <c r="AM151" s="285">
        <v>0</v>
      </c>
      <c r="AN151" s="285">
        <v>0</v>
      </c>
      <c r="AO151" s="285">
        <v>0</v>
      </c>
      <c r="AP151" s="285">
        <v>0</v>
      </c>
      <c r="AQ151" s="285">
        <v>0</v>
      </c>
      <c r="AR151" s="285">
        <v>0</v>
      </c>
      <c r="AS151" s="285">
        <v>0</v>
      </c>
      <c r="AT151" s="285">
        <v>0</v>
      </c>
    </row>
    <row r="152" spans="1:46" x14ac:dyDescent="0.35">
      <c r="A152" s="285" t="s">
        <v>10</v>
      </c>
      <c r="B152" s="285">
        <v>1</v>
      </c>
      <c r="C152" s="285">
        <v>2</v>
      </c>
      <c r="D152" s="285">
        <v>5216</v>
      </c>
      <c r="E152" s="285">
        <v>0</v>
      </c>
      <c r="F152" s="285">
        <v>833</v>
      </c>
      <c r="G152" s="285">
        <v>833</v>
      </c>
      <c r="H152" s="285">
        <v>833</v>
      </c>
      <c r="I152" s="285">
        <v>833</v>
      </c>
      <c r="J152" s="285">
        <v>833</v>
      </c>
      <c r="K152" s="285">
        <v>833</v>
      </c>
      <c r="L152" s="285">
        <v>833</v>
      </c>
      <c r="M152" s="285">
        <v>833</v>
      </c>
      <c r="N152" s="285">
        <v>833</v>
      </c>
      <c r="O152" s="285">
        <v>833</v>
      </c>
      <c r="P152" s="285">
        <v>833</v>
      </c>
      <c r="Q152" s="285">
        <v>837</v>
      </c>
      <c r="R152" s="285">
        <v>0</v>
      </c>
      <c r="S152" s="285">
        <v>0</v>
      </c>
      <c r="T152" s="285">
        <v>0</v>
      </c>
      <c r="U152" s="285">
        <v>0</v>
      </c>
      <c r="V152" s="285">
        <v>0</v>
      </c>
      <c r="W152" s="285">
        <v>0</v>
      </c>
      <c r="X152" s="285">
        <v>0</v>
      </c>
      <c r="Y152" s="285">
        <v>0</v>
      </c>
      <c r="Z152" s="285">
        <v>0</v>
      </c>
      <c r="AA152" s="285">
        <v>0</v>
      </c>
      <c r="AB152" s="285">
        <v>0</v>
      </c>
      <c r="AC152" s="285">
        <v>0</v>
      </c>
      <c r="AD152" s="285">
        <v>0</v>
      </c>
      <c r="AE152" s="285">
        <v>0</v>
      </c>
      <c r="AF152" s="285">
        <v>0</v>
      </c>
      <c r="AG152" s="285">
        <v>0</v>
      </c>
      <c r="AH152" s="285">
        <v>0</v>
      </c>
      <c r="AI152" s="285">
        <v>0</v>
      </c>
      <c r="AJ152" s="285">
        <v>0</v>
      </c>
      <c r="AK152" s="285">
        <v>0</v>
      </c>
      <c r="AL152" s="285">
        <v>0</v>
      </c>
      <c r="AM152" s="285">
        <v>0</v>
      </c>
      <c r="AN152" s="285">
        <v>0</v>
      </c>
      <c r="AO152" s="285">
        <v>0</v>
      </c>
      <c r="AP152" s="285">
        <v>0</v>
      </c>
      <c r="AQ152" s="285">
        <v>0</v>
      </c>
      <c r="AR152" s="285">
        <v>0</v>
      </c>
      <c r="AS152" s="285">
        <v>0</v>
      </c>
      <c r="AT152" s="285">
        <v>0</v>
      </c>
    </row>
    <row r="153" spans="1:46" x14ac:dyDescent="0.35">
      <c r="A153" s="285" t="s">
        <v>10</v>
      </c>
      <c r="B153" s="285">
        <v>1</v>
      </c>
      <c r="C153" s="285">
        <v>2</v>
      </c>
      <c r="D153" s="285">
        <v>5217</v>
      </c>
      <c r="E153" s="285">
        <v>0</v>
      </c>
      <c r="F153" s="285">
        <v>0</v>
      </c>
      <c r="G153" s="285">
        <v>2973</v>
      </c>
      <c r="H153" s="285">
        <v>0</v>
      </c>
      <c r="I153" s="285">
        <v>0</v>
      </c>
      <c r="J153" s="285">
        <v>0</v>
      </c>
      <c r="K153" s="285">
        <v>0</v>
      </c>
      <c r="L153" s="285">
        <v>0</v>
      </c>
      <c r="M153" s="285">
        <v>0</v>
      </c>
      <c r="N153" s="285">
        <v>274</v>
      </c>
      <c r="O153" s="285">
        <v>0</v>
      </c>
      <c r="P153" s="285">
        <v>0</v>
      </c>
      <c r="Q153" s="285">
        <v>1753</v>
      </c>
      <c r="R153" s="285">
        <v>0</v>
      </c>
      <c r="S153" s="285">
        <v>0</v>
      </c>
      <c r="T153" s="285">
        <v>0</v>
      </c>
      <c r="U153" s="285">
        <v>0</v>
      </c>
      <c r="V153" s="285">
        <v>0</v>
      </c>
      <c r="W153" s="285">
        <v>0</v>
      </c>
      <c r="X153" s="285">
        <v>0</v>
      </c>
      <c r="Y153" s="285">
        <v>0</v>
      </c>
      <c r="Z153" s="285">
        <v>0</v>
      </c>
      <c r="AA153" s="285">
        <v>0</v>
      </c>
      <c r="AB153" s="285">
        <v>0</v>
      </c>
      <c r="AC153" s="285">
        <v>0</v>
      </c>
      <c r="AD153" s="285">
        <v>0</v>
      </c>
      <c r="AE153" s="285">
        <v>0</v>
      </c>
      <c r="AF153" s="285">
        <v>0</v>
      </c>
      <c r="AG153" s="285">
        <v>0</v>
      </c>
      <c r="AH153" s="285">
        <v>0</v>
      </c>
      <c r="AI153" s="285">
        <v>0</v>
      </c>
      <c r="AJ153" s="285">
        <v>0</v>
      </c>
      <c r="AK153" s="285">
        <v>0</v>
      </c>
      <c r="AL153" s="285">
        <v>0</v>
      </c>
      <c r="AM153" s="285">
        <v>0</v>
      </c>
      <c r="AN153" s="285">
        <v>0</v>
      </c>
      <c r="AO153" s="285">
        <v>0</v>
      </c>
      <c r="AP153" s="285">
        <v>0</v>
      </c>
      <c r="AQ153" s="285">
        <v>0</v>
      </c>
      <c r="AR153" s="285">
        <v>0</v>
      </c>
      <c r="AS153" s="285">
        <v>0</v>
      </c>
      <c r="AT153" s="285">
        <v>0</v>
      </c>
    </row>
    <row r="154" spans="1:46" x14ac:dyDescent="0.35">
      <c r="A154" s="285" t="s">
        <v>10</v>
      </c>
      <c r="B154" s="285">
        <v>1</v>
      </c>
      <c r="C154" s="285">
        <v>2</v>
      </c>
      <c r="D154" s="285">
        <v>5220</v>
      </c>
      <c r="E154" s="285">
        <v>0</v>
      </c>
      <c r="F154" s="285">
        <v>214</v>
      </c>
      <c r="G154" s="285">
        <v>303</v>
      </c>
      <c r="H154" s="285">
        <v>78</v>
      </c>
      <c r="I154" s="285">
        <v>77</v>
      </c>
      <c r="J154" s="285">
        <v>78</v>
      </c>
      <c r="K154" s="285">
        <v>307</v>
      </c>
      <c r="L154" s="285">
        <v>0</v>
      </c>
      <c r="M154" s="285">
        <v>0</v>
      </c>
      <c r="N154" s="285">
        <v>73</v>
      </c>
      <c r="O154" s="285">
        <v>94</v>
      </c>
      <c r="P154" s="285">
        <v>489</v>
      </c>
      <c r="Q154" s="285">
        <v>787</v>
      </c>
      <c r="R154" s="285">
        <v>0</v>
      </c>
      <c r="S154" s="285">
        <v>0</v>
      </c>
      <c r="T154" s="285">
        <v>0</v>
      </c>
      <c r="U154" s="285">
        <v>0</v>
      </c>
      <c r="V154" s="285">
        <v>0</v>
      </c>
      <c r="W154" s="285">
        <v>0</v>
      </c>
      <c r="X154" s="285">
        <v>0</v>
      </c>
      <c r="Y154" s="285">
        <v>0</v>
      </c>
      <c r="Z154" s="285">
        <v>0</v>
      </c>
      <c r="AA154" s="285">
        <v>0</v>
      </c>
      <c r="AB154" s="285">
        <v>0</v>
      </c>
      <c r="AC154" s="285">
        <v>0</v>
      </c>
      <c r="AD154" s="285">
        <v>0</v>
      </c>
      <c r="AE154" s="285">
        <v>0</v>
      </c>
      <c r="AF154" s="285">
        <v>0</v>
      </c>
      <c r="AG154" s="285">
        <v>0</v>
      </c>
      <c r="AH154" s="285">
        <v>0</v>
      </c>
      <c r="AI154" s="285">
        <v>0</v>
      </c>
      <c r="AJ154" s="285">
        <v>0</v>
      </c>
      <c r="AK154" s="285">
        <v>0</v>
      </c>
      <c r="AL154" s="285">
        <v>0</v>
      </c>
      <c r="AM154" s="285">
        <v>0</v>
      </c>
      <c r="AN154" s="285">
        <v>0</v>
      </c>
      <c r="AO154" s="285">
        <v>0</v>
      </c>
      <c r="AP154" s="285">
        <v>0</v>
      </c>
      <c r="AQ154" s="285">
        <v>0</v>
      </c>
      <c r="AR154" s="285">
        <v>0</v>
      </c>
      <c r="AS154" s="285">
        <v>0</v>
      </c>
      <c r="AT154" s="285">
        <v>0</v>
      </c>
    </row>
    <row r="155" spans="1:46" x14ac:dyDescent="0.35">
      <c r="A155" s="285" t="s">
        <v>10</v>
      </c>
      <c r="B155" s="285">
        <v>1</v>
      </c>
      <c r="C155" s="285">
        <v>2</v>
      </c>
      <c r="D155" s="285">
        <v>5230</v>
      </c>
      <c r="E155" s="285">
        <v>0</v>
      </c>
      <c r="F155" s="285">
        <v>1971</v>
      </c>
      <c r="G155" s="285">
        <v>1971</v>
      </c>
      <c r="H155" s="285">
        <v>1971</v>
      </c>
      <c r="I155" s="285">
        <v>1971</v>
      </c>
      <c r="J155" s="285">
        <v>1971</v>
      </c>
      <c r="K155" s="285">
        <v>1971</v>
      </c>
      <c r="L155" s="285">
        <v>1971</v>
      </c>
      <c r="M155" s="285">
        <v>1971</v>
      </c>
      <c r="N155" s="285">
        <v>1971</v>
      </c>
      <c r="O155" s="285">
        <v>1971</v>
      </c>
      <c r="P155" s="285">
        <v>1971</v>
      </c>
      <c r="Q155" s="285">
        <v>1973</v>
      </c>
      <c r="R155" s="285">
        <v>0</v>
      </c>
      <c r="S155" s="285">
        <v>0</v>
      </c>
      <c r="T155" s="285">
        <v>0</v>
      </c>
      <c r="U155" s="285">
        <v>0</v>
      </c>
      <c r="V155" s="285">
        <v>0</v>
      </c>
      <c r="W155" s="285">
        <v>0</v>
      </c>
      <c r="X155" s="285">
        <v>0</v>
      </c>
      <c r="Y155" s="285">
        <v>0</v>
      </c>
      <c r="Z155" s="285">
        <v>0</v>
      </c>
      <c r="AA155" s="285">
        <v>0</v>
      </c>
      <c r="AB155" s="285">
        <v>0</v>
      </c>
      <c r="AC155" s="285">
        <v>0</v>
      </c>
      <c r="AD155" s="285">
        <v>0</v>
      </c>
      <c r="AE155" s="285">
        <v>0</v>
      </c>
      <c r="AF155" s="285">
        <v>0</v>
      </c>
      <c r="AG155" s="285">
        <v>0</v>
      </c>
      <c r="AH155" s="285">
        <v>0</v>
      </c>
      <c r="AI155" s="285">
        <v>0</v>
      </c>
      <c r="AJ155" s="285">
        <v>0</v>
      </c>
      <c r="AK155" s="285">
        <v>0</v>
      </c>
      <c r="AL155" s="285">
        <v>0</v>
      </c>
      <c r="AM155" s="285">
        <v>0</v>
      </c>
      <c r="AN155" s="285">
        <v>0</v>
      </c>
      <c r="AO155" s="285">
        <v>0</v>
      </c>
      <c r="AP155" s="285">
        <v>0</v>
      </c>
      <c r="AQ155" s="285">
        <v>0</v>
      </c>
      <c r="AR155" s="285">
        <v>0</v>
      </c>
      <c r="AS155" s="285">
        <v>0</v>
      </c>
      <c r="AT155" s="285">
        <v>0</v>
      </c>
    </row>
    <row r="156" spans="1:46" x14ac:dyDescent="0.35">
      <c r="A156" s="285" t="s">
        <v>10</v>
      </c>
      <c r="B156" s="285">
        <v>1</v>
      </c>
      <c r="C156" s="285">
        <v>2</v>
      </c>
      <c r="D156" s="285">
        <v>5300</v>
      </c>
      <c r="E156" s="285">
        <v>0</v>
      </c>
      <c r="F156" s="285">
        <v>0</v>
      </c>
      <c r="G156" s="285">
        <v>0</v>
      </c>
      <c r="H156" s="285">
        <v>0</v>
      </c>
      <c r="I156" s="285">
        <v>1071</v>
      </c>
      <c r="J156" s="285">
        <v>0</v>
      </c>
      <c r="K156" s="285">
        <v>0</v>
      </c>
      <c r="L156" s="285">
        <v>13139</v>
      </c>
      <c r="M156" s="285">
        <v>6176</v>
      </c>
      <c r="N156" s="285">
        <v>335</v>
      </c>
      <c r="O156" s="285">
        <v>10671</v>
      </c>
      <c r="P156" s="285">
        <v>131</v>
      </c>
      <c r="Q156" s="285">
        <v>3477</v>
      </c>
      <c r="R156" s="285">
        <v>0</v>
      </c>
      <c r="S156" s="285">
        <v>0</v>
      </c>
      <c r="T156" s="285">
        <v>0</v>
      </c>
      <c r="U156" s="285">
        <v>0</v>
      </c>
      <c r="V156" s="285">
        <v>0</v>
      </c>
      <c r="W156" s="285">
        <v>0</v>
      </c>
      <c r="X156" s="285">
        <v>0</v>
      </c>
      <c r="Y156" s="285">
        <v>0</v>
      </c>
      <c r="Z156" s="285">
        <v>0</v>
      </c>
      <c r="AA156" s="285">
        <v>0</v>
      </c>
      <c r="AB156" s="285">
        <v>0</v>
      </c>
      <c r="AC156" s="285">
        <v>0</v>
      </c>
      <c r="AD156" s="285">
        <v>0</v>
      </c>
      <c r="AE156" s="285">
        <v>0</v>
      </c>
      <c r="AF156" s="285">
        <v>0</v>
      </c>
      <c r="AG156" s="285">
        <v>0</v>
      </c>
      <c r="AH156" s="285">
        <v>0</v>
      </c>
      <c r="AI156" s="285">
        <v>0</v>
      </c>
      <c r="AJ156" s="285">
        <v>0</v>
      </c>
      <c r="AK156" s="285">
        <v>0</v>
      </c>
      <c r="AL156" s="285">
        <v>0</v>
      </c>
      <c r="AM156" s="285">
        <v>0</v>
      </c>
      <c r="AN156" s="285">
        <v>0</v>
      </c>
      <c r="AO156" s="285">
        <v>0</v>
      </c>
      <c r="AP156" s="285">
        <v>0</v>
      </c>
      <c r="AQ156" s="285">
        <v>0</v>
      </c>
      <c r="AR156" s="285">
        <v>0</v>
      </c>
      <c r="AS156" s="285">
        <v>0</v>
      </c>
      <c r="AT156" s="285">
        <v>0</v>
      </c>
    </row>
    <row r="157" spans="1:46" x14ac:dyDescent="0.35">
      <c r="A157" s="285" t="s">
        <v>10</v>
      </c>
      <c r="B157" s="285">
        <v>1</v>
      </c>
      <c r="C157" s="285">
        <v>2</v>
      </c>
      <c r="D157" s="285">
        <v>5315</v>
      </c>
      <c r="E157" s="285">
        <v>0</v>
      </c>
      <c r="F157" s="285">
        <v>0</v>
      </c>
      <c r="G157" s="285">
        <v>0</v>
      </c>
      <c r="H157" s="285">
        <v>0</v>
      </c>
      <c r="I157" s="285">
        <v>0</v>
      </c>
      <c r="J157" s="285">
        <v>0</v>
      </c>
      <c r="K157" s="285">
        <v>0</v>
      </c>
      <c r="L157" s="285">
        <v>1477</v>
      </c>
      <c r="M157" s="285">
        <v>87</v>
      </c>
      <c r="N157" s="285">
        <v>0</v>
      </c>
      <c r="O157" s="285">
        <v>0</v>
      </c>
      <c r="P157" s="285">
        <v>2360</v>
      </c>
      <c r="Q157" s="285">
        <v>576</v>
      </c>
      <c r="R157" s="285">
        <v>0</v>
      </c>
      <c r="S157" s="285">
        <v>0</v>
      </c>
      <c r="T157" s="285">
        <v>0</v>
      </c>
      <c r="U157" s="285">
        <v>0</v>
      </c>
      <c r="V157" s="285">
        <v>0</v>
      </c>
      <c r="W157" s="285">
        <v>0</v>
      </c>
      <c r="X157" s="285">
        <v>0</v>
      </c>
      <c r="Y157" s="285">
        <v>0</v>
      </c>
      <c r="Z157" s="285">
        <v>0</v>
      </c>
      <c r="AA157" s="285">
        <v>0</v>
      </c>
      <c r="AB157" s="285">
        <v>0</v>
      </c>
      <c r="AC157" s="285">
        <v>0</v>
      </c>
      <c r="AD157" s="285">
        <v>0</v>
      </c>
      <c r="AE157" s="285">
        <v>0</v>
      </c>
      <c r="AF157" s="285">
        <v>0</v>
      </c>
      <c r="AG157" s="285">
        <v>0</v>
      </c>
      <c r="AH157" s="285">
        <v>0</v>
      </c>
      <c r="AI157" s="285">
        <v>0</v>
      </c>
      <c r="AJ157" s="285">
        <v>0</v>
      </c>
      <c r="AK157" s="285">
        <v>0</v>
      </c>
      <c r="AL157" s="285">
        <v>0</v>
      </c>
      <c r="AM157" s="285">
        <v>0</v>
      </c>
      <c r="AN157" s="285">
        <v>0</v>
      </c>
      <c r="AO157" s="285">
        <v>0</v>
      </c>
      <c r="AP157" s="285">
        <v>0</v>
      </c>
      <c r="AQ157" s="285">
        <v>0</v>
      </c>
      <c r="AR157" s="285">
        <v>0</v>
      </c>
      <c r="AS157" s="285">
        <v>0</v>
      </c>
      <c r="AT157" s="285">
        <v>0</v>
      </c>
    </row>
    <row r="158" spans="1:46" x14ac:dyDescent="0.35">
      <c r="A158" s="285" t="s">
        <v>10</v>
      </c>
      <c r="B158" s="285">
        <v>1</v>
      </c>
      <c r="C158" s="285">
        <v>2</v>
      </c>
      <c r="D158" s="285">
        <v>5320</v>
      </c>
      <c r="E158" s="285">
        <v>0</v>
      </c>
      <c r="F158" s="285">
        <v>0</v>
      </c>
      <c r="G158" s="285">
        <v>0</v>
      </c>
      <c r="H158" s="285">
        <v>0</v>
      </c>
      <c r="I158" s="285">
        <v>0</v>
      </c>
      <c r="J158" s="285">
        <v>0</v>
      </c>
      <c r="K158" s="285">
        <v>0</v>
      </c>
      <c r="L158" s="285">
        <v>745</v>
      </c>
      <c r="M158" s="285">
        <v>0</v>
      </c>
      <c r="N158" s="285">
        <v>0</v>
      </c>
      <c r="O158" s="285">
        <v>1850</v>
      </c>
      <c r="P158" s="285">
        <v>15288</v>
      </c>
      <c r="Q158" s="285">
        <v>117</v>
      </c>
      <c r="R158" s="285">
        <v>0</v>
      </c>
      <c r="S158" s="285">
        <v>0</v>
      </c>
      <c r="T158" s="285">
        <v>0</v>
      </c>
      <c r="U158" s="285">
        <v>0</v>
      </c>
      <c r="V158" s="285">
        <v>0</v>
      </c>
      <c r="W158" s="285">
        <v>0</v>
      </c>
      <c r="X158" s="285">
        <v>0</v>
      </c>
      <c r="Y158" s="285">
        <v>0</v>
      </c>
      <c r="Z158" s="285">
        <v>0</v>
      </c>
      <c r="AA158" s="285">
        <v>0</v>
      </c>
      <c r="AB158" s="285">
        <v>0</v>
      </c>
      <c r="AC158" s="285">
        <v>0</v>
      </c>
      <c r="AD158" s="285">
        <v>0</v>
      </c>
      <c r="AE158" s="285">
        <v>0</v>
      </c>
      <c r="AF158" s="285">
        <v>0</v>
      </c>
      <c r="AG158" s="285">
        <v>0</v>
      </c>
      <c r="AH158" s="285">
        <v>0</v>
      </c>
      <c r="AI158" s="285">
        <v>0</v>
      </c>
      <c r="AJ158" s="285">
        <v>0</v>
      </c>
      <c r="AK158" s="285">
        <v>0</v>
      </c>
      <c r="AL158" s="285">
        <v>0</v>
      </c>
      <c r="AM158" s="285">
        <v>0</v>
      </c>
      <c r="AN158" s="285">
        <v>0</v>
      </c>
      <c r="AO158" s="285">
        <v>0</v>
      </c>
      <c r="AP158" s="285">
        <v>0</v>
      </c>
      <c r="AQ158" s="285">
        <v>0</v>
      </c>
      <c r="AR158" s="285">
        <v>0</v>
      </c>
      <c r="AS158" s="285">
        <v>0</v>
      </c>
      <c r="AT158" s="285">
        <v>0</v>
      </c>
    </row>
    <row r="159" spans="1:46" x14ac:dyDescent="0.35">
      <c r="A159" s="285" t="s">
        <v>10</v>
      </c>
      <c r="B159" s="285">
        <v>1</v>
      </c>
      <c r="C159" s="285">
        <v>2</v>
      </c>
      <c r="D159" s="285">
        <v>5400</v>
      </c>
      <c r="E159" s="285">
        <v>0</v>
      </c>
      <c r="F159" s="285">
        <v>30850</v>
      </c>
      <c r="G159" s="285">
        <v>30850</v>
      </c>
      <c r="H159" s="285">
        <v>30850</v>
      </c>
      <c r="I159" s="285">
        <v>30850</v>
      </c>
      <c r="J159" s="285">
        <v>30850</v>
      </c>
      <c r="K159" s="285">
        <v>30850</v>
      </c>
      <c r="L159" s="285">
        <v>30850</v>
      </c>
      <c r="M159" s="285">
        <v>30850</v>
      </c>
      <c r="N159" s="285">
        <v>30850</v>
      </c>
      <c r="O159" s="285">
        <v>30850</v>
      </c>
      <c r="P159" s="285">
        <v>30850</v>
      </c>
      <c r="Q159" s="285">
        <v>30922</v>
      </c>
      <c r="R159" s="285">
        <v>0</v>
      </c>
      <c r="S159" s="285">
        <v>0</v>
      </c>
      <c r="T159" s="285">
        <v>0</v>
      </c>
      <c r="U159" s="285">
        <v>0</v>
      </c>
      <c r="V159" s="285">
        <v>0</v>
      </c>
      <c r="W159" s="285">
        <v>0</v>
      </c>
      <c r="X159" s="285">
        <v>0</v>
      </c>
      <c r="Y159" s="285">
        <v>0</v>
      </c>
      <c r="Z159" s="285">
        <v>0</v>
      </c>
      <c r="AA159" s="285">
        <v>0</v>
      </c>
      <c r="AB159" s="285">
        <v>0</v>
      </c>
      <c r="AC159" s="285">
        <v>0</v>
      </c>
      <c r="AD159" s="285">
        <v>0</v>
      </c>
      <c r="AE159" s="285">
        <v>0</v>
      </c>
      <c r="AF159" s="285">
        <v>0</v>
      </c>
      <c r="AG159" s="285">
        <v>0</v>
      </c>
      <c r="AH159" s="285">
        <v>0</v>
      </c>
      <c r="AI159" s="285">
        <v>0</v>
      </c>
      <c r="AJ159" s="285">
        <v>0</v>
      </c>
      <c r="AK159" s="285">
        <v>0</v>
      </c>
      <c r="AL159" s="285">
        <v>0</v>
      </c>
      <c r="AM159" s="285">
        <v>0</v>
      </c>
      <c r="AN159" s="285">
        <v>0</v>
      </c>
      <c r="AO159" s="285">
        <v>0</v>
      </c>
      <c r="AP159" s="285">
        <v>0</v>
      </c>
      <c r="AQ159" s="285">
        <v>0</v>
      </c>
      <c r="AR159" s="285">
        <v>0</v>
      </c>
      <c r="AS159" s="285">
        <v>0</v>
      </c>
      <c r="AT159" s="285">
        <v>0</v>
      </c>
    </row>
    <row r="160" spans="1:46" x14ac:dyDescent="0.35">
      <c r="A160" s="285" t="s">
        <v>10</v>
      </c>
      <c r="B160" s="285">
        <v>1</v>
      </c>
      <c r="C160" s="285">
        <v>2</v>
      </c>
      <c r="D160" s="285">
        <v>5402</v>
      </c>
      <c r="E160" s="285">
        <v>0</v>
      </c>
      <c r="F160" s="285">
        <v>3860</v>
      </c>
      <c r="G160" s="285">
        <v>3860</v>
      </c>
      <c r="H160" s="285">
        <v>3860</v>
      </c>
      <c r="I160" s="285">
        <v>3860</v>
      </c>
      <c r="J160" s="285">
        <v>3860</v>
      </c>
      <c r="K160" s="285">
        <v>3860</v>
      </c>
      <c r="L160" s="285">
        <v>3860</v>
      </c>
      <c r="M160" s="285">
        <v>3860</v>
      </c>
      <c r="N160" s="285">
        <v>3860</v>
      </c>
      <c r="O160" s="285">
        <v>3860</v>
      </c>
      <c r="P160" s="285">
        <v>3860</v>
      </c>
      <c r="Q160" s="285">
        <v>3843</v>
      </c>
      <c r="R160" s="285">
        <v>0</v>
      </c>
      <c r="S160" s="285">
        <v>0</v>
      </c>
      <c r="T160" s="285">
        <v>0</v>
      </c>
      <c r="U160" s="285">
        <v>0</v>
      </c>
      <c r="V160" s="285">
        <v>0</v>
      </c>
      <c r="W160" s="285">
        <v>0</v>
      </c>
      <c r="X160" s="285">
        <v>0</v>
      </c>
      <c r="Y160" s="285">
        <v>0</v>
      </c>
      <c r="Z160" s="285">
        <v>0</v>
      </c>
      <c r="AA160" s="285">
        <v>0</v>
      </c>
      <c r="AB160" s="285">
        <v>0</v>
      </c>
      <c r="AC160" s="285">
        <v>0</v>
      </c>
      <c r="AD160" s="285">
        <v>0</v>
      </c>
      <c r="AE160" s="285">
        <v>0</v>
      </c>
      <c r="AF160" s="285">
        <v>0</v>
      </c>
      <c r="AG160" s="285">
        <v>0</v>
      </c>
      <c r="AH160" s="285">
        <v>0</v>
      </c>
      <c r="AI160" s="285">
        <v>0</v>
      </c>
      <c r="AJ160" s="285">
        <v>0</v>
      </c>
      <c r="AK160" s="285">
        <v>0</v>
      </c>
      <c r="AL160" s="285">
        <v>0</v>
      </c>
      <c r="AM160" s="285">
        <v>0</v>
      </c>
      <c r="AN160" s="285">
        <v>0</v>
      </c>
      <c r="AO160" s="285">
        <v>0</v>
      </c>
      <c r="AP160" s="285">
        <v>0</v>
      </c>
      <c r="AQ160" s="285">
        <v>0</v>
      </c>
      <c r="AR160" s="285">
        <v>0</v>
      </c>
      <c r="AS160" s="285">
        <v>0</v>
      </c>
      <c r="AT160" s="285">
        <v>0</v>
      </c>
    </row>
    <row r="161" spans="1:46" x14ac:dyDescent="0.35">
      <c r="A161" s="285" t="s">
        <v>10</v>
      </c>
      <c r="B161" s="285">
        <v>1</v>
      </c>
      <c r="C161" s="285">
        <v>2</v>
      </c>
      <c r="D161" s="285">
        <v>5406</v>
      </c>
      <c r="E161" s="285">
        <v>0</v>
      </c>
      <c r="F161" s="285">
        <v>667</v>
      </c>
      <c r="G161" s="285">
        <v>667</v>
      </c>
      <c r="H161" s="285">
        <v>667</v>
      </c>
      <c r="I161" s="285">
        <v>667</v>
      </c>
      <c r="J161" s="285">
        <v>667</v>
      </c>
      <c r="K161" s="285">
        <v>667</v>
      </c>
      <c r="L161" s="285">
        <v>667</v>
      </c>
      <c r="M161" s="285">
        <v>667</v>
      </c>
      <c r="N161" s="285">
        <v>667</v>
      </c>
      <c r="O161" s="285">
        <v>667</v>
      </c>
      <c r="P161" s="285">
        <v>667</v>
      </c>
      <c r="Q161" s="285">
        <v>663</v>
      </c>
      <c r="R161" s="285">
        <v>0</v>
      </c>
      <c r="S161" s="285">
        <v>0</v>
      </c>
      <c r="T161" s="285">
        <v>0</v>
      </c>
      <c r="U161" s="285">
        <v>0</v>
      </c>
      <c r="V161" s="285">
        <v>0</v>
      </c>
      <c r="W161" s="285">
        <v>0</v>
      </c>
      <c r="X161" s="285">
        <v>0</v>
      </c>
      <c r="Y161" s="285">
        <v>0</v>
      </c>
      <c r="Z161" s="285">
        <v>0</v>
      </c>
      <c r="AA161" s="285">
        <v>0</v>
      </c>
      <c r="AB161" s="285">
        <v>0</v>
      </c>
      <c r="AC161" s="285">
        <v>0</v>
      </c>
      <c r="AD161" s="285">
        <v>0</v>
      </c>
      <c r="AE161" s="285">
        <v>0</v>
      </c>
      <c r="AF161" s="285">
        <v>0</v>
      </c>
      <c r="AG161" s="285">
        <v>0</v>
      </c>
      <c r="AH161" s="285">
        <v>0</v>
      </c>
      <c r="AI161" s="285">
        <v>0</v>
      </c>
      <c r="AJ161" s="285">
        <v>0</v>
      </c>
      <c r="AK161" s="285">
        <v>0</v>
      </c>
      <c r="AL161" s="285">
        <v>0</v>
      </c>
      <c r="AM161" s="285">
        <v>0</v>
      </c>
      <c r="AN161" s="285">
        <v>0</v>
      </c>
      <c r="AO161" s="285">
        <v>0</v>
      </c>
      <c r="AP161" s="285">
        <v>0</v>
      </c>
      <c r="AQ161" s="285">
        <v>0</v>
      </c>
      <c r="AR161" s="285">
        <v>0</v>
      </c>
      <c r="AS161" s="285">
        <v>0</v>
      </c>
      <c r="AT161" s="285">
        <v>0</v>
      </c>
    </row>
    <row r="162" spans="1:46" x14ac:dyDescent="0.35">
      <c r="A162" s="285" t="s">
        <v>10</v>
      </c>
      <c r="B162" s="285">
        <v>1</v>
      </c>
      <c r="C162" s="285">
        <v>2</v>
      </c>
      <c r="D162" s="285">
        <v>5407</v>
      </c>
      <c r="E162" s="285">
        <v>0</v>
      </c>
      <c r="F162" s="285">
        <v>0</v>
      </c>
      <c r="G162" s="285">
        <v>0</v>
      </c>
      <c r="H162" s="285">
        <v>0</v>
      </c>
      <c r="I162" s="285">
        <v>0</v>
      </c>
      <c r="J162" s="285">
        <v>0</v>
      </c>
      <c r="K162" s="285">
        <v>50</v>
      </c>
      <c r="L162" s="285">
        <v>0</v>
      </c>
      <c r="M162" s="285">
        <v>0</v>
      </c>
      <c r="N162" s="285">
        <v>0</v>
      </c>
      <c r="O162" s="285">
        <v>0</v>
      </c>
      <c r="P162" s="285">
        <v>0</v>
      </c>
      <c r="Q162" s="285">
        <v>0</v>
      </c>
      <c r="R162" s="285">
        <v>0</v>
      </c>
      <c r="S162" s="285">
        <v>0</v>
      </c>
      <c r="T162" s="285">
        <v>0</v>
      </c>
      <c r="U162" s="285">
        <v>0</v>
      </c>
      <c r="V162" s="285">
        <v>0</v>
      </c>
      <c r="W162" s="285">
        <v>0</v>
      </c>
      <c r="X162" s="285">
        <v>0</v>
      </c>
      <c r="Y162" s="285">
        <v>0</v>
      </c>
      <c r="Z162" s="285">
        <v>0</v>
      </c>
      <c r="AA162" s="285">
        <v>0</v>
      </c>
      <c r="AB162" s="285">
        <v>0</v>
      </c>
      <c r="AC162" s="285">
        <v>0</v>
      </c>
      <c r="AD162" s="285">
        <v>0</v>
      </c>
      <c r="AE162" s="285">
        <v>0</v>
      </c>
      <c r="AF162" s="285">
        <v>0</v>
      </c>
      <c r="AG162" s="285">
        <v>0</v>
      </c>
      <c r="AH162" s="285">
        <v>0</v>
      </c>
      <c r="AI162" s="285">
        <v>0</v>
      </c>
      <c r="AJ162" s="285">
        <v>0</v>
      </c>
      <c r="AK162" s="285">
        <v>0</v>
      </c>
      <c r="AL162" s="285">
        <v>0</v>
      </c>
      <c r="AM162" s="285">
        <v>0</v>
      </c>
      <c r="AN162" s="285">
        <v>0</v>
      </c>
      <c r="AO162" s="285">
        <v>0</v>
      </c>
      <c r="AP162" s="285">
        <v>0</v>
      </c>
      <c r="AQ162" s="285">
        <v>0</v>
      </c>
      <c r="AR162" s="285">
        <v>0</v>
      </c>
      <c r="AS162" s="285">
        <v>0</v>
      </c>
      <c r="AT162" s="285">
        <v>0</v>
      </c>
    </row>
    <row r="163" spans="1:46" x14ac:dyDescent="0.35">
      <c r="A163" s="285" t="s">
        <v>10</v>
      </c>
      <c r="B163" s="285">
        <v>1</v>
      </c>
      <c r="C163" s="285">
        <v>2</v>
      </c>
      <c r="D163" s="285">
        <v>5408</v>
      </c>
      <c r="E163" s="285">
        <v>0</v>
      </c>
      <c r="F163" s="285">
        <v>0</v>
      </c>
      <c r="G163" s="285">
        <v>0</v>
      </c>
      <c r="H163" s="285">
        <v>0</v>
      </c>
      <c r="I163" s="285">
        <v>0</v>
      </c>
      <c r="J163" s="285">
        <v>0</v>
      </c>
      <c r="K163" s="285">
        <v>0</v>
      </c>
      <c r="L163" s="285">
        <v>0</v>
      </c>
      <c r="M163" s="285">
        <v>0</v>
      </c>
      <c r="N163" s="285">
        <v>850</v>
      </c>
      <c r="O163" s="285">
        <v>0</v>
      </c>
      <c r="P163" s="285">
        <v>0</v>
      </c>
      <c r="Q163" s="285">
        <v>0</v>
      </c>
      <c r="R163" s="285">
        <v>0</v>
      </c>
      <c r="S163" s="285">
        <v>0</v>
      </c>
      <c r="T163" s="285">
        <v>0</v>
      </c>
      <c r="U163" s="285">
        <v>0</v>
      </c>
      <c r="V163" s="285">
        <v>0</v>
      </c>
      <c r="W163" s="285">
        <v>0</v>
      </c>
      <c r="X163" s="285">
        <v>0</v>
      </c>
      <c r="Y163" s="285">
        <v>0</v>
      </c>
      <c r="Z163" s="285">
        <v>0</v>
      </c>
      <c r="AA163" s="285">
        <v>0</v>
      </c>
      <c r="AB163" s="285">
        <v>0</v>
      </c>
      <c r="AC163" s="285">
        <v>0</v>
      </c>
      <c r="AD163" s="285">
        <v>0</v>
      </c>
      <c r="AE163" s="285">
        <v>0</v>
      </c>
      <c r="AF163" s="285">
        <v>0</v>
      </c>
      <c r="AG163" s="285">
        <v>0</v>
      </c>
      <c r="AH163" s="285">
        <v>0</v>
      </c>
      <c r="AI163" s="285">
        <v>0</v>
      </c>
      <c r="AJ163" s="285">
        <v>0</v>
      </c>
      <c r="AK163" s="285">
        <v>0</v>
      </c>
      <c r="AL163" s="285">
        <v>0</v>
      </c>
      <c r="AM163" s="285">
        <v>0</v>
      </c>
      <c r="AN163" s="285">
        <v>0</v>
      </c>
      <c r="AO163" s="285">
        <v>0</v>
      </c>
      <c r="AP163" s="285">
        <v>0</v>
      </c>
      <c r="AQ163" s="285">
        <v>0</v>
      </c>
      <c r="AR163" s="285">
        <v>0</v>
      </c>
      <c r="AS163" s="285">
        <v>0</v>
      </c>
      <c r="AT163" s="285">
        <v>0</v>
      </c>
    </row>
    <row r="164" spans="1:46" x14ac:dyDescent="0.35">
      <c r="A164" s="285" t="s">
        <v>10</v>
      </c>
      <c r="B164" s="285">
        <v>1</v>
      </c>
      <c r="C164" s="285">
        <v>2</v>
      </c>
      <c r="D164" s="285">
        <v>5410</v>
      </c>
      <c r="E164" s="285">
        <v>0</v>
      </c>
      <c r="F164" s="285">
        <v>0</v>
      </c>
      <c r="G164" s="285">
        <v>0</v>
      </c>
      <c r="H164" s="285">
        <v>0</v>
      </c>
      <c r="I164" s="285">
        <v>0</v>
      </c>
      <c r="J164" s="285">
        <v>1010980</v>
      </c>
      <c r="K164" s="285">
        <v>0</v>
      </c>
      <c r="L164" s="285">
        <v>0</v>
      </c>
      <c r="M164" s="285">
        <v>0</v>
      </c>
      <c r="N164" s="285">
        <v>746526</v>
      </c>
      <c r="O164" s="285">
        <v>0</v>
      </c>
      <c r="P164" s="285">
        <v>1242849</v>
      </c>
      <c r="Q164" s="285">
        <v>-355</v>
      </c>
      <c r="R164" s="285">
        <v>0</v>
      </c>
      <c r="S164" s="285">
        <v>0</v>
      </c>
      <c r="T164" s="285">
        <v>0</v>
      </c>
      <c r="U164" s="285">
        <v>0</v>
      </c>
      <c r="V164" s="285">
        <v>0</v>
      </c>
      <c r="W164" s="285">
        <v>0</v>
      </c>
      <c r="X164" s="285">
        <v>0</v>
      </c>
      <c r="Y164" s="285">
        <v>0</v>
      </c>
      <c r="Z164" s="285">
        <v>0</v>
      </c>
      <c r="AA164" s="285">
        <v>0</v>
      </c>
      <c r="AB164" s="285">
        <v>0</v>
      </c>
      <c r="AC164" s="285">
        <v>0</v>
      </c>
      <c r="AD164" s="285">
        <v>0</v>
      </c>
      <c r="AE164" s="285">
        <v>0</v>
      </c>
      <c r="AF164" s="285">
        <v>0</v>
      </c>
      <c r="AG164" s="285">
        <v>0</v>
      </c>
      <c r="AH164" s="285">
        <v>0</v>
      </c>
      <c r="AI164" s="285">
        <v>0</v>
      </c>
      <c r="AJ164" s="285">
        <v>0</v>
      </c>
      <c r="AK164" s="285">
        <v>0</v>
      </c>
      <c r="AL164" s="285">
        <v>0</v>
      </c>
      <c r="AM164" s="285">
        <v>0</v>
      </c>
      <c r="AN164" s="285">
        <v>0</v>
      </c>
      <c r="AO164" s="285">
        <v>0</v>
      </c>
      <c r="AP164" s="285">
        <v>0</v>
      </c>
      <c r="AQ164" s="285">
        <v>0</v>
      </c>
      <c r="AR164" s="285">
        <v>0</v>
      </c>
      <c r="AS164" s="285">
        <v>0</v>
      </c>
      <c r="AT164" s="285">
        <v>0</v>
      </c>
    </row>
    <row r="165" spans="1:46" x14ac:dyDescent="0.35">
      <c r="A165" s="285" t="s">
        <v>10</v>
      </c>
      <c r="B165" s="285">
        <v>1</v>
      </c>
      <c r="C165" s="285">
        <v>2</v>
      </c>
      <c r="D165" s="285">
        <v>5415</v>
      </c>
      <c r="E165" s="285">
        <v>0</v>
      </c>
      <c r="F165" s="285">
        <v>1963</v>
      </c>
      <c r="G165" s="285">
        <v>3982</v>
      </c>
      <c r="H165" s="285">
        <v>3019</v>
      </c>
      <c r="I165" s="285">
        <v>28219</v>
      </c>
      <c r="J165" s="285">
        <v>3381</v>
      </c>
      <c r="K165" s="285">
        <v>2420</v>
      </c>
      <c r="L165" s="285">
        <v>3192</v>
      </c>
      <c r="M165" s="285">
        <v>2494</v>
      </c>
      <c r="N165" s="285">
        <v>2303</v>
      </c>
      <c r="O165" s="285">
        <v>2564</v>
      </c>
      <c r="P165" s="285">
        <v>3133</v>
      </c>
      <c r="Q165" s="285">
        <v>5330</v>
      </c>
      <c r="R165" s="285">
        <v>0</v>
      </c>
      <c r="S165" s="285">
        <v>0</v>
      </c>
      <c r="T165" s="285">
        <v>0</v>
      </c>
      <c r="U165" s="285">
        <v>0</v>
      </c>
      <c r="V165" s="285">
        <v>0</v>
      </c>
      <c r="W165" s="285">
        <v>0</v>
      </c>
      <c r="X165" s="285">
        <v>0</v>
      </c>
      <c r="Y165" s="285">
        <v>0</v>
      </c>
      <c r="Z165" s="285">
        <v>0</v>
      </c>
      <c r="AA165" s="285">
        <v>0</v>
      </c>
      <c r="AB165" s="285">
        <v>0</v>
      </c>
      <c r="AC165" s="285">
        <v>0</v>
      </c>
      <c r="AD165" s="285">
        <v>0</v>
      </c>
      <c r="AE165" s="285">
        <v>0</v>
      </c>
      <c r="AF165" s="285">
        <v>0</v>
      </c>
      <c r="AG165" s="285">
        <v>0</v>
      </c>
      <c r="AH165" s="285">
        <v>0</v>
      </c>
      <c r="AI165" s="285">
        <v>0</v>
      </c>
      <c r="AJ165" s="285">
        <v>0</v>
      </c>
      <c r="AK165" s="285">
        <v>0</v>
      </c>
      <c r="AL165" s="285">
        <v>0</v>
      </c>
      <c r="AM165" s="285">
        <v>0</v>
      </c>
      <c r="AN165" s="285">
        <v>0</v>
      </c>
      <c r="AO165" s="285">
        <v>0</v>
      </c>
      <c r="AP165" s="285">
        <v>0</v>
      </c>
      <c r="AQ165" s="285">
        <v>0</v>
      </c>
      <c r="AR165" s="285">
        <v>0</v>
      </c>
      <c r="AS165" s="285">
        <v>0</v>
      </c>
      <c r="AT165" s="285">
        <v>0</v>
      </c>
    </row>
    <row r="166" spans="1:46" x14ac:dyDescent="0.35">
      <c r="A166" s="285" t="s">
        <v>10</v>
      </c>
      <c r="B166" s="285">
        <v>1</v>
      </c>
      <c r="C166" s="285">
        <v>2</v>
      </c>
      <c r="D166" s="285">
        <v>5418</v>
      </c>
      <c r="E166" s="285">
        <v>0</v>
      </c>
      <c r="F166" s="285">
        <v>417</v>
      </c>
      <c r="G166" s="285">
        <v>417</v>
      </c>
      <c r="H166" s="285">
        <v>416</v>
      </c>
      <c r="I166" s="285">
        <v>417</v>
      </c>
      <c r="J166" s="285">
        <v>417</v>
      </c>
      <c r="K166" s="285">
        <v>416</v>
      </c>
      <c r="L166" s="285">
        <v>417</v>
      </c>
      <c r="M166" s="285">
        <v>417</v>
      </c>
      <c r="N166" s="285">
        <v>416</v>
      </c>
      <c r="O166" s="285">
        <v>417</v>
      </c>
      <c r="P166" s="285">
        <v>417</v>
      </c>
      <c r="Q166" s="285">
        <v>416</v>
      </c>
      <c r="R166" s="285">
        <v>0</v>
      </c>
      <c r="S166" s="285">
        <v>0</v>
      </c>
      <c r="T166" s="285">
        <v>0</v>
      </c>
      <c r="U166" s="285">
        <v>0</v>
      </c>
      <c r="V166" s="285">
        <v>0</v>
      </c>
      <c r="W166" s="285">
        <v>0</v>
      </c>
      <c r="X166" s="285">
        <v>0</v>
      </c>
      <c r="Y166" s="285">
        <v>0</v>
      </c>
      <c r="Z166" s="285">
        <v>0</v>
      </c>
      <c r="AA166" s="285">
        <v>0</v>
      </c>
      <c r="AB166" s="285">
        <v>0</v>
      </c>
      <c r="AC166" s="285">
        <v>0</v>
      </c>
      <c r="AD166" s="285">
        <v>0</v>
      </c>
      <c r="AE166" s="285">
        <v>0</v>
      </c>
      <c r="AF166" s="285">
        <v>0</v>
      </c>
      <c r="AG166" s="285">
        <v>0</v>
      </c>
      <c r="AH166" s="285">
        <v>0</v>
      </c>
      <c r="AI166" s="285">
        <v>0</v>
      </c>
      <c r="AJ166" s="285">
        <v>0</v>
      </c>
      <c r="AK166" s="285">
        <v>0</v>
      </c>
      <c r="AL166" s="285">
        <v>0</v>
      </c>
      <c r="AM166" s="285">
        <v>0</v>
      </c>
      <c r="AN166" s="285">
        <v>0</v>
      </c>
      <c r="AO166" s="285">
        <v>0</v>
      </c>
      <c r="AP166" s="285">
        <v>0</v>
      </c>
      <c r="AQ166" s="285">
        <v>0</v>
      </c>
      <c r="AR166" s="285">
        <v>0</v>
      </c>
      <c r="AS166" s="285">
        <v>0</v>
      </c>
      <c r="AT166" s="285">
        <v>0</v>
      </c>
    </row>
    <row r="167" spans="1:46" x14ac:dyDescent="0.35">
      <c r="A167" s="285" t="s">
        <v>10</v>
      </c>
      <c r="B167" s="285">
        <v>1</v>
      </c>
      <c r="C167" s="285">
        <v>2</v>
      </c>
      <c r="D167" s="285">
        <v>5419</v>
      </c>
      <c r="E167" s="285">
        <v>0</v>
      </c>
      <c r="F167" s="285">
        <v>83</v>
      </c>
      <c r="G167" s="285">
        <v>83</v>
      </c>
      <c r="H167" s="285">
        <v>84</v>
      </c>
      <c r="I167" s="285">
        <v>83</v>
      </c>
      <c r="J167" s="285">
        <v>83</v>
      </c>
      <c r="K167" s="285">
        <v>84</v>
      </c>
      <c r="L167" s="285">
        <v>83</v>
      </c>
      <c r="M167" s="285">
        <v>83</v>
      </c>
      <c r="N167" s="285">
        <v>84</v>
      </c>
      <c r="O167" s="285">
        <v>83</v>
      </c>
      <c r="P167" s="285">
        <v>83</v>
      </c>
      <c r="Q167" s="285">
        <v>84</v>
      </c>
      <c r="R167" s="285">
        <v>0</v>
      </c>
      <c r="S167" s="285">
        <v>0</v>
      </c>
      <c r="T167" s="285">
        <v>0</v>
      </c>
      <c r="U167" s="285">
        <v>0</v>
      </c>
      <c r="V167" s="285">
        <v>0</v>
      </c>
      <c r="W167" s="285">
        <v>0</v>
      </c>
      <c r="X167" s="285">
        <v>0</v>
      </c>
      <c r="Y167" s="285">
        <v>0</v>
      </c>
      <c r="Z167" s="285">
        <v>0</v>
      </c>
      <c r="AA167" s="285">
        <v>0</v>
      </c>
      <c r="AB167" s="285">
        <v>0</v>
      </c>
      <c r="AC167" s="285">
        <v>0</v>
      </c>
      <c r="AD167" s="285">
        <v>0</v>
      </c>
      <c r="AE167" s="285">
        <v>0</v>
      </c>
      <c r="AF167" s="285">
        <v>0</v>
      </c>
      <c r="AG167" s="285">
        <v>0</v>
      </c>
      <c r="AH167" s="285">
        <v>0</v>
      </c>
      <c r="AI167" s="285">
        <v>0</v>
      </c>
      <c r="AJ167" s="285">
        <v>0</v>
      </c>
      <c r="AK167" s="285">
        <v>0</v>
      </c>
      <c r="AL167" s="285">
        <v>0</v>
      </c>
      <c r="AM167" s="285">
        <v>0</v>
      </c>
      <c r="AN167" s="285">
        <v>0</v>
      </c>
      <c r="AO167" s="285">
        <v>0</v>
      </c>
      <c r="AP167" s="285">
        <v>0</v>
      </c>
      <c r="AQ167" s="285">
        <v>0</v>
      </c>
      <c r="AR167" s="285">
        <v>0</v>
      </c>
      <c r="AS167" s="285">
        <v>0</v>
      </c>
      <c r="AT167" s="285">
        <v>0</v>
      </c>
    </row>
    <row r="168" spans="1:46" x14ac:dyDescent="0.35">
      <c r="A168" s="285" t="s">
        <v>10</v>
      </c>
      <c r="B168" s="285">
        <v>1</v>
      </c>
      <c r="C168" s="285">
        <v>2</v>
      </c>
      <c r="D168" s="285">
        <v>5420</v>
      </c>
      <c r="E168" s="285">
        <v>0</v>
      </c>
      <c r="F168" s="285">
        <v>3728</v>
      </c>
      <c r="G168" s="285">
        <v>47</v>
      </c>
      <c r="H168" s="285">
        <v>1167</v>
      </c>
      <c r="I168" s="285">
        <v>1002</v>
      </c>
      <c r="J168" s="285">
        <v>109</v>
      </c>
      <c r="K168" s="285">
        <v>109</v>
      </c>
      <c r="L168" s="285">
        <v>242</v>
      </c>
      <c r="M168" s="285">
        <v>109</v>
      </c>
      <c r="N168" s="285">
        <v>617</v>
      </c>
      <c r="O168" s="285">
        <v>706</v>
      </c>
      <c r="P168" s="285">
        <v>1162</v>
      </c>
      <c r="Q168" s="285">
        <v>1002</v>
      </c>
      <c r="R168" s="285">
        <v>0</v>
      </c>
      <c r="S168" s="285">
        <v>0</v>
      </c>
      <c r="T168" s="285">
        <v>0</v>
      </c>
      <c r="U168" s="285">
        <v>0</v>
      </c>
      <c r="V168" s="285">
        <v>0</v>
      </c>
      <c r="W168" s="285">
        <v>0</v>
      </c>
      <c r="X168" s="285">
        <v>0</v>
      </c>
      <c r="Y168" s="285">
        <v>0</v>
      </c>
      <c r="Z168" s="285">
        <v>0</v>
      </c>
      <c r="AA168" s="285">
        <v>0</v>
      </c>
      <c r="AB168" s="285">
        <v>0</v>
      </c>
      <c r="AC168" s="285">
        <v>0</v>
      </c>
      <c r="AD168" s="285">
        <v>0</v>
      </c>
      <c r="AE168" s="285">
        <v>0</v>
      </c>
      <c r="AF168" s="285">
        <v>0</v>
      </c>
      <c r="AG168" s="285">
        <v>0</v>
      </c>
      <c r="AH168" s="285">
        <v>0</v>
      </c>
      <c r="AI168" s="285">
        <v>0</v>
      </c>
      <c r="AJ168" s="285">
        <v>0</v>
      </c>
      <c r="AK168" s="285">
        <v>0</v>
      </c>
      <c r="AL168" s="285">
        <v>0</v>
      </c>
      <c r="AM168" s="285">
        <v>0</v>
      </c>
      <c r="AN168" s="285">
        <v>0</v>
      </c>
      <c r="AO168" s="285">
        <v>0</v>
      </c>
      <c r="AP168" s="285">
        <v>0</v>
      </c>
      <c r="AQ168" s="285">
        <v>0</v>
      </c>
      <c r="AR168" s="285">
        <v>0</v>
      </c>
      <c r="AS168" s="285">
        <v>0</v>
      </c>
      <c r="AT168" s="285">
        <v>0</v>
      </c>
    </row>
    <row r="169" spans="1:46" x14ac:dyDescent="0.35">
      <c r="A169" s="285" t="s">
        <v>10</v>
      </c>
      <c r="B169" s="285">
        <v>1</v>
      </c>
      <c r="C169" s="285">
        <v>2</v>
      </c>
      <c r="D169" s="285">
        <v>5421</v>
      </c>
      <c r="E169" s="285">
        <v>0</v>
      </c>
      <c r="F169" s="285">
        <v>292</v>
      </c>
      <c r="G169" s="285">
        <v>292</v>
      </c>
      <c r="H169" s="285">
        <v>291</v>
      </c>
      <c r="I169" s="285">
        <v>292</v>
      </c>
      <c r="J169" s="285">
        <v>292</v>
      </c>
      <c r="K169" s="285">
        <v>291</v>
      </c>
      <c r="L169" s="285">
        <v>292</v>
      </c>
      <c r="M169" s="285">
        <v>292</v>
      </c>
      <c r="N169" s="285">
        <v>291</v>
      </c>
      <c r="O169" s="285">
        <v>292</v>
      </c>
      <c r="P169" s="285">
        <v>292</v>
      </c>
      <c r="Q169" s="285">
        <v>291</v>
      </c>
      <c r="R169" s="285">
        <v>0</v>
      </c>
      <c r="S169" s="285">
        <v>0</v>
      </c>
      <c r="T169" s="285">
        <v>0</v>
      </c>
      <c r="U169" s="285">
        <v>0</v>
      </c>
      <c r="V169" s="285">
        <v>0</v>
      </c>
      <c r="W169" s="285">
        <v>0</v>
      </c>
      <c r="X169" s="285">
        <v>0</v>
      </c>
      <c r="Y169" s="285">
        <v>0</v>
      </c>
      <c r="Z169" s="285">
        <v>0</v>
      </c>
      <c r="AA169" s="285">
        <v>0</v>
      </c>
      <c r="AB169" s="285">
        <v>0</v>
      </c>
      <c r="AC169" s="285">
        <v>0</v>
      </c>
      <c r="AD169" s="285">
        <v>0</v>
      </c>
      <c r="AE169" s="285">
        <v>0</v>
      </c>
      <c r="AF169" s="285">
        <v>0</v>
      </c>
      <c r="AG169" s="285">
        <v>0</v>
      </c>
      <c r="AH169" s="285">
        <v>0</v>
      </c>
      <c r="AI169" s="285">
        <v>0</v>
      </c>
      <c r="AJ169" s="285">
        <v>0</v>
      </c>
      <c r="AK169" s="285">
        <v>0</v>
      </c>
      <c r="AL169" s="285">
        <v>0</v>
      </c>
      <c r="AM169" s="285">
        <v>0</v>
      </c>
      <c r="AN169" s="285">
        <v>0</v>
      </c>
      <c r="AO169" s="285">
        <v>0</v>
      </c>
      <c r="AP169" s="285">
        <v>0</v>
      </c>
      <c r="AQ169" s="285">
        <v>0</v>
      </c>
      <c r="AR169" s="285">
        <v>0</v>
      </c>
      <c r="AS169" s="285">
        <v>0</v>
      </c>
      <c r="AT169" s="285">
        <v>0</v>
      </c>
    </row>
    <row r="170" spans="1:46" x14ac:dyDescent="0.35">
      <c r="A170" s="285" t="s">
        <v>10</v>
      </c>
      <c r="B170" s="285">
        <v>1</v>
      </c>
      <c r="C170" s="285">
        <v>2</v>
      </c>
      <c r="D170" s="285">
        <v>5422</v>
      </c>
      <c r="E170" s="285">
        <v>0</v>
      </c>
      <c r="F170" s="285">
        <v>167</v>
      </c>
      <c r="G170" s="285">
        <v>167</v>
      </c>
      <c r="H170" s="285">
        <v>166</v>
      </c>
      <c r="I170" s="285">
        <v>167</v>
      </c>
      <c r="J170" s="285">
        <v>167</v>
      </c>
      <c r="K170" s="285">
        <v>166</v>
      </c>
      <c r="L170" s="285">
        <v>167</v>
      </c>
      <c r="M170" s="285">
        <v>167</v>
      </c>
      <c r="N170" s="285">
        <v>166</v>
      </c>
      <c r="O170" s="285">
        <v>167</v>
      </c>
      <c r="P170" s="285">
        <v>167</v>
      </c>
      <c r="Q170" s="285">
        <v>166</v>
      </c>
      <c r="R170" s="285">
        <v>0</v>
      </c>
      <c r="S170" s="285">
        <v>0</v>
      </c>
      <c r="T170" s="285">
        <v>0</v>
      </c>
      <c r="U170" s="285">
        <v>0</v>
      </c>
      <c r="V170" s="285">
        <v>0</v>
      </c>
      <c r="W170" s="285">
        <v>0</v>
      </c>
      <c r="X170" s="285">
        <v>0</v>
      </c>
      <c r="Y170" s="285">
        <v>0</v>
      </c>
      <c r="Z170" s="285">
        <v>0</v>
      </c>
      <c r="AA170" s="285">
        <v>0</v>
      </c>
      <c r="AB170" s="285">
        <v>0</v>
      </c>
      <c r="AC170" s="285">
        <v>0</v>
      </c>
      <c r="AD170" s="285">
        <v>0</v>
      </c>
      <c r="AE170" s="285">
        <v>0</v>
      </c>
      <c r="AF170" s="285">
        <v>0</v>
      </c>
      <c r="AG170" s="285">
        <v>0</v>
      </c>
      <c r="AH170" s="285">
        <v>0</v>
      </c>
      <c r="AI170" s="285">
        <v>0</v>
      </c>
      <c r="AJ170" s="285">
        <v>0</v>
      </c>
      <c r="AK170" s="285">
        <v>0</v>
      </c>
      <c r="AL170" s="285">
        <v>0</v>
      </c>
      <c r="AM170" s="285">
        <v>0</v>
      </c>
      <c r="AN170" s="285">
        <v>0</v>
      </c>
      <c r="AO170" s="285">
        <v>0</v>
      </c>
      <c r="AP170" s="285">
        <v>0</v>
      </c>
      <c r="AQ170" s="285">
        <v>0</v>
      </c>
      <c r="AR170" s="285">
        <v>0</v>
      </c>
      <c r="AS170" s="285">
        <v>0</v>
      </c>
      <c r="AT170" s="285">
        <v>0</v>
      </c>
    </row>
    <row r="171" spans="1:46" x14ac:dyDescent="0.35">
      <c r="A171" s="285" t="s">
        <v>10</v>
      </c>
      <c r="B171" s="285">
        <v>1</v>
      </c>
      <c r="C171" s="285">
        <v>2</v>
      </c>
      <c r="D171" s="285">
        <v>5425</v>
      </c>
      <c r="E171" s="285">
        <v>0</v>
      </c>
      <c r="F171" s="285">
        <v>167</v>
      </c>
      <c r="G171" s="285">
        <v>167</v>
      </c>
      <c r="H171" s="285">
        <v>166</v>
      </c>
      <c r="I171" s="285">
        <v>167</v>
      </c>
      <c r="J171" s="285">
        <v>167</v>
      </c>
      <c r="K171" s="285">
        <v>166</v>
      </c>
      <c r="L171" s="285">
        <v>167</v>
      </c>
      <c r="M171" s="285">
        <v>167</v>
      </c>
      <c r="N171" s="285">
        <v>166</v>
      </c>
      <c r="O171" s="285">
        <v>167</v>
      </c>
      <c r="P171" s="285">
        <v>167</v>
      </c>
      <c r="Q171" s="285">
        <v>166</v>
      </c>
      <c r="R171" s="285">
        <v>0</v>
      </c>
      <c r="S171" s="285">
        <v>0</v>
      </c>
      <c r="T171" s="285">
        <v>0</v>
      </c>
      <c r="U171" s="285">
        <v>0</v>
      </c>
      <c r="V171" s="285">
        <v>0</v>
      </c>
      <c r="W171" s="285">
        <v>0</v>
      </c>
      <c r="X171" s="285">
        <v>0</v>
      </c>
      <c r="Y171" s="285">
        <v>0</v>
      </c>
      <c r="Z171" s="285">
        <v>0</v>
      </c>
      <c r="AA171" s="285">
        <v>0</v>
      </c>
      <c r="AB171" s="285">
        <v>0</v>
      </c>
      <c r="AC171" s="285">
        <v>0</v>
      </c>
      <c r="AD171" s="285">
        <v>0</v>
      </c>
      <c r="AE171" s="285">
        <v>0</v>
      </c>
      <c r="AF171" s="285">
        <v>0</v>
      </c>
      <c r="AG171" s="285">
        <v>0</v>
      </c>
      <c r="AH171" s="285">
        <v>0</v>
      </c>
      <c r="AI171" s="285">
        <v>0</v>
      </c>
      <c r="AJ171" s="285">
        <v>0</v>
      </c>
      <c r="AK171" s="285">
        <v>0</v>
      </c>
      <c r="AL171" s="285">
        <v>0</v>
      </c>
      <c r="AM171" s="285">
        <v>0</v>
      </c>
      <c r="AN171" s="285">
        <v>0</v>
      </c>
      <c r="AO171" s="285">
        <v>0</v>
      </c>
      <c r="AP171" s="285">
        <v>0</v>
      </c>
      <c r="AQ171" s="285">
        <v>0</v>
      </c>
      <c r="AR171" s="285">
        <v>0</v>
      </c>
      <c r="AS171" s="285">
        <v>0</v>
      </c>
      <c r="AT171" s="285">
        <v>0</v>
      </c>
    </row>
    <row r="172" spans="1:46" x14ac:dyDescent="0.35">
      <c r="A172" s="285" t="s">
        <v>10</v>
      </c>
      <c r="B172" s="285">
        <v>1</v>
      </c>
      <c r="C172" s="285">
        <v>2</v>
      </c>
      <c r="D172" s="285">
        <v>5430</v>
      </c>
      <c r="E172" s="285">
        <v>0</v>
      </c>
      <c r="F172" s="285">
        <v>1737</v>
      </c>
      <c r="G172" s="285">
        <v>421</v>
      </c>
      <c r="H172" s="285">
        <v>797</v>
      </c>
      <c r="I172" s="285">
        <v>1598</v>
      </c>
      <c r="J172" s="285">
        <v>665</v>
      </c>
      <c r="K172" s="285">
        <v>726</v>
      </c>
      <c r="L172" s="285">
        <v>1276</v>
      </c>
      <c r="M172" s="285">
        <v>498</v>
      </c>
      <c r="N172" s="285">
        <v>982</v>
      </c>
      <c r="O172" s="285">
        <v>833</v>
      </c>
      <c r="P172" s="285">
        <v>2783</v>
      </c>
      <c r="Q172" s="285">
        <v>5684</v>
      </c>
      <c r="R172" s="285">
        <v>0</v>
      </c>
      <c r="S172" s="285">
        <v>0</v>
      </c>
      <c r="T172" s="285">
        <v>0</v>
      </c>
      <c r="U172" s="285">
        <v>0</v>
      </c>
      <c r="V172" s="285">
        <v>0</v>
      </c>
      <c r="W172" s="285">
        <v>0</v>
      </c>
      <c r="X172" s="285">
        <v>0</v>
      </c>
      <c r="Y172" s="285">
        <v>0</v>
      </c>
      <c r="Z172" s="285">
        <v>0</v>
      </c>
      <c r="AA172" s="285">
        <v>0</v>
      </c>
      <c r="AB172" s="285">
        <v>0</v>
      </c>
      <c r="AC172" s="285">
        <v>0</v>
      </c>
      <c r="AD172" s="285">
        <v>0</v>
      </c>
      <c r="AE172" s="285">
        <v>0</v>
      </c>
      <c r="AF172" s="285">
        <v>0</v>
      </c>
      <c r="AG172" s="285">
        <v>0</v>
      </c>
      <c r="AH172" s="285">
        <v>0</v>
      </c>
      <c r="AI172" s="285">
        <v>0</v>
      </c>
      <c r="AJ172" s="285">
        <v>0</v>
      </c>
      <c r="AK172" s="285">
        <v>0</v>
      </c>
      <c r="AL172" s="285">
        <v>0</v>
      </c>
      <c r="AM172" s="285">
        <v>0</v>
      </c>
      <c r="AN172" s="285">
        <v>0</v>
      </c>
      <c r="AO172" s="285">
        <v>0</v>
      </c>
      <c r="AP172" s="285">
        <v>0</v>
      </c>
      <c r="AQ172" s="285">
        <v>0</v>
      </c>
      <c r="AR172" s="285">
        <v>0</v>
      </c>
      <c r="AS172" s="285">
        <v>0</v>
      </c>
      <c r="AT172" s="285">
        <v>0</v>
      </c>
    </row>
    <row r="173" spans="1:46" x14ac:dyDescent="0.35">
      <c r="A173" s="285" t="s">
        <v>10</v>
      </c>
      <c r="B173" s="285">
        <v>1</v>
      </c>
      <c r="C173" s="285">
        <v>2</v>
      </c>
      <c r="D173" s="285">
        <v>5435</v>
      </c>
      <c r="E173" s="285">
        <v>0</v>
      </c>
      <c r="F173" s="285">
        <v>0</v>
      </c>
      <c r="G173" s="285">
        <v>363</v>
      </c>
      <c r="H173" s="285">
        <v>48</v>
      </c>
      <c r="I173" s="285">
        <v>0</v>
      </c>
      <c r="J173" s="285">
        <v>0</v>
      </c>
      <c r="K173" s="285">
        <v>52</v>
      </c>
      <c r="L173" s="285">
        <v>0</v>
      </c>
      <c r="M173" s="285">
        <v>0</v>
      </c>
      <c r="N173" s="285">
        <v>0</v>
      </c>
      <c r="O173" s="285">
        <v>54</v>
      </c>
      <c r="P173" s="285">
        <v>84</v>
      </c>
      <c r="Q173" s="285">
        <v>399</v>
      </c>
      <c r="R173" s="285">
        <v>0</v>
      </c>
      <c r="S173" s="285">
        <v>0</v>
      </c>
      <c r="T173" s="285">
        <v>0</v>
      </c>
      <c r="U173" s="285">
        <v>0</v>
      </c>
      <c r="V173" s="285">
        <v>0</v>
      </c>
      <c r="W173" s="285">
        <v>0</v>
      </c>
      <c r="X173" s="285">
        <v>0</v>
      </c>
      <c r="Y173" s="285">
        <v>0</v>
      </c>
      <c r="Z173" s="285">
        <v>0</v>
      </c>
      <c r="AA173" s="285">
        <v>0</v>
      </c>
      <c r="AB173" s="285">
        <v>0</v>
      </c>
      <c r="AC173" s="285">
        <v>0</v>
      </c>
      <c r="AD173" s="285">
        <v>0</v>
      </c>
      <c r="AE173" s="285">
        <v>0</v>
      </c>
      <c r="AF173" s="285">
        <v>0</v>
      </c>
      <c r="AG173" s="285">
        <v>0</v>
      </c>
      <c r="AH173" s="285">
        <v>0</v>
      </c>
      <c r="AI173" s="285">
        <v>0</v>
      </c>
      <c r="AJ173" s="285">
        <v>0</v>
      </c>
      <c r="AK173" s="285">
        <v>0</v>
      </c>
      <c r="AL173" s="285">
        <v>0</v>
      </c>
      <c r="AM173" s="285">
        <v>0</v>
      </c>
      <c r="AN173" s="285">
        <v>0</v>
      </c>
      <c r="AO173" s="285">
        <v>0</v>
      </c>
      <c r="AP173" s="285">
        <v>0</v>
      </c>
      <c r="AQ173" s="285">
        <v>0</v>
      </c>
      <c r="AR173" s="285">
        <v>0</v>
      </c>
      <c r="AS173" s="285">
        <v>0</v>
      </c>
      <c r="AT173" s="285">
        <v>0</v>
      </c>
    </row>
    <row r="174" spans="1:46" x14ac:dyDescent="0.35">
      <c r="A174" s="285" t="s">
        <v>10</v>
      </c>
      <c r="B174" s="285">
        <v>1</v>
      </c>
      <c r="C174" s="285">
        <v>2</v>
      </c>
      <c r="D174" s="285">
        <v>5440</v>
      </c>
      <c r="E174" s="285">
        <v>0</v>
      </c>
      <c r="F174" s="285">
        <v>0</v>
      </c>
      <c r="G174" s="285">
        <v>490</v>
      </c>
      <c r="H174" s="285">
        <v>178</v>
      </c>
      <c r="I174" s="285">
        <v>2377</v>
      </c>
      <c r="J174" s="285">
        <v>1124</v>
      </c>
      <c r="K174" s="285">
        <v>2294</v>
      </c>
      <c r="L174" s="285">
        <v>87</v>
      </c>
      <c r="M174" s="285">
        <v>1183</v>
      </c>
      <c r="N174" s="285">
        <v>2937</v>
      </c>
      <c r="O174" s="285">
        <v>3495</v>
      </c>
      <c r="P174" s="285">
        <v>2043</v>
      </c>
      <c r="Q174" s="285">
        <v>1792</v>
      </c>
      <c r="R174" s="285">
        <v>0</v>
      </c>
      <c r="S174" s="285">
        <v>0</v>
      </c>
      <c r="T174" s="285">
        <v>0</v>
      </c>
      <c r="U174" s="285">
        <v>0</v>
      </c>
      <c r="V174" s="285">
        <v>0</v>
      </c>
      <c r="W174" s="285">
        <v>0</v>
      </c>
      <c r="X174" s="285">
        <v>0</v>
      </c>
      <c r="Y174" s="285">
        <v>0</v>
      </c>
      <c r="Z174" s="285">
        <v>0</v>
      </c>
      <c r="AA174" s="285">
        <v>0</v>
      </c>
      <c r="AB174" s="285">
        <v>0</v>
      </c>
      <c r="AC174" s="285">
        <v>0</v>
      </c>
      <c r="AD174" s="285">
        <v>0</v>
      </c>
      <c r="AE174" s="285">
        <v>0</v>
      </c>
      <c r="AF174" s="285">
        <v>0</v>
      </c>
      <c r="AG174" s="285">
        <v>0</v>
      </c>
      <c r="AH174" s="285">
        <v>0</v>
      </c>
      <c r="AI174" s="285">
        <v>0</v>
      </c>
      <c r="AJ174" s="285">
        <v>0</v>
      </c>
      <c r="AK174" s="285">
        <v>0</v>
      </c>
      <c r="AL174" s="285">
        <v>0</v>
      </c>
      <c r="AM174" s="285">
        <v>0</v>
      </c>
      <c r="AN174" s="285">
        <v>0</v>
      </c>
      <c r="AO174" s="285">
        <v>0</v>
      </c>
      <c r="AP174" s="285">
        <v>0</v>
      </c>
      <c r="AQ174" s="285">
        <v>0</v>
      </c>
      <c r="AR174" s="285">
        <v>0</v>
      </c>
      <c r="AS174" s="285">
        <v>0</v>
      </c>
      <c r="AT174" s="285">
        <v>0</v>
      </c>
    </row>
    <row r="175" spans="1:46" x14ac:dyDescent="0.35">
      <c r="A175" s="285" t="s">
        <v>10</v>
      </c>
      <c r="B175" s="285">
        <v>1</v>
      </c>
      <c r="C175" s="285">
        <v>2</v>
      </c>
      <c r="D175" s="285">
        <v>5450</v>
      </c>
      <c r="E175" s="285">
        <v>0</v>
      </c>
      <c r="F175" s="285">
        <v>0</v>
      </c>
      <c r="G175" s="285">
        <v>0</v>
      </c>
      <c r="H175" s="285">
        <v>323</v>
      </c>
      <c r="I175" s="285">
        <v>0</v>
      </c>
      <c r="J175" s="285">
        <v>0</v>
      </c>
      <c r="K175" s="285">
        <v>0</v>
      </c>
      <c r="L175" s="285">
        <v>0</v>
      </c>
      <c r="M175" s="285">
        <v>0</v>
      </c>
      <c r="N175" s="285">
        <v>454</v>
      </c>
      <c r="O175" s="285">
        <v>7</v>
      </c>
      <c r="P175" s="285">
        <v>216</v>
      </c>
      <c r="Q175" s="285">
        <v>0</v>
      </c>
      <c r="R175" s="285">
        <v>0</v>
      </c>
      <c r="S175" s="285">
        <v>0</v>
      </c>
      <c r="T175" s="285">
        <v>0</v>
      </c>
      <c r="U175" s="285">
        <v>0</v>
      </c>
      <c r="V175" s="285">
        <v>0</v>
      </c>
      <c r="W175" s="285">
        <v>0</v>
      </c>
      <c r="X175" s="285">
        <v>0</v>
      </c>
      <c r="Y175" s="285">
        <v>0</v>
      </c>
      <c r="Z175" s="285">
        <v>0</v>
      </c>
      <c r="AA175" s="285">
        <v>0</v>
      </c>
      <c r="AB175" s="285">
        <v>0</v>
      </c>
      <c r="AC175" s="285">
        <v>0</v>
      </c>
      <c r="AD175" s="285">
        <v>0</v>
      </c>
      <c r="AE175" s="285">
        <v>0</v>
      </c>
      <c r="AF175" s="285">
        <v>0</v>
      </c>
      <c r="AG175" s="285">
        <v>0</v>
      </c>
      <c r="AH175" s="285">
        <v>0</v>
      </c>
      <c r="AI175" s="285">
        <v>0</v>
      </c>
      <c r="AJ175" s="285">
        <v>0</v>
      </c>
      <c r="AK175" s="285">
        <v>0</v>
      </c>
      <c r="AL175" s="285">
        <v>0</v>
      </c>
      <c r="AM175" s="285">
        <v>0</v>
      </c>
      <c r="AN175" s="285">
        <v>0</v>
      </c>
      <c r="AO175" s="285">
        <v>0</v>
      </c>
      <c r="AP175" s="285">
        <v>0</v>
      </c>
      <c r="AQ175" s="285">
        <v>0</v>
      </c>
      <c r="AR175" s="285">
        <v>0</v>
      </c>
      <c r="AS175" s="285">
        <v>0</v>
      </c>
      <c r="AT175" s="285">
        <v>0</v>
      </c>
    </row>
    <row r="176" spans="1:46" x14ac:dyDescent="0.35">
      <c r="A176" s="285" t="s">
        <v>10</v>
      </c>
      <c r="B176" s="285">
        <v>1</v>
      </c>
      <c r="C176" s="285">
        <v>2</v>
      </c>
      <c r="D176" s="285">
        <v>5470</v>
      </c>
      <c r="E176" s="285">
        <v>0</v>
      </c>
      <c r="F176" s="285">
        <v>0</v>
      </c>
      <c r="G176" s="285">
        <v>0</v>
      </c>
      <c r="H176" s="285">
        <v>0</v>
      </c>
      <c r="I176" s="285">
        <v>971</v>
      </c>
      <c r="J176" s="285">
        <v>407</v>
      </c>
      <c r="K176" s="285">
        <v>4485</v>
      </c>
      <c r="L176" s="285">
        <v>0</v>
      </c>
      <c r="M176" s="285">
        <v>0</v>
      </c>
      <c r="N176" s="285">
        <v>1540</v>
      </c>
      <c r="O176" s="285">
        <v>186</v>
      </c>
      <c r="P176" s="285">
        <v>966</v>
      </c>
      <c r="Q176" s="285">
        <v>1445</v>
      </c>
      <c r="R176" s="285">
        <v>0</v>
      </c>
      <c r="S176" s="285">
        <v>0</v>
      </c>
      <c r="T176" s="285">
        <v>0</v>
      </c>
      <c r="U176" s="285">
        <v>0</v>
      </c>
      <c r="V176" s="285">
        <v>0</v>
      </c>
      <c r="W176" s="285">
        <v>0</v>
      </c>
      <c r="X176" s="285">
        <v>0</v>
      </c>
      <c r="Y176" s="285">
        <v>0</v>
      </c>
      <c r="Z176" s="285">
        <v>0</v>
      </c>
      <c r="AA176" s="285">
        <v>0</v>
      </c>
      <c r="AB176" s="285">
        <v>0</v>
      </c>
      <c r="AC176" s="285">
        <v>0</v>
      </c>
      <c r="AD176" s="285">
        <v>0</v>
      </c>
      <c r="AE176" s="285">
        <v>0</v>
      </c>
      <c r="AF176" s="285">
        <v>0</v>
      </c>
      <c r="AG176" s="285">
        <v>0</v>
      </c>
      <c r="AH176" s="285">
        <v>0</v>
      </c>
      <c r="AI176" s="285">
        <v>0</v>
      </c>
      <c r="AJ176" s="285">
        <v>0</v>
      </c>
      <c r="AK176" s="285">
        <v>0</v>
      </c>
      <c r="AL176" s="285">
        <v>0</v>
      </c>
      <c r="AM176" s="285">
        <v>0</v>
      </c>
      <c r="AN176" s="285">
        <v>0</v>
      </c>
      <c r="AO176" s="285">
        <v>0</v>
      </c>
      <c r="AP176" s="285">
        <v>0</v>
      </c>
      <c r="AQ176" s="285">
        <v>0</v>
      </c>
      <c r="AR176" s="285">
        <v>0</v>
      </c>
      <c r="AS176" s="285">
        <v>0</v>
      </c>
      <c r="AT176" s="285">
        <v>0</v>
      </c>
    </row>
    <row r="177" spans="1:46" x14ac:dyDescent="0.35">
      <c r="A177" s="285" t="s">
        <v>10</v>
      </c>
      <c r="B177" s="285">
        <v>1</v>
      </c>
      <c r="C177" s="285">
        <v>2</v>
      </c>
      <c r="D177" s="285">
        <v>5600</v>
      </c>
      <c r="E177" s="285">
        <v>0</v>
      </c>
      <c r="F177" s="285">
        <v>4175</v>
      </c>
      <c r="G177" s="285">
        <v>4591</v>
      </c>
      <c r="H177" s="285">
        <v>6280</v>
      </c>
      <c r="I177" s="285">
        <v>8751</v>
      </c>
      <c r="J177" s="285">
        <v>6747</v>
      </c>
      <c r="K177" s="285">
        <v>5836</v>
      </c>
      <c r="L177" s="285">
        <v>6103</v>
      </c>
      <c r="M177" s="285">
        <v>6639</v>
      </c>
      <c r="N177" s="285">
        <v>5898</v>
      </c>
      <c r="O177" s="285">
        <v>6429</v>
      </c>
      <c r="P177" s="285">
        <v>6910</v>
      </c>
      <c r="Q177" s="285">
        <v>6380</v>
      </c>
      <c r="R177" s="285">
        <v>0</v>
      </c>
      <c r="S177" s="285">
        <v>0</v>
      </c>
      <c r="T177" s="285">
        <v>0</v>
      </c>
      <c r="U177" s="285">
        <v>0</v>
      </c>
      <c r="V177" s="285">
        <v>0</v>
      </c>
      <c r="W177" s="285">
        <v>0</v>
      </c>
      <c r="X177" s="285">
        <v>0</v>
      </c>
      <c r="Y177" s="285">
        <v>0</v>
      </c>
      <c r="Z177" s="285">
        <v>0</v>
      </c>
      <c r="AA177" s="285">
        <v>0</v>
      </c>
      <c r="AB177" s="285">
        <v>0</v>
      </c>
      <c r="AC177" s="285">
        <v>0</v>
      </c>
      <c r="AD177" s="285">
        <v>0</v>
      </c>
      <c r="AE177" s="285">
        <v>0</v>
      </c>
      <c r="AF177" s="285">
        <v>0</v>
      </c>
      <c r="AG177" s="285">
        <v>0</v>
      </c>
      <c r="AH177" s="285">
        <v>0</v>
      </c>
      <c r="AI177" s="285">
        <v>0</v>
      </c>
      <c r="AJ177" s="285">
        <v>0</v>
      </c>
      <c r="AK177" s="285">
        <v>0</v>
      </c>
      <c r="AL177" s="285">
        <v>0</v>
      </c>
      <c r="AM177" s="285">
        <v>0</v>
      </c>
      <c r="AN177" s="285">
        <v>0</v>
      </c>
      <c r="AO177" s="285">
        <v>0</v>
      </c>
      <c r="AP177" s="285">
        <v>0</v>
      </c>
      <c r="AQ177" s="285">
        <v>0</v>
      </c>
      <c r="AR177" s="285">
        <v>0</v>
      </c>
      <c r="AS177" s="285">
        <v>0</v>
      </c>
      <c r="AT177" s="285">
        <v>0</v>
      </c>
    </row>
    <row r="178" spans="1:46" x14ac:dyDescent="0.35">
      <c r="A178" s="285" t="s">
        <v>10</v>
      </c>
      <c r="B178" s="285">
        <v>1</v>
      </c>
      <c r="C178" s="285">
        <v>2</v>
      </c>
      <c r="D178" s="285">
        <v>5601</v>
      </c>
      <c r="E178" s="285">
        <v>0</v>
      </c>
      <c r="F178" s="285">
        <v>421</v>
      </c>
      <c r="G178" s="285">
        <v>471</v>
      </c>
      <c r="H178" s="285">
        <v>615</v>
      </c>
      <c r="I178" s="285">
        <v>884</v>
      </c>
      <c r="J178" s="285">
        <v>645</v>
      </c>
      <c r="K178" s="285">
        <v>996</v>
      </c>
      <c r="L178" s="285">
        <v>612</v>
      </c>
      <c r="M178" s="285">
        <v>648</v>
      </c>
      <c r="N178" s="285">
        <v>568</v>
      </c>
      <c r="O178" s="285">
        <v>618</v>
      </c>
      <c r="P178" s="285">
        <v>674</v>
      </c>
      <c r="Q178" s="285">
        <v>1853</v>
      </c>
      <c r="R178" s="285">
        <v>0</v>
      </c>
      <c r="S178" s="285">
        <v>0</v>
      </c>
      <c r="T178" s="285">
        <v>0</v>
      </c>
      <c r="U178" s="285">
        <v>0</v>
      </c>
      <c r="V178" s="285">
        <v>0</v>
      </c>
      <c r="W178" s="285">
        <v>0</v>
      </c>
      <c r="X178" s="285">
        <v>0</v>
      </c>
      <c r="Y178" s="285">
        <v>0</v>
      </c>
      <c r="Z178" s="285">
        <v>0</v>
      </c>
      <c r="AA178" s="285">
        <v>0</v>
      </c>
      <c r="AB178" s="285">
        <v>0</v>
      </c>
      <c r="AC178" s="285">
        <v>0</v>
      </c>
      <c r="AD178" s="285">
        <v>0</v>
      </c>
      <c r="AE178" s="285">
        <v>0</v>
      </c>
      <c r="AF178" s="285">
        <v>0</v>
      </c>
      <c r="AG178" s="285">
        <v>0</v>
      </c>
      <c r="AH178" s="285">
        <v>0</v>
      </c>
      <c r="AI178" s="285">
        <v>0</v>
      </c>
      <c r="AJ178" s="285">
        <v>0</v>
      </c>
      <c r="AK178" s="285">
        <v>0</v>
      </c>
      <c r="AL178" s="285">
        <v>0</v>
      </c>
      <c r="AM178" s="285">
        <v>0</v>
      </c>
      <c r="AN178" s="285">
        <v>0</v>
      </c>
      <c r="AO178" s="285">
        <v>0</v>
      </c>
      <c r="AP178" s="285">
        <v>0</v>
      </c>
      <c r="AQ178" s="285">
        <v>0</v>
      </c>
      <c r="AR178" s="285">
        <v>0</v>
      </c>
      <c r="AS178" s="285">
        <v>0</v>
      </c>
      <c r="AT178" s="285">
        <v>0</v>
      </c>
    </row>
    <row r="179" spans="1:46" x14ac:dyDescent="0.35">
      <c r="A179" s="285" t="s">
        <v>10</v>
      </c>
      <c r="B179" s="285">
        <v>1</v>
      </c>
      <c r="C179" s="285">
        <v>2</v>
      </c>
      <c r="D179" s="285">
        <v>5800</v>
      </c>
      <c r="E179" s="285">
        <v>0</v>
      </c>
      <c r="F179" s="285">
        <v>9438</v>
      </c>
      <c r="G179" s="285">
        <v>8986</v>
      </c>
      <c r="H179" s="285">
        <v>13089</v>
      </c>
      <c r="I179" s="285">
        <v>9995</v>
      </c>
      <c r="J179" s="285">
        <v>10184</v>
      </c>
      <c r="K179" s="285">
        <v>8844</v>
      </c>
      <c r="L179" s="285">
        <v>9261</v>
      </c>
      <c r="M179" s="285">
        <v>12395</v>
      </c>
      <c r="N179" s="285">
        <v>9363</v>
      </c>
      <c r="O179" s="285">
        <v>8941</v>
      </c>
      <c r="P179" s="285">
        <v>8732</v>
      </c>
      <c r="Q179" s="285">
        <v>13666</v>
      </c>
      <c r="R179" s="285">
        <v>0</v>
      </c>
      <c r="S179" s="285">
        <v>0</v>
      </c>
      <c r="T179" s="285">
        <v>0</v>
      </c>
      <c r="U179" s="285">
        <v>0</v>
      </c>
      <c r="V179" s="285">
        <v>0</v>
      </c>
      <c r="W179" s="285">
        <v>0</v>
      </c>
      <c r="X179" s="285">
        <v>0</v>
      </c>
      <c r="Y179" s="285">
        <v>0</v>
      </c>
      <c r="Z179" s="285">
        <v>0</v>
      </c>
      <c r="AA179" s="285">
        <v>0</v>
      </c>
      <c r="AB179" s="285">
        <v>0</v>
      </c>
      <c r="AC179" s="285">
        <v>0</v>
      </c>
      <c r="AD179" s="285">
        <v>0</v>
      </c>
      <c r="AE179" s="285">
        <v>0</v>
      </c>
      <c r="AF179" s="285">
        <v>0</v>
      </c>
      <c r="AG179" s="285">
        <v>0</v>
      </c>
      <c r="AH179" s="285">
        <v>0</v>
      </c>
      <c r="AI179" s="285">
        <v>0</v>
      </c>
      <c r="AJ179" s="285">
        <v>0</v>
      </c>
      <c r="AK179" s="285">
        <v>0</v>
      </c>
      <c r="AL179" s="285">
        <v>0</v>
      </c>
      <c r="AM179" s="285">
        <v>0</v>
      </c>
      <c r="AN179" s="285">
        <v>0</v>
      </c>
      <c r="AO179" s="285">
        <v>0</v>
      </c>
      <c r="AP179" s="285">
        <v>0</v>
      </c>
      <c r="AQ179" s="285">
        <v>0</v>
      </c>
      <c r="AR179" s="285">
        <v>0</v>
      </c>
      <c r="AS179" s="285">
        <v>0</v>
      </c>
      <c r="AT179" s="285">
        <v>0</v>
      </c>
    </row>
    <row r="180" spans="1:46" x14ac:dyDescent="0.35">
      <c r="A180" s="285" t="s">
        <v>10</v>
      </c>
      <c r="B180" s="285">
        <v>1</v>
      </c>
      <c r="C180" s="285">
        <v>2</v>
      </c>
      <c r="D180" s="285">
        <v>5801</v>
      </c>
      <c r="E180" s="285">
        <v>0</v>
      </c>
      <c r="F180" s="285">
        <v>1038</v>
      </c>
      <c r="G180" s="285">
        <v>997</v>
      </c>
      <c r="H180" s="285">
        <v>1456</v>
      </c>
      <c r="I180" s="285">
        <v>1087</v>
      </c>
      <c r="J180" s="285">
        <v>1103</v>
      </c>
      <c r="K180" s="285">
        <v>1380</v>
      </c>
      <c r="L180" s="285">
        <v>1060</v>
      </c>
      <c r="M180" s="285">
        <v>1358</v>
      </c>
      <c r="N180" s="285">
        <v>1013</v>
      </c>
      <c r="O180" s="285">
        <v>966</v>
      </c>
      <c r="P180" s="285">
        <v>954</v>
      </c>
      <c r="Q180" s="285">
        <v>3407</v>
      </c>
      <c r="R180" s="285">
        <v>0</v>
      </c>
      <c r="S180" s="285">
        <v>0</v>
      </c>
      <c r="T180" s="285">
        <v>0</v>
      </c>
      <c r="U180" s="285">
        <v>0</v>
      </c>
      <c r="V180" s="285">
        <v>0</v>
      </c>
      <c r="W180" s="285">
        <v>0</v>
      </c>
      <c r="X180" s="285">
        <v>0</v>
      </c>
      <c r="Y180" s="285">
        <v>0</v>
      </c>
      <c r="Z180" s="285">
        <v>0</v>
      </c>
      <c r="AA180" s="285">
        <v>0</v>
      </c>
      <c r="AB180" s="285">
        <v>0</v>
      </c>
      <c r="AC180" s="285">
        <v>0</v>
      </c>
      <c r="AD180" s="285">
        <v>0</v>
      </c>
      <c r="AE180" s="285">
        <v>0</v>
      </c>
      <c r="AF180" s="285">
        <v>0</v>
      </c>
      <c r="AG180" s="285">
        <v>0</v>
      </c>
      <c r="AH180" s="285">
        <v>0</v>
      </c>
      <c r="AI180" s="285">
        <v>0</v>
      </c>
      <c r="AJ180" s="285">
        <v>0</v>
      </c>
      <c r="AK180" s="285">
        <v>0</v>
      </c>
      <c r="AL180" s="285">
        <v>0</v>
      </c>
      <c r="AM180" s="285">
        <v>0</v>
      </c>
      <c r="AN180" s="285">
        <v>0</v>
      </c>
      <c r="AO180" s="285">
        <v>0</v>
      </c>
      <c r="AP180" s="285">
        <v>0</v>
      </c>
      <c r="AQ180" s="285">
        <v>0</v>
      </c>
      <c r="AR180" s="285">
        <v>0</v>
      </c>
      <c r="AS180" s="285">
        <v>0</v>
      </c>
      <c r="AT180" s="285">
        <v>0</v>
      </c>
    </row>
    <row r="181" spans="1:46" x14ac:dyDescent="0.35">
      <c r="A181" s="285" t="s">
        <v>10</v>
      </c>
      <c r="B181" s="285">
        <v>1</v>
      </c>
      <c r="C181" s="285">
        <v>2</v>
      </c>
      <c r="D181" s="285">
        <v>5818</v>
      </c>
      <c r="E181" s="285">
        <v>0</v>
      </c>
      <c r="F181" s="285">
        <v>0</v>
      </c>
      <c r="G181" s="285">
        <v>0</v>
      </c>
      <c r="H181" s="285">
        <v>0</v>
      </c>
      <c r="I181" s="285">
        <v>132</v>
      </c>
      <c r="J181" s="285">
        <v>0</v>
      </c>
      <c r="K181" s="285">
        <v>0</v>
      </c>
      <c r="L181" s="285">
        <v>0</v>
      </c>
      <c r="M181" s="285">
        <v>81</v>
      </c>
      <c r="N181" s="285">
        <v>158</v>
      </c>
      <c r="O181" s="285">
        <v>106</v>
      </c>
      <c r="P181" s="285">
        <v>150</v>
      </c>
      <c r="Q181" s="285">
        <v>373</v>
      </c>
      <c r="R181" s="285">
        <v>0</v>
      </c>
      <c r="S181" s="285">
        <v>0</v>
      </c>
      <c r="T181" s="285">
        <v>0</v>
      </c>
      <c r="U181" s="285">
        <v>0</v>
      </c>
      <c r="V181" s="285">
        <v>0</v>
      </c>
      <c r="W181" s="285">
        <v>0</v>
      </c>
      <c r="X181" s="285">
        <v>0</v>
      </c>
      <c r="Y181" s="285">
        <v>0</v>
      </c>
      <c r="Z181" s="285">
        <v>0</v>
      </c>
      <c r="AA181" s="285">
        <v>0</v>
      </c>
      <c r="AB181" s="285">
        <v>0</v>
      </c>
      <c r="AC181" s="285">
        <v>0</v>
      </c>
      <c r="AD181" s="285">
        <v>0</v>
      </c>
      <c r="AE181" s="285">
        <v>0</v>
      </c>
      <c r="AF181" s="285">
        <v>0</v>
      </c>
      <c r="AG181" s="285">
        <v>0</v>
      </c>
      <c r="AH181" s="285">
        <v>0</v>
      </c>
      <c r="AI181" s="285">
        <v>0</v>
      </c>
      <c r="AJ181" s="285">
        <v>0</v>
      </c>
      <c r="AK181" s="285">
        <v>0</v>
      </c>
      <c r="AL181" s="285">
        <v>0</v>
      </c>
      <c r="AM181" s="285">
        <v>0</v>
      </c>
      <c r="AN181" s="285">
        <v>0</v>
      </c>
      <c r="AO181" s="285">
        <v>0</v>
      </c>
      <c r="AP181" s="285">
        <v>0</v>
      </c>
      <c r="AQ181" s="285">
        <v>0</v>
      </c>
      <c r="AR181" s="285">
        <v>0</v>
      </c>
      <c r="AS181" s="285">
        <v>0</v>
      </c>
      <c r="AT181" s="285">
        <v>0</v>
      </c>
    </row>
    <row r="182" spans="1:46" x14ac:dyDescent="0.35">
      <c r="A182" s="285" t="s">
        <v>10</v>
      </c>
      <c r="B182" s="285">
        <v>1</v>
      </c>
      <c r="C182" s="285">
        <v>2</v>
      </c>
      <c r="D182" s="285">
        <v>5819</v>
      </c>
      <c r="E182" s="285">
        <v>0</v>
      </c>
      <c r="F182" s="285">
        <v>0</v>
      </c>
      <c r="G182" s="285">
        <v>0</v>
      </c>
      <c r="H182" s="285">
        <v>0</v>
      </c>
      <c r="I182" s="285">
        <v>92</v>
      </c>
      <c r="J182" s="285">
        <v>0</v>
      </c>
      <c r="K182" s="285">
        <v>0</v>
      </c>
      <c r="L182" s="285">
        <v>149</v>
      </c>
      <c r="M182" s="285">
        <v>0</v>
      </c>
      <c r="N182" s="285">
        <v>152</v>
      </c>
      <c r="O182" s="285">
        <v>86</v>
      </c>
      <c r="P182" s="285">
        <v>65</v>
      </c>
      <c r="Q182" s="285">
        <v>206</v>
      </c>
      <c r="R182" s="285">
        <v>0</v>
      </c>
      <c r="S182" s="285">
        <v>0</v>
      </c>
      <c r="T182" s="285">
        <v>0</v>
      </c>
      <c r="U182" s="285">
        <v>0</v>
      </c>
      <c r="V182" s="285">
        <v>0</v>
      </c>
      <c r="W182" s="285">
        <v>0</v>
      </c>
      <c r="X182" s="285">
        <v>0</v>
      </c>
      <c r="Y182" s="285">
        <v>0</v>
      </c>
      <c r="Z182" s="285">
        <v>0</v>
      </c>
      <c r="AA182" s="285">
        <v>0</v>
      </c>
      <c r="AB182" s="285">
        <v>0</v>
      </c>
      <c r="AC182" s="285">
        <v>0</v>
      </c>
      <c r="AD182" s="285">
        <v>0</v>
      </c>
      <c r="AE182" s="285">
        <v>0</v>
      </c>
      <c r="AF182" s="285">
        <v>0</v>
      </c>
      <c r="AG182" s="285">
        <v>0</v>
      </c>
      <c r="AH182" s="285">
        <v>0</v>
      </c>
      <c r="AI182" s="285">
        <v>0</v>
      </c>
      <c r="AJ182" s="285">
        <v>0</v>
      </c>
      <c r="AK182" s="285">
        <v>0</v>
      </c>
      <c r="AL182" s="285">
        <v>0</v>
      </c>
      <c r="AM182" s="285">
        <v>0</v>
      </c>
      <c r="AN182" s="285">
        <v>0</v>
      </c>
      <c r="AO182" s="285">
        <v>0</v>
      </c>
      <c r="AP182" s="285">
        <v>0</v>
      </c>
      <c r="AQ182" s="285">
        <v>0</v>
      </c>
      <c r="AR182" s="285">
        <v>0</v>
      </c>
      <c r="AS182" s="285">
        <v>0</v>
      </c>
      <c r="AT182" s="285">
        <v>0</v>
      </c>
    </row>
    <row r="183" spans="1:46" x14ac:dyDescent="0.35">
      <c r="A183" s="285" t="s">
        <v>10</v>
      </c>
      <c r="B183" s="285">
        <v>1</v>
      </c>
      <c r="C183" s="285">
        <v>2</v>
      </c>
      <c r="D183" s="285">
        <v>5820</v>
      </c>
      <c r="E183" s="285">
        <v>0</v>
      </c>
      <c r="F183" s="285">
        <v>1667</v>
      </c>
      <c r="G183" s="285">
        <v>1667</v>
      </c>
      <c r="H183" s="285">
        <v>1667</v>
      </c>
      <c r="I183" s="285">
        <v>1667</v>
      </c>
      <c r="J183" s="285">
        <v>1667</v>
      </c>
      <c r="K183" s="285">
        <v>1667</v>
      </c>
      <c r="L183" s="285">
        <v>1667</v>
      </c>
      <c r="M183" s="285">
        <v>1667</v>
      </c>
      <c r="N183" s="285">
        <v>1667</v>
      </c>
      <c r="O183" s="285">
        <v>1667</v>
      </c>
      <c r="P183" s="285">
        <v>1667</v>
      </c>
      <c r="Q183" s="285">
        <v>1663</v>
      </c>
      <c r="R183" s="285">
        <v>0</v>
      </c>
      <c r="S183" s="285">
        <v>0</v>
      </c>
      <c r="T183" s="285">
        <v>0</v>
      </c>
      <c r="U183" s="285">
        <v>0</v>
      </c>
      <c r="V183" s="285">
        <v>0</v>
      </c>
      <c r="W183" s="285">
        <v>0</v>
      </c>
      <c r="X183" s="285">
        <v>0</v>
      </c>
      <c r="Y183" s="285">
        <v>0</v>
      </c>
      <c r="Z183" s="285">
        <v>0</v>
      </c>
      <c r="AA183" s="285">
        <v>0</v>
      </c>
      <c r="AB183" s="285">
        <v>0</v>
      </c>
      <c r="AC183" s="285">
        <v>0</v>
      </c>
      <c r="AD183" s="285">
        <v>0</v>
      </c>
      <c r="AE183" s="285">
        <v>0</v>
      </c>
      <c r="AF183" s="285">
        <v>0</v>
      </c>
      <c r="AG183" s="285">
        <v>0</v>
      </c>
      <c r="AH183" s="285">
        <v>0</v>
      </c>
      <c r="AI183" s="285">
        <v>0</v>
      </c>
      <c r="AJ183" s="285">
        <v>0</v>
      </c>
      <c r="AK183" s="285">
        <v>0</v>
      </c>
      <c r="AL183" s="285">
        <v>0</v>
      </c>
      <c r="AM183" s="285">
        <v>0</v>
      </c>
      <c r="AN183" s="285">
        <v>0</v>
      </c>
      <c r="AO183" s="285">
        <v>0</v>
      </c>
      <c r="AP183" s="285">
        <v>0</v>
      </c>
      <c r="AQ183" s="285">
        <v>0</v>
      </c>
      <c r="AR183" s="285">
        <v>0</v>
      </c>
      <c r="AS183" s="285">
        <v>0</v>
      </c>
      <c r="AT183" s="285">
        <v>0</v>
      </c>
    </row>
    <row r="184" spans="1:46" x14ac:dyDescent="0.35">
      <c r="A184" s="285" t="s">
        <v>10</v>
      </c>
      <c r="B184" s="285">
        <v>1</v>
      </c>
      <c r="C184" s="285">
        <v>2</v>
      </c>
      <c r="D184" s="285">
        <v>5821</v>
      </c>
      <c r="E184" s="285">
        <v>0</v>
      </c>
      <c r="F184" s="285">
        <v>417</v>
      </c>
      <c r="G184" s="285">
        <v>417</v>
      </c>
      <c r="H184" s="285">
        <v>417</v>
      </c>
      <c r="I184" s="285">
        <v>417</v>
      </c>
      <c r="J184" s="285">
        <v>417</v>
      </c>
      <c r="K184" s="285">
        <v>417</v>
      </c>
      <c r="L184" s="285">
        <v>417</v>
      </c>
      <c r="M184" s="285">
        <v>417</v>
      </c>
      <c r="N184" s="285">
        <v>417</v>
      </c>
      <c r="O184" s="285">
        <v>417</v>
      </c>
      <c r="P184" s="285">
        <v>417</v>
      </c>
      <c r="Q184" s="285">
        <v>413</v>
      </c>
      <c r="R184" s="285">
        <v>0</v>
      </c>
      <c r="S184" s="285">
        <v>0</v>
      </c>
      <c r="T184" s="285">
        <v>0</v>
      </c>
      <c r="U184" s="285">
        <v>0</v>
      </c>
      <c r="V184" s="285">
        <v>0</v>
      </c>
      <c r="W184" s="285">
        <v>0</v>
      </c>
      <c r="X184" s="285">
        <v>0</v>
      </c>
      <c r="Y184" s="285">
        <v>0</v>
      </c>
      <c r="Z184" s="285">
        <v>0</v>
      </c>
      <c r="AA184" s="285">
        <v>0</v>
      </c>
      <c r="AB184" s="285">
        <v>0</v>
      </c>
      <c r="AC184" s="285">
        <v>0</v>
      </c>
      <c r="AD184" s="285">
        <v>0</v>
      </c>
      <c r="AE184" s="285">
        <v>0</v>
      </c>
      <c r="AF184" s="285">
        <v>0</v>
      </c>
      <c r="AG184" s="285">
        <v>0</v>
      </c>
      <c r="AH184" s="285">
        <v>0</v>
      </c>
      <c r="AI184" s="285">
        <v>0</v>
      </c>
      <c r="AJ184" s="285">
        <v>0</v>
      </c>
      <c r="AK184" s="285">
        <v>0</v>
      </c>
      <c r="AL184" s="285">
        <v>0</v>
      </c>
      <c r="AM184" s="285">
        <v>0</v>
      </c>
      <c r="AN184" s="285">
        <v>0</v>
      </c>
      <c r="AO184" s="285">
        <v>0</v>
      </c>
      <c r="AP184" s="285">
        <v>0</v>
      </c>
      <c r="AQ184" s="285">
        <v>0</v>
      </c>
      <c r="AR184" s="285">
        <v>0</v>
      </c>
      <c r="AS184" s="285">
        <v>0</v>
      </c>
      <c r="AT184" s="285">
        <v>0</v>
      </c>
    </row>
    <row r="185" spans="1:46" x14ac:dyDescent="0.35">
      <c r="A185" s="285" t="s">
        <v>10</v>
      </c>
      <c r="B185" s="285">
        <v>1</v>
      </c>
      <c r="C185" s="285">
        <v>2</v>
      </c>
      <c r="D185" s="285">
        <v>5822</v>
      </c>
      <c r="E185" s="285">
        <v>0</v>
      </c>
      <c r="F185" s="285">
        <v>1000</v>
      </c>
      <c r="G185" s="285">
        <v>1000</v>
      </c>
      <c r="H185" s="285">
        <v>1000</v>
      </c>
      <c r="I185" s="285">
        <v>1000</v>
      </c>
      <c r="J185" s="285">
        <v>1000</v>
      </c>
      <c r="K185" s="285">
        <v>1000</v>
      </c>
      <c r="L185" s="285">
        <v>1000</v>
      </c>
      <c r="M185" s="285">
        <v>1000</v>
      </c>
      <c r="N185" s="285">
        <v>1000</v>
      </c>
      <c r="O185" s="285">
        <v>1000</v>
      </c>
      <c r="P185" s="285">
        <v>1000</v>
      </c>
      <c r="Q185" s="285">
        <v>1000</v>
      </c>
      <c r="R185" s="285">
        <v>0</v>
      </c>
      <c r="S185" s="285">
        <v>0</v>
      </c>
      <c r="T185" s="285">
        <v>0</v>
      </c>
      <c r="U185" s="285">
        <v>0</v>
      </c>
      <c r="V185" s="285">
        <v>0</v>
      </c>
      <c r="W185" s="285">
        <v>0</v>
      </c>
      <c r="X185" s="285">
        <v>0</v>
      </c>
      <c r="Y185" s="285">
        <v>0</v>
      </c>
      <c r="Z185" s="285">
        <v>0</v>
      </c>
      <c r="AA185" s="285">
        <v>0</v>
      </c>
      <c r="AB185" s="285">
        <v>0</v>
      </c>
      <c r="AC185" s="285">
        <v>0</v>
      </c>
      <c r="AD185" s="285">
        <v>0</v>
      </c>
      <c r="AE185" s="285">
        <v>0</v>
      </c>
      <c r="AF185" s="285">
        <v>0</v>
      </c>
      <c r="AG185" s="285">
        <v>0</v>
      </c>
      <c r="AH185" s="285">
        <v>0</v>
      </c>
      <c r="AI185" s="285">
        <v>0</v>
      </c>
      <c r="AJ185" s="285">
        <v>0</v>
      </c>
      <c r="AK185" s="285">
        <v>0</v>
      </c>
      <c r="AL185" s="285">
        <v>0</v>
      </c>
      <c r="AM185" s="285">
        <v>0</v>
      </c>
      <c r="AN185" s="285">
        <v>0</v>
      </c>
      <c r="AO185" s="285">
        <v>0</v>
      </c>
      <c r="AP185" s="285">
        <v>0</v>
      </c>
      <c r="AQ185" s="285">
        <v>0</v>
      </c>
      <c r="AR185" s="285">
        <v>0</v>
      </c>
      <c r="AS185" s="285">
        <v>0</v>
      </c>
      <c r="AT185" s="285">
        <v>0</v>
      </c>
    </row>
    <row r="186" spans="1:46" x14ac:dyDescent="0.35">
      <c r="A186" s="285" t="s">
        <v>10</v>
      </c>
      <c r="B186" s="285">
        <v>1</v>
      </c>
      <c r="C186" s="285">
        <v>2</v>
      </c>
      <c r="D186" s="285">
        <v>5915</v>
      </c>
      <c r="E186" s="285">
        <v>0</v>
      </c>
      <c r="F186" s="285">
        <v>0</v>
      </c>
      <c r="G186" s="285">
        <v>451</v>
      </c>
      <c r="H186" s="285">
        <v>506</v>
      </c>
      <c r="I186" s="285">
        <v>0</v>
      </c>
      <c r="J186" s="285">
        <v>0</v>
      </c>
      <c r="K186" s="285">
        <v>193</v>
      </c>
      <c r="L186" s="285">
        <v>0</v>
      </c>
      <c r="M186" s="285">
        <v>208</v>
      </c>
      <c r="N186" s="285">
        <v>797</v>
      </c>
      <c r="O186" s="285">
        <v>2987</v>
      </c>
      <c r="P186" s="285">
        <v>2143</v>
      </c>
      <c r="Q186" s="285">
        <v>1715</v>
      </c>
      <c r="R186" s="285">
        <v>0</v>
      </c>
      <c r="S186" s="285">
        <v>0</v>
      </c>
      <c r="T186" s="285">
        <v>0</v>
      </c>
      <c r="U186" s="285">
        <v>0</v>
      </c>
      <c r="V186" s="285">
        <v>0</v>
      </c>
      <c r="W186" s="285">
        <v>0</v>
      </c>
      <c r="X186" s="285">
        <v>0</v>
      </c>
      <c r="Y186" s="285">
        <v>0</v>
      </c>
      <c r="Z186" s="285">
        <v>0</v>
      </c>
      <c r="AA186" s="285">
        <v>0</v>
      </c>
      <c r="AB186" s="285">
        <v>0</v>
      </c>
      <c r="AC186" s="285">
        <v>0</v>
      </c>
      <c r="AD186" s="285">
        <v>0</v>
      </c>
      <c r="AE186" s="285">
        <v>0</v>
      </c>
      <c r="AF186" s="285">
        <v>0</v>
      </c>
      <c r="AG186" s="285">
        <v>0</v>
      </c>
      <c r="AH186" s="285">
        <v>0</v>
      </c>
      <c r="AI186" s="285">
        <v>0</v>
      </c>
      <c r="AJ186" s="285">
        <v>0</v>
      </c>
      <c r="AK186" s="285">
        <v>0</v>
      </c>
      <c r="AL186" s="285">
        <v>0</v>
      </c>
      <c r="AM186" s="285">
        <v>0</v>
      </c>
      <c r="AN186" s="285">
        <v>0</v>
      </c>
      <c r="AO186" s="285">
        <v>0</v>
      </c>
      <c r="AP186" s="285">
        <v>0</v>
      </c>
      <c r="AQ186" s="285">
        <v>0</v>
      </c>
      <c r="AR186" s="285">
        <v>0</v>
      </c>
      <c r="AS186" s="285">
        <v>0</v>
      </c>
      <c r="AT186" s="285">
        <v>0</v>
      </c>
    </row>
    <row r="187" spans="1:46" x14ac:dyDescent="0.35">
      <c r="A187" s="285" t="s">
        <v>10</v>
      </c>
      <c r="B187" s="285">
        <v>1</v>
      </c>
      <c r="C187" s="285">
        <v>2</v>
      </c>
      <c r="D187" s="285">
        <v>6000</v>
      </c>
      <c r="E187" s="285">
        <v>0</v>
      </c>
      <c r="F187" s="285">
        <v>0</v>
      </c>
      <c r="G187" s="285">
        <v>12363</v>
      </c>
      <c r="H187" s="285">
        <v>38197</v>
      </c>
      <c r="I187" s="285">
        <v>48416</v>
      </c>
      <c r="J187" s="285">
        <v>6024</v>
      </c>
      <c r="K187" s="285">
        <v>0</v>
      </c>
      <c r="L187" s="285">
        <v>0</v>
      </c>
      <c r="M187" s="285">
        <v>0</v>
      </c>
      <c r="N187" s="285">
        <v>0</v>
      </c>
      <c r="O187" s="285">
        <v>0</v>
      </c>
      <c r="P187" s="285">
        <v>0</v>
      </c>
      <c r="Q187" s="285">
        <v>0</v>
      </c>
      <c r="R187" s="285">
        <v>0</v>
      </c>
      <c r="S187" s="285">
        <v>0</v>
      </c>
      <c r="T187" s="285">
        <v>0</v>
      </c>
      <c r="U187" s="285">
        <v>0</v>
      </c>
      <c r="V187" s="285">
        <v>0</v>
      </c>
      <c r="W187" s="285">
        <v>0</v>
      </c>
      <c r="X187" s="285">
        <v>0</v>
      </c>
      <c r="Y187" s="285">
        <v>0</v>
      </c>
      <c r="Z187" s="285">
        <v>0</v>
      </c>
      <c r="AA187" s="285">
        <v>0</v>
      </c>
      <c r="AB187" s="285">
        <v>0</v>
      </c>
      <c r="AC187" s="285">
        <v>0</v>
      </c>
      <c r="AD187" s="285">
        <v>0</v>
      </c>
      <c r="AE187" s="285">
        <v>0</v>
      </c>
      <c r="AF187" s="285">
        <v>0</v>
      </c>
      <c r="AG187" s="285">
        <v>0</v>
      </c>
      <c r="AH187" s="285">
        <v>0</v>
      </c>
      <c r="AI187" s="285">
        <v>0</v>
      </c>
      <c r="AJ187" s="285">
        <v>0</v>
      </c>
      <c r="AK187" s="285">
        <v>0</v>
      </c>
      <c r="AL187" s="285">
        <v>0</v>
      </c>
      <c r="AM187" s="285">
        <v>0</v>
      </c>
      <c r="AN187" s="285">
        <v>0</v>
      </c>
      <c r="AO187" s="285">
        <v>0</v>
      </c>
      <c r="AP187" s="285">
        <v>0</v>
      </c>
      <c r="AQ187" s="285">
        <v>0</v>
      </c>
      <c r="AR187" s="285">
        <v>0</v>
      </c>
      <c r="AS187" s="285">
        <v>0</v>
      </c>
      <c r="AT187" s="285">
        <v>0</v>
      </c>
    </row>
    <row r="188" spans="1:46" x14ac:dyDescent="0.35">
      <c r="A188" s="285" t="s">
        <v>10</v>
      </c>
      <c r="B188" s="285">
        <v>1</v>
      </c>
      <c r="C188" s="285">
        <v>2</v>
      </c>
      <c r="D188" s="285">
        <v>6002</v>
      </c>
      <c r="E188" s="285">
        <v>0</v>
      </c>
      <c r="F188" s="285">
        <v>3337</v>
      </c>
      <c r="G188" s="285">
        <v>5674</v>
      </c>
      <c r="H188" s="285">
        <v>13584</v>
      </c>
      <c r="I188" s="285">
        <v>22405</v>
      </c>
      <c r="J188" s="285">
        <v>0</v>
      </c>
      <c r="K188" s="285">
        <v>0</v>
      </c>
      <c r="L188" s="285">
        <v>0</v>
      </c>
      <c r="M188" s="285">
        <v>0</v>
      </c>
      <c r="N188" s="285">
        <v>0</v>
      </c>
      <c r="O188" s="285">
        <v>0</v>
      </c>
      <c r="P188" s="285">
        <v>0</v>
      </c>
      <c r="Q188" s="285">
        <v>0</v>
      </c>
      <c r="R188" s="285">
        <v>0</v>
      </c>
      <c r="S188" s="285">
        <v>0</v>
      </c>
      <c r="T188" s="285">
        <v>0</v>
      </c>
      <c r="U188" s="285">
        <v>0</v>
      </c>
      <c r="V188" s="285">
        <v>0</v>
      </c>
      <c r="W188" s="285">
        <v>0</v>
      </c>
      <c r="X188" s="285">
        <v>0</v>
      </c>
      <c r="Y188" s="285">
        <v>0</v>
      </c>
      <c r="Z188" s="285">
        <v>0</v>
      </c>
      <c r="AA188" s="285">
        <v>0</v>
      </c>
      <c r="AB188" s="285">
        <v>0</v>
      </c>
      <c r="AC188" s="285">
        <v>0</v>
      </c>
      <c r="AD188" s="285">
        <v>0</v>
      </c>
      <c r="AE188" s="285">
        <v>0</v>
      </c>
      <c r="AF188" s="285">
        <v>0</v>
      </c>
      <c r="AG188" s="285">
        <v>0</v>
      </c>
      <c r="AH188" s="285">
        <v>0</v>
      </c>
      <c r="AI188" s="285">
        <v>0</v>
      </c>
      <c r="AJ188" s="285">
        <v>0</v>
      </c>
      <c r="AK188" s="285">
        <v>0</v>
      </c>
      <c r="AL188" s="285">
        <v>0</v>
      </c>
      <c r="AM188" s="285">
        <v>0</v>
      </c>
      <c r="AN188" s="285">
        <v>0</v>
      </c>
      <c r="AO188" s="285">
        <v>0</v>
      </c>
      <c r="AP188" s="285">
        <v>0</v>
      </c>
      <c r="AQ188" s="285">
        <v>0</v>
      </c>
      <c r="AR188" s="285">
        <v>0</v>
      </c>
      <c r="AS188" s="285">
        <v>0</v>
      </c>
      <c r="AT188" s="285">
        <v>0</v>
      </c>
    </row>
    <row r="189" spans="1:46" x14ac:dyDescent="0.35">
      <c r="A189" s="285" t="s">
        <v>10</v>
      </c>
      <c r="B189" s="285">
        <v>1</v>
      </c>
      <c r="C189" s="285">
        <v>2</v>
      </c>
      <c r="D189" s="285">
        <v>6099</v>
      </c>
      <c r="E189" s="285">
        <v>0</v>
      </c>
      <c r="F189" s="285">
        <v>1500</v>
      </c>
      <c r="G189" s="285">
        <v>1500</v>
      </c>
      <c r="H189" s="285">
        <v>1500</v>
      </c>
      <c r="I189" s="285">
        <v>1500</v>
      </c>
      <c r="J189" s="285">
        <v>1500</v>
      </c>
      <c r="K189" s="285">
        <v>1500</v>
      </c>
      <c r="L189" s="285">
        <v>1500</v>
      </c>
      <c r="M189" s="285">
        <v>1500</v>
      </c>
      <c r="N189" s="285">
        <v>1500</v>
      </c>
      <c r="O189" s="285">
        <v>1500</v>
      </c>
      <c r="P189" s="285">
        <v>1500</v>
      </c>
      <c r="Q189" s="285">
        <v>1500</v>
      </c>
      <c r="R189" s="285">
        <v>0</v>
      </c>
      <c r="S189" s="285">
        <v>0</v>
      </c>
      <c r="T189" s="285">
        <v>0</v>
      </c>
      <c r="U189" s="285">
        <v>0</v>
      </c>
      <c r="V189" s="285">
        <v>0</v>
      </c>
      <c r="W189" s="285">
        <v>0</v>
      </c>
      <c r="X189" s="285">
        <v>0</v>
      </c>
      <c r="Y189" s="285">
        <v>0</v>
      </c>
      <c r="Z189" s="285">
        <v>0</v>
      </c>
      <c r="AA189" s="285">
        <v>0</v>
      </c>
      <c r="AB189" s="285">
        <v>0</v>
      </c>
      <c r="AC189" s="285">
        <v>0</v>
      </c>
      <c r="AD189" s="285">
        <v>0</v>
      </c>
      <c r="AE189" s="285">
        <v>0</v>
      </c>
      <c r="AF189" s="285">
        <v>0</v>
      </c>
      <c r="AG189" s="285">
        <v>0</v>
      </c>
      <c r="AH189" s="285">
        <v>0</v>
      </c>
      <c r="AI189" s="285">
        <v>0</v>
      </c>
      <c r="AJ189" s="285">
        <v>0</v>
      </c>
      <c r="AK189" s="285">
        <v>0</v>
      </c>
      <c r="AL189" s="285">
        <v>0</v>
      </c>
      <c r="AM189" s="285">
        <v>0</v>
      </c>
      <c r="AN189" s="285">
        <v>0</v>
      </c>
      <c r="AO189" s="285">
        <v>0</v>
      </c>
      <c r="AP189" s="285">
        <v>0</v>
      </c>
      <c r="AQ189" s="285">
        <v>0</v>
      </c>
      <c r="AR189" s="285">
        <v>0</v>
      </c>
      <c r="AS189" s="285">
        <v>0</v>
      </c>
      <c r="AT189" s="285">
        <v>0</v>
      </c>
    </row>
    <row r="190" spans="1:46" x14ac:dyDescent="0.35">
      <c r="A190" s="285" t="s">
        <v>10</v>
      </c>
      <c r="B190" s="285">
        <v>1</v>
      </c>
      <c r="C190" s="285">
        <v>2</v>
      </c>
      <c r="D190" s="285">
        <v>6115</v>
      </c>
      <c r="E190" s="285">
        <v>0</v>
      </c>
      <c r="F190" s="285">
        <v>0</v>
      </c>
      <c r="G190" s="285">
        <v>57000</v>
      </c>
      <c r="H190" s="285">
        <v>0</v>
      </c>
      <c r="I190" s="285">
        <v>0</v>
      </c>
      <c r="J190" s="285">
        <v>0</v>
      </c>
      <c r="K190" s="285">
        <v>0</v>
      </c>
      <c r="L190" s="285">
        <v>0</v>
      </c>
      <c r="M190" s="285">
        <v>0</v>
      </c>
      <c r="N190" s="285">
        <v>0</v>
      </c>
      <c r="O190" s="285">
        <v>0</v>
      </c>
      <c r="P190" s="285">
        <v>0</v>
      </c>
      <c r="Q190" s="285">
        <v>0</v>
      </c>
      <c r="R190" s="285">
        <v>0</v>
      </c>
      <c r="S190" s="285">
        <v>0</v>
      </c>
      <c r="T190" s="285">
        <v>0</v>
      </c>
      <c r="U190" s="285">
        <v>0</v>
      </c>
      <c r="V190" s="285">
        <v>0</v>
      </c>
      <c r="W190" s="285">
        <v>0</v>
      </c>
      <c r="X190" s="285">
        <v>0</v>
      </c>
      <c r="Y190" s="285">
        <v>0</v>
      </c>
      <c r="Z190" s="285">
        <v>0</v>
      </c>
      <c r="AA190" s="285">
        <v>0</v>
      </c>
      <c r="AB190" s="285">
        <v>0</v>
      </c>
      <c r="AC190" s="285">
        <v>0</v>
      </c>
      <c r="AD190" s="285">
        <v>0</v>
      </c>
      <c r="AE190" s="285">
        <v>0</v>
      </c>
      <c r="AF190" s="285">
        <v>0</v>
      </c>
      <c r="AG190" s="285">
        <v>0</v>
      </c>
      <c r="AH190" s="285">
        <v>0</v>
      </c>
      <c r="AI190" s="285">
        <v>0</v>
      </c>
      <c r="AJ190" s="285">
        <v>0</v>
      </c>
      <c r="AK190" s="285">
        <v>0</v>
      </c>
      <c r="AL190" s="285">
        <v>0</v>
      </c>
      <c r="AM190" s="285">
        <v>0</v>
      </c>
      <c r="AN190" s="285">
        <v>0</v>
      </c>
      <c r="AO190" s="285">
        <v>0</v>
      </c>
      <c r="AP190" s="285">
        <v>0</v>
      </c>
      <c r="AQ190" s="285">
        <v>0</v>
      </c>
      <c r="AR190" s="285">
        <v>0</v>
      </c>
      <c r="AS190" s="285">
        <v>0</v>
      </c>
      <c r="AT190" s="285">
        <v>0</v>
      </c>
    </row>
    <row r="191" spans="1:46" x14ac:dyDescent="0.35">
      <c r="A191" s="285" t="s">
        <v>10</v>
      </c>
      <c r="B191" s="285">
        <v>1</v>
      </c>
      <c r="C191" s="285">
        <v>2</v>
      </c>
      <c r="D191" s="285">
        <v>6300</v>
      </c>
      <c r="E191" s="285">
        <v>0</v>
      </c>
      <c r="F191" s="285">
        <v>0</v>
      </c>
      <c r="G191" s="285">
        <v>0</v>
      </c>
      <c r="H191" s="285">
        <v>0</v>
      </c>
      <c r="I191" s="285">
        <v>5371</v>
      </c>
      <c r="J191" s="285">
        <v>2696</v>
      </c>
      <c r="K191" s="285">
        <v>0</v>
      </c>
      <c r="L191" s="285">
        <v>1781</v>
      </c>
      <c r="M191" s="285">
        <v>2243</v>
      </c>
      <c r="N191" s="285">
        <v>0</v>
      </c>
      <c r="O191" s="285">
        <v>12010</v>
      </c>
      <c r="P191" s="285">
        <v>899</v>
      </c>
      <c r="Q191" s="285">
        <v>0</v>
      </c>
      <c r="R191" s="285">
        <v>0</v>
      </c>
      <c r="S191" s="285">
        <v>0</v>
      </c>
      <c r="T191" s="285">
        <v>0</v>
      </c>
      <c r="U191" s="285">
        <v>0</v>
      </c>
      <c r="V191" s="285">
        <v>0</v>
      </c>
      <c r="W191" s="285">
        <v>0</v>
      </c>
      <c r="X191" s="285">
        <v>0</v>
      </c>
      <c r="Y191" s="285">
        <v>0</v>
      </c>
      <c r="Z191" s="285">
        <v>0</v>
      </c>
      <c r="AA191" s="285">
        <v>0</v>
      </c>
      <c r="AB191" s="285">
        <v>0</v>
      </c>
      <c r="AC191" s="285">
        <v>0</v>
      </c>
      <c r="AD191" s="285">
        <v>0</v>
      </c>
      <c r="AE191" s="285">
        <v>0</v>
      </c>
      <c r="AF191" s="285">
        <v>0</v>
      </c>
      <c r="AG191" s="285">
        <v>0</v>
      </c>
      <c r="AH191" s="285">
        <v>0</v>
      </c>
      <c r="AI191" s="285">
        <v>0</v>
      </c>
      <c r="AJ191" s="285">
        <v>0</v>
      </c>
      <c r="AK191" s="285">
        <v>0</v>
      </c>
      <c r="AL191" s="285">
        <v>0</v>
      </c>
      <c r="AM191" s="285">
        <v>0</v>
      </c>
      <c r="AN191" s="285">
        <v>0</v>
      </c>
      <c r="AO191" s="285">
        <v>0</v>
      </c>
      <c r="AP191" s="285">
        <v>0</v>
      </c>
      <c r="AQ191" s="285">
        <v>0</v>
      </c>
      <c r="AR191" s="285">
        <v>0</v>
      </c>
      <c r="AS191" s="285">
        <v>0</v>
      </c>
      <c r="AT191" s="285">
        <v>0</v>
      </c>
    </row>
    <row r="192" spans="1:46" x14ac:dyDescent="0.35">
      <c r="A192" s="285" t="s">
        <v>10</v>
      </c>
      <c r="B192" s="285">
        <v>1</v>
      </c>
      <c r="C192" s="285">
        <v>2</v>
      </c>
      <c r="D192" s="285">
        <v>6400</v>
      </c>
      <c r="E192" s="285">
        <v>0</v>
      </c>
      <c r="F192" s="285">
        <v>0</v>
      </c>
      <c r="G192" s="285">
        <v>601</v>
      </c>
      <c r="H192" s="285">
        <v>0</v>
      </c>
      <c r="I192" s="285">
        <v>805</v>
      </c>
      <c r="J192" s="285">
        <v>0</v>
      </c>
      <c r="K192" s="285">
        <v>0</v>
      </c>
      <c r="L192" s="285">
        <v>428</v>
      </c>
      <c r="M192" s="285">
        <v>91</v>
      </c>
      <c r="N192" s="285">
        <v>2305</v>
      </c>
      <c r="O192" s="285">
        <v>11962</v>
      </c>
      <c r="P192" s="285">
        <v>4719</v>
      </c>
      <c r="Q192" s="285">
        <v>4089</v>
      </c>
      <c r="R192" s="285">
        <v>0</v>
      </c>
      <c r="S192" s="285">
        <v>0</v>
      </c>
      <c r="T192" s="285">
        <v>0</v>
      </c>
      <c r="U192" s="285">
        <v>0</v>
      </c>
      <c r="V192" s="285">
        <v>0</v>
      </c>
      <c r="W192" s="285">
        <v>0</v>
      </c>
      <c r="X192" s="285">
        <v>0</v>
      </c>
      <c r="Y192" s="285">
        <v>0</v>
      </c>
      <c r="Z192" s="285">
        <v>0</v>
      </c>
      <c r="AA192" s="285">
        <v>0</v>
      </c>
      <c r="AB192" s="285">
        <v>0</v>
      </c>
      <c r="AC192" s="285">
        <v>0</v>
      </c>
      <c r="AD192" s="285">
        <v>0</v>
      </c>
      <c r="AE192" s="285">
        <v>0</v>
      </c>
      <c r="AF192" s="285">
        <v>0</v>
      </c>
      <c r="AG192" s="285">
        <v>0</v>
      </c>
      <c r="AH192" s="285">
        <v>0</v>
      </c>
      <c r="AI192" s="285">
        <v>0</v>
      </c>
      <c r="AJ192" s="285">
        <v>0</v>
      </c>
      <c r="AK192" s="285">
        <v>0</v>
      </c>
      <c r="AL192" s="285">
        <v>0</v>
      </c>
      <c r="AM192" s="285">
        <v>0</v>
      </c>
      <c r="AN192" s="285">
        <v>0</v>
      </c>
      <c r="AO192" s="285">
        <v>0</v>
      </c>
      <c r="AP192" s="285">
        <v>0</v>
      </c>
      <c r="AQ192" s="285">
        <v>0</v>
      </c>
      <c r="AR192" s="285">
        <v>0</v>
      </c>
      <c r="AS192" s="285">
        <v>0</v>
      </c>
      <c r="AT192" s="285">
        <v>0</v>
      </c>
    </row>
    <row r="193" spans="1:46" x14ac:dyDescent="0.35">
      <c r="A193" s="285" t="s">
        <v>10</v>
      </c>
      <c r="B193" s="285">
        <v>1</v>
      </c>
      <c r="C193" s="285">
        <v>2</v>
      </c>
      <c r="D193" s="285">
        <v>6500</v>
      </c>
      <c r="E193" s="285">
        <v>0</v>
      </c>
      <c r="F193" s="285">
        <v>0</v>
      </c>
      <c r="G193" s="285">
        <v>0</v>
      </c>
      <c r="H193" s="285">
        <v>0</v>
      </c>
      <c r="I193" s="285">
        <v>0</v>
      </c>
      <c r="J193" s="285">
        <v>2825</v>
      </c>
      <c r="K193" s="285">
        <v>150</v>
      </c>
      <c r="L193" s="285">
        <v>488</v>
      </c>
      <c r="M193" s="285">
        <v>2037</v>
      </c>
      <c r="N193" s="285">
        <v>4195</v>
      </c>
      <c r="O193" s="285">
        <v>2742</v>
      </c>
      <c r="P193" s="285">
        <v>434</v>
      </c>
      <c r="Q193" s="285">
        <v>3129</v>
      </c>
      <c r="R193" s="285">
        <v>0</v>
      </c>
      <c r="S193" s="285">
        <v>0</v>
      </c>
      <c r="T193" s="285">
        <v>0</v>
      </c>
      <c r="U193" s="285">
        <v>0</v>
      </c>
      <c r="V193" s="285">
        <v>0</v>
      </c>
      <c r="W193" s="285">
        <v>0</v>
      </c>
      <c r="X193" s="285">
        <v>0</v>
      </c>
      <c r="Y193" s="285">
        <v>0</v>
      </c>
      <c r="Z193" s="285">
        <v>0</v>
      </c>
      <c r="AA193" s="285">
        <v>0</v>
      </c>
      <c r="AB193" s="285">
        <v>0</v>
      </c>
      <c r="AC193" s="285">
        <v>0</v>
      </c>
      <c r="AD193" s="285">
        <v>0</v>
      </c>
      <c r="AE193" s="285">
        <v>0</v>
      </c>
      <c r="AF193" s="285">
        <v>0</v>
      </c>
      <c r="AG193" s="285">
        <v>0</v>
      </c>
      <c r="AH193" s="285">
        <v>0</v>
      </c>
      <c r="AI193" s="285">
        <v>0</v>
      </c>
      <c r="AJ193" s="285">
        <v>0</v>
      </c>
      <c r="AK193" s="285">
        <v>0</v>
      </c>
      <c r="AL193" s="285">
        <v>0</v>
      </c>
      <c r="AM193" s="285">
        <v>0</v>
      </c>
      <c r="AN193" s="285">
        <v>0</v>
      </c>
      <c r="AO193" s="285">
        <v>0</v>
      </c>
      <c r="AP193" s="285">
        <v>0</v>
      </c>
      <c r="AQ193" s="285">
        <v>0</v>
      </c>
      <c r="AR193" s="285">
        <v>0</v>
      </c>
      <c r="AS193" s="285">
        <v>0</v>
      </c>
      <c r="AT193" s="285">
        <v>0</v>
      </c>
    </row>
    <row r="194" spans="1:46" x14ac:dyDescent="0.35">
      <c r="A194" s="285" t="s">
        <v>10</v>
      </c>
      <c r="B194" s="285">
        <v>1</v>
      </c>
      <c r="C194" s="285">
        <v>2</v>
      </c>
      <c r="D194" s="285">
        <v>6505</v>
      </c>
      <c r="E194" s="285">
        <v>0</v>
      </c>
      <c r="F194" s="285">
        <v>215</v>
      </c>
      <c r="G194" s="285">
        <v>597</v>
      </c>
      <c r="H194" s="285">
        <v>237</v>
      </c>
      <c r="I194" s="285">
        <v>0</v>
      </c>
      <c r="J194" s="285">
        <v>0</v>
      </c>
      <c r="K194" s="285">
        <v>0</v>
      </c>
      <c r="L194" s="285">
        <v>0</v>
      </c>
      <c r="M194" s="285">
        <v>118</v>
      </c>
      <c r="N194" s="285">
        <v>0</v>
      </c>
      <c r="O194" s="285">
        <v>1279</v>
      </c>
      <c r="P194" s="285">
        <v>54</v>
      </c>
      <c r="Q194" s="285">
        <v>0</v>
      </c>
      <c r="R194" s="285">
        <v>0</v>
      </c>
      <c r="S194" s="285">
        <v>0</v>
      </c>
      <c r="T194" s="285">
        <v>0</v>
      </c>
      <c r="U194" s="285">
        <v>0</v>
      </c>
      <c r="V194" s="285">
        <v>0</v>
      </c>
      <c r="W194" s="285">
        <v>0</v>
      </c>
      <c r="X194" s="285">
        <v>0</v>
      </c>
      <c r="Y194" s="285">
        <v>0</v>
      </c>
      <c r="Z194" s="285">
        <v>0</v>
      </c>
      <c r="AA194" s="285">
        <v>0</v>
      </c>
      <c r="AB194" s="285">
        <v>0</v>
      </c>
      <c r="AC194" s="285">
        <v>0</v>
      </c>
      <c r="AD194" s="285">
        <v>0</v>
      </c>
      <c r="AE194" s="285">
        <v>0</v>
      </c>
      <c r="AF194" s="285">
        <v>0</v>
      </c>
      <c r="AG194" s="285">
        <v>0</v>
      </c>
      <c r="AH194" s="285">
        <v>0</v>
      </c>
      <c r="AI194" s="285">
        <v>0</v>
      </c>
      <c r="AJ194" s="285">
        <v>0</v>
      </c>
      <c r="AK194" s="285">
        <v>0</v>
      </c>
      <c r="AL194" s="285">
        <v>0</v>
      </c>
      <c r="AM194" s="285">
        <v>0</v>
      </c>
      <c r="AN194" s="285">
        <v>0</v>
      </c>
      <c r="AO194" s="285">
        <v>0</v>
      </c>
      <c r="AP194" s="285">
        <v>0</v>
      </c>
      <c r="AQ194" s="285">
        <v>0</v>
      </c>
      <c r="AR194" s="285">
        <v>0</v>
      </c>
      <c r="AS194" s="285">
        <v>0</v>
      </c>
      <c r="AT194" s="285">
        <v>0</v>
      </c>
    </row>
    <row r="195" spans="1:46" x14ac:dyDescent="0.35">
      <c r="A195" s="285" t="s">
        <v>10</v>
      </c>
      <c r="B195" s="285">
        <v>1</v>
      </c>
      <c r="C195" s="285">
        <v>2</v>
      </c>
      <c r="D195" s="285">
        <v>6510</v>
      </c>
      <c r="E195" s="285">
        <v>0</v>
      </c>
      <c r="F195" s="285">
        <v>0</v>
      </c>
      <c r="G195" s="285">
        <v>0</v>
      </c>
      <c r="H195" s="285">
        <v>0</v>
      </c>
      <c r="I195" s="285">
        <v>0</v>
      </c>
      <c r="J195" s="285">
        <v>0</v>
      </c>
      <c r="K195" s="285">
        <v>0</v>
      </c>
      <c r="L195" s="285">
        <v>0</v>
      </c>
      <c r="M195" s="285">
        <v>0</v>
      </c>
      <c r="N195" s="285">
        <v>121</v>
      </c>
      <c r="O195" s="285">
        <v>360</v>
      </c>
      <c r="P195" s="285">
        <v>180</v>
      </c>
      <c r="Q195" s="285">
        <v>589</v>
      </c>
      <c r="R195" s="285">
        <v>0</v>
      </c>
      <c r="S195" s="285">
        <v>0</v>
      </c>
      <c r="T195" s="285">
        <v>0</v>
      </c>
      <c r="U195" s="285">
        <v>0</v>
      </c>
      <c r="V195" s="285">
        <v>0</v>
      </c>
      <c r="W195" s="285">
        <v>0</v>
      </c>
      <c r="X195" s="285">
        <v>0</v>
      </c>
      <c r="Y195" s="285">
        <v>0</v>
      </c>
      <c r="Z195" s="285">
        <v>0</v>
      </c>
      <c r="AA195" s="285">
        <v>0</v>
      </c>
      <c r="AB195" s="285">
        <v>0</v>
      </c>
      <c r="AC195" s="285">
        <v>0</v>
      </c>
      <c r="AD195" s="285">
        <v>0</v>
      </c>
      <c r="AE195" s="285">
        <v>0</v>
      </c>
      <c r="AF195" s="285">
        <v>0</v>
      </c>
      <c r="AG195" s="285">
        <v>0</v>
      </c>
      <c r="AH195" s="285">
        <v>0</v>
      </c>
      <c r="AI195" s="285">
        <v>0</v>
      </c>
      <c r="AJ195" s="285">
        <v>0</v>
      </c>
      <c r="AK195" s="285">
        <v>0</v>
      </c>
      <c r="AL195" s="285">
        <v>0</v>
      </c>
      <c r="AM195" s="285">
        <v>0</v>
      </c>
      <c r="AN195" s="285">
        <v>0</v>
      </c>
      <c r="AO195" s="285">
        <v>0</v>
      </c>
      <c r="AP195" s="285">
        <v>0</v>
      </c>
      <c r="AQ195" s="285">
        <v>0</v>
      </c>
      <c r="AR195" s="285">
        <v>0</v>
      </c>
      <c r="AS195" s="285">
        <v>0</v>
      </c>
      <c r="AT195" s="285">
        <v>0</v>
      </c>
    </row>
    <row r="196" spans="1:46" x14ac:dyDescent="0.35">
      <c r="A196" s="285" t="s">
        <v>10</v>
      </c>
      <c r="B196" s="285">
        <v>1</v>
      </c>
      <c r="C196" s="285">
        <v>2</v>
      </c>
      <c r="D196" s="285">
        <v>6700</v>
      </c>
      <c r="E196" s="285">
        <v>0</v>
      </c>
      <c r="F196" s="285">
        <v>894</v>
      </c>
      <c r="G196" s="285">
        <v>2584</v>
      </c>
      <c r="H196" s="285">
        <v>2252</v>
      </c>
      <c r="I196" s="285">
        <v>6878</v>
      </c>
      <c r="J196" s="285">
        <v>0</v>
      </c>
      <c r="K196" s="285">
        <v>5751</v>
      </c>
      <c r="L196" s="285">
        <v>5394</v>
      </c>
      <c r="M196" s="285">
        <v>2207</v>
      </c>
      <c r="N196" s="285">
        <v>5512</v>
      </c>
      <c r="O196" s="285">
        <v>7432</v>
      </c>
      <c r="P196" s="285">
        <v>7378</v>
      </c>
      <c r="Q196" s="285">
        <v>3718</v>
      </c>
      <c r="R196" s="285">
        <v>0</v>
      </c>
      <c r="S196" s="285">
        <v>0</v>
      </c>
      <c r="T196" s="285">
        <v>0</v>
      </c>
      <c r="U196" s="285">
        <v>0</v>
      </c>
      <c r="V196" s="285">
        <v>0</v>
      </c>
      <c r="W196" s="285">
        <v>0</v>
      </c>
      <c r="X196" s="285">
        <v>0</v>
      </c>
      <c r="Y196" s="285">
        <v>0</v>
      </c>
      <c r="Z196" s="285">
        <v>0</v>
      </c>
      <c r="AA196" s="285">
        <v>0</v>
      </c>
      <c r="AB196" s="285">
        <v>0</v>
      </c>
      <c r="AC196" s="285">
        <v>0</v>
      </c>
      <c r="AD196" s="285">
        <v>0</v>
      </c>
      <c r="AE196" s="285">
        <v>0</v>
      </c>
      <c r="AF196" s="285">
        <v>0</v>
      </c>
      <c r="AG196" s="285">
        <v>0</v>
      </c>
      <c r="AH196" s="285">
        <v>0</v>
      </c>
      <c r="AI196" s="285">
        <v>0</v>
      </c>
      <c r="AJ196" s="285">
        <v>0</v>
      </c>
      <c r="AK196" s="285">
        <v>0</v>
      </c>
      <c r="AL196" s="285">
        <v>0</v>
      </c>
      <c r="AM196" s="285">
        <v>0</v>
      </c>
      <c r="AN196" s="285">
        <v>0</v>
      </c>
      <c r="AO196" s="285">
        <v>0</v>
      </c>
      <c r="AP196" s="285">
        <v>0</v>
      </c>
      <c r="AQ196" s="285">
        <v>0</v>
      </c>
      <c r="AR196" s="285">
        <v>0</v>
      </c>
      <c r="AS196" s="285">
        <v>0</v>
      </c>
      <c r="AT196" s="285">
        <v>0</v>
      </c>
    </row>
    <row r="197" spans="1:46" x14ac:dyDescent="0.35">
      <c r="A197" s="285" t="s">
        <v>10</v>
      </c>
      <c r="B197" s="285">
        <v>1</v>
      </c>
      <c r="C197" s="285">
        <v>2</v>
      </c>
      <c r="D197" s="285">
        <v>6999</v>
      </c>
      <c r="E197" s="285">
        <v>0</v>
      </c>
      <c r="F197" s="285">
        <v>0</v>
      </c>
      <c r="G197" s="285">
        <v>0</v>
      </c>
      <c r="H197" s="285">
        <v>0</v>
      </c>
      <c r="I197" s="285">
        <v>0</v>
      </c>
      <c r="J197" s="285">
        <v>0</v>
      </c>
      <c r="K197" s="285">
        <v>0</v>
      </c>
      <c r="L197" s="285">
        <v>0</v>
      </c>
      <c r="M197" s="285">
        <v>0</v>
      </c>
      <c r="N197" s="285">
        <v>0</v>
      </c>
      <c r="O197" s="285">
        <v>0</v>
      </c>
      <c r="P197" s="285">
        <v>0</v>
      </c>
      <c r="Q197" s="285">
        <v>20000</v>
      </c>
      <c r="R197" s="285">
        <v>0</v>
      </c>
      <c r="S197" s="285">
        <v>0</v>
      </c>
      <c r="T197" s="285">
        <v>0</v>
      </c>
      <c r="U197" s="285">
        <v>0</v>
      </c>
      <c r="V197" s="285">
        <v>0</v>
      </c>
      <c r="W197" s="285">
        <v>0</v>
      </c>
      <c r="X197" s="285">
        <v>0</v>
      </c>
      <c r="Y197" s="285">
        <v>0</v>
      </c>
      <c r="Z197" s="285">
        <v>0</v>
      </c>
      <c r="AA197" s="285">
        <v>0</v>
      </c>
      <c r="AB197" s="285">
        <v>0</v>
      </c>
      <c r="AC197" s="285">
        <v>0</v>
      </c>
      <c r="AD197" s="285">
        <v>0</v>
      </c>
      <c r="AE197" s="285">
        <v>0</v>
      </c>
      <c r="AF197" s="285">
        <v>0</v>
      </c>
      <c r="AG197" s="285">
        <v>0</v>
      </c>
      <c r="AH197" s="285">
        <v>0</v>
      </c>
      <c r="AI197" s="285">
        <v>0</v>
      </c>
      <c r="AJ197" s="285">
        <v>0</v>
      </c>
      <c r="AK197" s="285">
        <v>0</v>
      </c>
      <c r="AL197" s="285">
        <v>0</v>
      </c>
      <c r="AM197" s="285">
        <v>0</v>
      </c>
      <c r="AN197" s="285">
        <v>0</v>
      </c>
      <c r="AO197" s="285">
        <v>0</v>
      </c>
      <c r="AP197" s="285">
        <v>0</v>
      </c>
      <c r="AQ197" s="285">
        <v>0</v>
      </c>
      <c r="AR197" s="285">
        <v>0</v>
      </c>
      <c r="AS197" s="285">
        <v>0</v>
      </c>
      <c r="AT197" s="285">
        <v>0</v>
      </c>
    </row>
    <row r="198" spans="1:46" x14ac:dyDescent="0.35">
      <c r="A198" s="285" t="s">
        <v>10</v>
      </c>
      <c r="B198" s="285">
        <v>1</v>
      </c>
      <c r="C198" s="285">
        <v>2</v>
      </c>
      <c r="D198" s="285">
        <v>7685</v>
      </c>
      <c r="E198" s="285">
        <v>0</v>
      </c>
      <c r="F198" s="285">
        <v>13149</v>
      </c>
      <c r="G198" s="285">
        <v>13149</v>
      </c>
      <c r="H198" s="285">
        <v>13149</v>
      </c>
      <c r="I198" s="285">
        <v>13149</v>
      </c>
      <c r="J198" s="285">
        <v>13149</v>
      </c>
      <c r="K198" s="285">
        <v>13149</v>
      </c>
      <c r="L198" s="285">
        <v>13149</v>
      </c>
      <c r="M198" s="285">
        <v>13149</v>
      </c>
      <c r="N198" s="285">
        <v>13149</v>
      </c>
      <c r="O198" s="285">
        <v>13149</v>
      </c>
      <c r="P198" s="285">
        <v>13149</v>
      </c>
      <c r="Q198" s="285">
        <v>13146</v>
      </c>
      <c r="R198" s="285">
        <v>0</v>
      </c>
      <c r="S198" s="285">
        <v>0</v>
      </c>
      <c r="T198" s="285">
        <v>0</v>
      </c>
      <c r="U198" s="285">
        <v>0</v>
      </c>
      <c r="V198" s="285">
        <v>0</v>
      </c>
      <c r="W198" s="285">
        <v>0</v>
      </c>
      <c r="X198" s="285">
        <v>0</v>
      </c>
      <c r="Y198" s="285">
        <v>0</v>
      </c>
      <c r="Z198" s="285">
        <v>0</v>
      </c>
      <c r="AA198" s="285">
        <v>0</v>
      </c>
      <c r="AB198" s="285">
        <v>0</v>
      </c>
      <c r="AC198" s="285">
        <v>0</v>
      </c>
      <c r="AD198" s="285">
        <v>0</v>
      </c>
      <c r="AE198" s="285">
        <v>0</v>
      </c>
      <c r="AF198" s="285">
        <v>0</v>
      </c>
      <c r="AG198" s="285">
        <v>0</v>
      </c>
      <c r="AH198" s="285">
        <v>0</v>
      </c>
      <c r="AI198" s="285">
        <v>0</v>
      </c>
      <c r="AJ198" s="285">
        <v>0</v>
      </c>
      <c r="AK198" s="285">
        <v>0</v>
      </c>
      <c r="AL198" s="285">
        <v>0</v>
      </c>
      <c r="AM198" s="285">
        <v>0</v>
      </c>
      <c r="AN198" s="285">
        <v>0</v>
      </c>
      <c r="AO198" s="285">
        <v>0</v>
      </c>
      <c r="AP198" s="285">
        <v>0</v>
      </c>
      <c r="AQ198" s="285">
        <v>0</v>
      </c>
      <c r="AR198" s="285">
        <v>0</v>
      </c>
      <c r="AS198" s="285">
        <v>0</v>
      </c>
      <c r="AT198" s="285">
        <v>0</v>
      </c>
    </row>
    <row r="199" spans="1:46" x14ac:dyDescent="0.35">
      <c r="A199" s="285" t="s">
        <v>10</v>
      </c>
      <c r="B199" s="285">
        <v>1</v>
      </c>
      <c r="C199" s="285">
        <v>2</v>
      </c>
      <c r="D199" s="285">
        <v>7686</v>
      </c>
      <c r="E199" s="285">
        <v>0</v>
      </c>
      <c r="F199" s="285">
        <v>1131</v>
      </c>
      <c r="G199" s="285">
        <v>2124</v>
      </c>
      <c r="H199" s="285">
        <v>1870</v>
      </c>
      <c r="I199" s="285">
        <v>1701</v>
      </c>
      <c r="J199" s="285">
        <v>2001</v>
      </c>
      <c r="K199" s="285">
        <v>1659</v>
      </c>
      <c r="L199" s="285">
        <v>1532</v>
      </c>
      <c r="M199" s="285">
        <v>2184</v>
      </c>
      <c r="N199" s="285">
        <v>1662</v>
      </c>
      <c r="O199" s="285">
        <v>1759</v>
      </c>
      <c r="P199" s="285">
        <v>1684</v>
      </c>
      <c r="Q199" s="285">
        <v>3207</v>
      </c>
      <c r="R199" s="285">
        <v>0</v>
      </c>
      <c r="S199" s="285">
        <v>0</v>
      </c>
      <c r="T199" s="285">
        <v>0</v>
      </c>
      <c r="U199" s="285">
        <v>0</v>
      </c>
      <c r="V199" s="285">
        <v>0</v>
      </c>
      <c r="W199" s="285">
        <v>0</v>
      </c>
      <c r="X199" s="285">
        <v>0</v>
      </c>
      <c r="Y199" s="285">
        <v>0</v>
      </c>
      <c r="Z199" s="285">
        <v>0</v>
      </c>
      <c r="AA199" s="285">
        <v>0</v>
      </c>
      <c r="AB199" s="285">
        <v>0</v>
      </c>
      <c r="AC199" s="285">
        <v>0</v>
      </c>
      <c r="AD199" s="285">
        <v>0</v>
      </c>
      <c r="AE199" s="285">
        <v>0</v>
      </c>
      <c r="AF199" s="285">
        <v>0</v>
      </c>
      <c r="AG199" s="285">
        <v>0</v>
      </c>
      <c r="AH199" s="285">
        <v>0</v>
      </c>
      <c r="AI199" s="285">
        <v>0</v>
      </c>
      <c r="AJ199" s="285">
        <v>0</v>
      </c>
      <c r="AK199" s="285">
        <v>0</v>
      </c>
      <c r="AL199" s="285">
        <v>0</v>
      </c>
      <c r="AM199" s="285">
        <v>0</v>
      </c>
      <c r="AN199" s="285">
        <v>0</v>
      </c>
      <c r="AO199" s="285">
        <v>0</v>
      </c>
      <c r="AP199" s="285">
        <v>0</v>
      </c>
      <c r="AQ199" s="285">
        <v>0</v>
      </c>
      <c r="AR199" s="285">
        <v>0</v>
      </c>
      <c r="AS199" s="285">
        <v>0</v>
      </c>
      <c r="AT199" s="285">
        <v>0</v>
      </c>
    </row>
    <row r="200" spans="1:46" x14ac:dyDescent="0.35">
      <c r="A200" s="285" t="s">
        <v>10</v>
      </c>
      <c r="B200" s="285">
        <v>1</v>
      </c>
      <c r="C200" s="285">
        <v>2</v>
      </c>
      <c r="D200" s="285">
        <v>7687</v>
      </c>
      <c r="E200" s="285">
        <v>0</v>
      </c>
      <c r="F200" s="285">
        <v>187</v>
      </c>
      <c r="G200" s="285">
        <v>206</v>
      </c>
      <c r="H200" s="285">
        <v>245</v>
      </c>
      <c r="I200" s="285">
        <v>169</v>
      </c>
      <c r="J200" s="285">
        <v>203</v>
      </c>
      <c r="K200" s="285">
        <v>237</v>
      </c>
      <c r="L200" s="285">
        <v>155</v>
      </c>
      <c r="M200" s="285">
        <v>274</v>
      </c>
      <c r="N200" s="285">
        <v>209</v>
      </c>
      <c r="O200" s="285">
        <v>221</v>
      </c>
      <c r="P200" s="285">
        <v>211</v>
      </c>
      <c r="Q200" s="285">
        <v>384</v>
      </c>
      <c r="R200" s="285">
        <v>0</v>
      </c>
      <c r="S200" s="285">
        <v>0</v>
      </c>
      <c r="T200" s="285">
        <v>0</v>
      </c>
      <c r="U200" s="285">
        <v>0</v>
      </c>
      <c r="V200" s="285">
        <v>0</v>
      </c>
      <c r="W200" s="285">
        <v>0</v>
      </c>
      <c r="X200" s="285">
        <v>0</v>
      </c>
      <c r="Y200" s="285">
        <v>0</v>
      </c>
      <c r="Z200" s="285">
        <v>0</v>
      </c>
      <c r="AA200" s="285">
        <v>0</v>
      </c>
      <c r="AB200" s="285">
        <v>0</v>
      </c>
      <c r="AC200" s="285">
        <v>0</v>
      </c>
      <c r="AD200" s="285">
        <v>0</v>
      </c>
      <c r="AE200" s="285">
        <v>0</v>
      </c>
      <c r="AF200" s="285">
        <v>0</v>
      </c>
      <c r="AG200" s="285">
        <v>0</v>
      </c>
      <c r="AH200" s="285">
        <v>0</v>
      </c>
      <c r="AI200" s="285">
        <v>0</v>
      </c>
      <c r="AJ200" s="285">
        <v>0</v>
      </c>
      <c r="AK200" s="285">
        <v>0</v>
      </c>
      <c r="AL200" s="285">
        <v>0</v>
      </c>
      <c r="AM200" s="285">
        <v>0</v>
      </c>
      <c r="AN200" s="285">
        <v>0</v>
      </c>
      <c r="AO200" s="285">
        <v>0</v>
      </c>
      <c r="AP200" s="285">
        <v>0</v>
      </c>
      <c r="AQ200" s="285">
        <v>0</v>
      </c>
      <c r="AR200" s="285">
        <v>0</v>
      </c>
      <c r="AS200" s="285">
        <v>0</v>
      </c>
      <c r="AT200" s="285">
        <v>0</v>
      </c>
    </row>
    <row r="201" spans="1:46" x14ac:dyDescent="0.35">
      <c r="A201" s="285" t="s">
        <v>10</v>
      </c>
      <c r="B201" s="285">
        <v>1</v>
      </c>
      <c r="C201" s="285">
        <v>2</v>
      </c>
      <c r="D201" s="285">
        <v>7700</v>
      </c>
      <c r="E201" s="285">
        <v>0</v>
      </c>
      <c r="F201" s="285">
        <v>9755</v>
      </c>
      <c r="G201" s="285">
        <v>9362</v>
      </c>
      <c r="H201" s="285">
        <v>11782</v>
      </c>
      <c r="I201" s="285">
        <v>10783</v>
      </c>
      <c r="J201" s="285">
        <v>11002</v>
      </c>
      <c r="K201" s="285">
        <v>10092</v>
      </c>
      <c r="L201" s="285">
        <v>9560</v>
      </c>
      <c r="M201" s="285">
        <v>11585</v>
      </c>
      <c r="N201" s="285">
        <v>10099</v>
      </c>
      <c r="O201" s="285">
        <v>11215</v>
      </c>
      <c r="P201" s="285">
        <v>11106</v>
      </c>
      <c r="Q201" s="285">
        <v>19295</v>
      </c>
      <c r="R201" s="285">
        <v>0</v>
      </c>
      <c r="S201" s="285">
        <v>0</v>
      </c>
      <c r="T201" s="285">
        <v>0</v>
      </c>
      <c r="U201" s="285">
        <v>0</v>
      </c>
      <c r="V201" s="285">
        <v>0</v>
      </c>
      <c r="W201" s="285">
        <v>0</v>
      </c>
      <c r="X201" s="285">
        <v>0</v>
      </c>
      <c r="Y201" s="285">
        <v>0</v>
      </c>
      <c r="Z201" s="285">
        <v>0</v>
      </c>
      <c r="AA201" s="285">
        <v>0</v>
      </c>
      <c r="AB201" s="285">
        <v>0</v>
      </c>
      <c r="AC201" s="285">
        <v>0</v>
      </c>
      <c r="AD201" s="285">
        <v>0</v>
      </c>
      <c r="AE201" s="285">
        <v>0</v>
      </c>
      <c r="AF201" s="285">
        <v>0</v>
      </c>
      <c r="AG201" s="285">
        <v>0</v>
      </c>
      <c r="AH201" s="285">
        <v>0</v>
      </c>
      <c r="AI201" s="285">
        <v>0</v>
      </c>
      <c r="AJ201" s="285">
        <v>0</v>
      </c>
      <c r="AK201" s="285">
        <v>0</v>
      </c>
      <c r="AL201" s="285">
        <v>0</v>
      </c>
      <c r="AM201" s="285">
        <v>0</v>
      </c>
      <c r="AN201" s="285">
        <v>0</v>
      </c>
      <c r="AO201" s="285">
        <v>0</v>
      </c>
      <c r="AP201" s="285">
        <v>0</v>
      </c>
      <c r="AQ201" s="285">
        <v>0</v>
      </c>
      <c r="AR201" s="285">
        <v>0</v>
      </c>
      <c r="AS201" s="285">
        <v>0</v>
      </c>
      <c r="AT201" s="285">
        <v>0</v>
      </c>
    </row>
    <row r="202" spans="1:46" x14ac:dyDescent="0.35">
      <c r="A202" s="285" t="s">
        <v>10</v>
      </c>
      <c r="B202" s="285">
        <v>1</v>
      </c>
      <c r="C202" s="285">
        <v>2</v>
      </c>
      <c r="D202" s="285">
        <v>7701</v>
      </c>
      <c r="E202" s="285">
        <v>0</v>
      </c>
      <c r="F202" s="285">
        <v>1099</v>
      </c>
      <c r="G202" s="285">
        <v>1053</v>
      </c>
      <c r="H202" s="285">
        <v>1316</v>
      </c>
      <c r="I202" s="285">
        <v>1176</v>
      </c>
      <c r="J202" s="285">
        <v>1197</v>
      </c>
      <c r="K202" s="285">
        <v>1189</v>
      </c>
      <c r="L202" s="285">
        <v>1085</v>
      </c>
      <c r="M202" s="285">
        <v>1262</v>
      </c>
      <c r="N202" s="285">
        <v>1109</v>
      </c>
      <c r="O202" s="285">
        <v>1232</v>
      </c>
      <c r="P202" s="285">
        <v>1219</v>
      </c>
      <c r="Q202" s="285">
        <v>4636</v>
      </c>
      <c r="R202" s="285">
        <v>0</v>
      </c>
      <c r="S202" s="285">
        <v>0</v>
      </c>
      <c r="T202" s="285">
        <v>0</v>
      </c>
      <c r="U202" s="285">
        <v>0</v>
      </c>
      <c r="V202" s="285">
        <v>0</v>
      </c>
      <c r="W202" s="285">
        <v>0</v>
      </c>
      <c r="X202" s="285">
        <v>0</v>
      </c>
      <c r="Y202" s="285">
        <v>0</v>
      </c>
      <c r="Z202" s="285">
        <v>0</v>
      </c>
      <c r="AA202" s="285">
        <v>0</v>
      </c>
      <c r="AB202" s="285">
        <v>0</v>
      </c>
      <c r="AC202" s="285">
        <v>0</v>
      </c>
      <c r="AD202" s="285">
        <v>0</v>
      </c>
      <c r="AE202" s="285">
        <v>0</v>
      </c>
      <c r="AF202" s="285">
        <v>0</v>
      </c>
      <c r="AG202" s="285">
        <v>0</v>
      </c>
      <c r="AH202" s="285">
        <v>0</v>
      </c>
      <c r="AI202" s="285">
        <v>0</v>
      </c>
      <c r="AJ202" s="285">
        <v>0</v>
      </c>
      <c r="AK202" s="285">
        <v>0</v>
      </c>
      <c r="AL202" s="285">
        <v>0</v>
      </c>
      <c r="AM202" s="285">
        <v>0</v>
      </c>
      <c r="AN202" s="285">
        <v>0</v>
      </c>
      <c r="AO202" s="285">
        <v>0</v>
      </c>
      <c r="AP202" s="285">
        <v>0</v>
      </c>
      <c r="AQ202" s="285">
        <v>0</v>
      </c>
      <c r="AR202" s="285">
        <v>0</v>
      </c>
      <c r="AS202" s="285">
        <v>0</v>
      </c>
      <c r="AT202" s="285">
        <v>0</v>
      </c>
    </row>
    <row r="203" spans="1:46" x14ac:dyDescent="0.35">
      <c r="A203" s="285" t="s">
        <v>10</v>
      </c>
      <c r="B203" s="285">
        <v>1</v>
      </c>
      <c r="C203" s="285">
        <v>2</v>
      </c>
      <c r="D203" s="285">
        <v>7715</v>
      </c>
      <c r="E203" s="285">
        <v>0</v>
      </c>
      <c r="F203" s="285">
        <v>0</v>
      </c>
      <c r="G203" s="285">
        <v>1715</v>
      </c>
      <c r="H203" s="285">
        <v>0</v>
      </c>
      <c r="I203" s="285">
        <v>0</v>
      </c>
      <c r="J203" s="285">
        <v>0</v>
      </c>
      <c r="K203" s="285">
        <v>0</v>
      </c>
      <c r="L203" s="285">
        <v>0</v>
      </c>
      <c r="M203" s="285">
        <v>0</v>
      </c>
      <c r="N203" s="285">
        <v>313</v>
      </c>
      <c r="O203" s="285">
        <v>0</v>
      </c>
      <c r="P203" s="285">
        <v>0</v>
      </c>
      <c r="Q203" s="285">
        <v>3472</v>
      </c>
      <c r="R203" s="285">
        <v>0</v>
      </c>
      <c r="S203" s="285">
        <v>0</v>
      </c>
      <c r="T203" s="285">
        <v>0</v>
      </c>
      <c r="U203" s="285">
        <v>0</v>
      </c>
      <c r="V203" s="285">
        <v>0</v>
      </c>
      <c r="W203" s="285">
        <v>0</v>
      </c>
      <c r="X203" s="285">
        <v>0</v>
      </c>
      <c r="Y203" s="285">
        <v>0</v>
      </c>
      <c r="Z203" s="285">
        <v>0</v>
      </c>
      <c r="AA203" s="285">
        <v>0</v>
      </c>
      <c r="AB203" s="285">
        <v>0</v>
      </c>
      <c r="AC203" s="285">
        <v>0</v>
      </c>
      <c r="AD203" s="285">
        <v>0</v>
      </c>
      <c r="AE203" s="285">
        <v>0</v>
      </c>
      <c r="AF203" s="285">
        <v>0</v>
      </c>
      <c r="AG203" s="285">
        <v>0</v>
      </c>
      <c r="AH203" s="285">
        <v>0</v>
      </c>
      <c r="AI203" s="285">
        <v>0</v>
      </c>
      <c r="AJ203" s="285">
        <v>0</v>
      </c>
      <c r="AK203" s="285">
        <v>0</v>
      </c>
      <c r="AL203" s="285">
        <v>0</v>
      </c>
      <c r="AM203" s="285">
        <v>0</v>
      </c>
      <c r="AN203" s="285">
        <v>0</v>
      </c>
      <c r="AO203" s="285">
        <v>0</v>
      </c>
      <c r="AP203" s="285">
        <v>0</v>
      </c>
      <c r="AQ203" s="285">
        <v>0</v>
      </c>
      <c r="AR203" s="285">
        <v>0</v>
      </c>
      <c r="AS203" s="285">
        <v>0</v>
      </c>
      <c r="AT203" s="285">
        <v>0</v>
      </c>
    </row>
    <row r="204" spans="1:46" x14ac:dyDescent="0.35">
      <c r="A204" s="285" t="s">
        <v>10</v>
      </c>
      <c r="B204" s="285">
        <v>1</v>
      </c>
      <c r="C204" s="285">
        <v>2</v>
      </c>
      <c r="D204" s="285">
        <v>7716</v>
      </c>
      <c r="E204" s="285">
        <v>0</v>
      </c>
      <c r="F204" s="285">
        <v>83</v>
      </c>
      <c r="G204" s="285">
        <v>83</v>
      </c>
      <c r="H204" s="285">
        <v>83</v>
      </c>
      <c r="I204" s="285">
        <v>83</v>
      </c>
      <c r="J204" s="285">
        <v>83</v>
      </c>
      <c r="K204" s="285">
        <v>83</v>
      </c>
      <c r="L204" s="285">
        <v>83</v>
      </c>
      <c r="M204" s="285">
        <v>83</v>
      </c>
      <c r="N204" s="285">
        <v>83</v>
      </c>
      <c r="O204" s="285">
        <v>83</v>
      </c>
      <c r="P204" s="285">
        <v>83</v>
      </c>
      <c r="Q204" s="285">
        <v>87</v>
      </c>
      <c r="R204" s="285">
        <v>0</v>
      </c>
      <c r="S204" s="285">
        <v>0</v>
      </c>
      <c r="T204" s="285">
        <v>0</v>
      </c>
      <c r="U204" s="285">
        <v>0</v>
      </c>
      <c r="V204" s="285">
        <v>0</v>
      </c>
      <c r="W204" s="285">
        <v>0</v>
      </c>
      <c r="X204" s="285">
        <v>0</v>
      </c>
      <c r="Y204" s="285">
        <v>0</v>
      </c>
      <c r="Z204" s="285">
        <v>0</v>
      </c>
      <c r="AA204" s="285">
        <v>0</v>
      </c>
      <c r="AB204" s="285">
        <v>0</v>
      </c>
      <c r="AC204" s="285">
        <v>0</v>
      </c>
      <c r="AD204" s="285">
        <v>0</v>
      </c>
      <c r="AE204" s="285">
        <v>0</v>
      </c>
      <c r="AF204" s="285">
        <v>0</v>
      </c>
      <c r="AG204" s="285">
        <v>0</v>
      </c>
      <c r="AH204" s="285">
        <v>0</v>
      </c>
      <c r="AI204" s="285">
        <v>0</v>
      </c>
      <c r="AJ204" s="285">
        <v>0</v>
      </c>
      <c r="AK204" s="285">
        <v>0</v>
      </c>
      <c r="AL204" s="285">
        <v>0</v>
      </c>
      <c r="AM204" s="285">
        <v>0</v>
      </c>
      <c r="AN204" s="285">
        <v>0</v>
      </c>
      <c r="AO204" s="285">
        <v>0</v>
      </c>
      <c r="AP204" s="285">
        <v>0</v>
      </c>
      <c r="AQ204" s="285">
        <v>0</v>
      </c>
      <c r="AR204" s="285">
        <v>0</v>
      </c>
      <c r="AS204" s="285">
        <v>0</v>
      </c>
      <c r="AT204" s="285">
        <v>0</v>
      </c>
    </row>
    <row r="205" spans="1:46" x14ac:dyDescent="0.35">
      <c r="A205" s="285" t="s">
        <v>10</v>
      </c>
      <c r="B205" s="285">
        <v>1</v>
      </c>
      <c r="C205" s="285">
        <v>2</v>
      </c>
      <c r="D205" s="285">
        <v>7800</v>
      </c>
      <c r="E205" s="285">
        <v>0</v>
      </c>
      <c r="F205" s="285">
        <v>5425</v>
      </c>
      <c r="G205" s="285">
        <v>5075</v>
      </c>
      <c r="H205" s="285">
        <v>8828</v>
      </c>
      <c r="I205" s="285">
        <v>6265</v>
      </c>
      <c r="J205" s="285">
        <v>6478</v>
      </c>
      <c r="K205" s="285">
        <v>5711</v>
      </c>
      <c r="L205" s="285">
        <v>5569</v>
      </c>
      <c r="M205" s="285">
        <v>6693</v>
      </c>
      <c r="N205" s="285">
        <v>5615</v>
      </c>
      <c r="O205" s="285">
        <v>6178</v>
      </c>
      <c r="P205" s="285">
        <v>6188</v>
      </c>
      <c r="Q205" s="285">
        <v>10052</v>
      </c>
      <c r="R205" s="285">
        <v>0</v>
      </c>
      <c r="S205" s="285">
        <v>0</v>
      </c>
      <c r="T205" s="285">
        <v>0</v>
      </c>
      <c r="U205" s="285">
        <v>0</v>
      </c>
      <c r="V205" s="285">
        <v>0</v>
      </c>
      <c r="W205" s="285">
        <v>0</v>
      </c>
      <c r="X205" s="285">
        <v>0</v>
      </c>
      <c r="Y205" s="285">
        <v>0</v>
      </c>
      <c r="Z205" s="285">
        <v>0</v>
      </c>
      <c r="AA205" s="285">
        <v>0</v>
      </c>
      <c r="AB205" s="285">
        <v>0</v>
      </c>
      <c r="AC205" s="285">
        <v>0</v>
      </c>
      <c r="AD205" s="285">
        <v>0</v>
      </c>
      <c r="AE205" s="285">
        <v>0</v>
      </c>
      <c r="AF205" s="285">
        <v>0</v>
      </c>
      <c r="AG205" s="285">
        <v>0</v>
      </c>
      <c r="AH205" s="285">
        <v>0</v>
      </c>
      <c r="AI205" s="285">
        <v>0</v>
      </c>
      <c r="AJ205" s="285">
        <v>0</v>
      </c>
      <c r="AK205" s="285">
        <v>0</v>
      </c>
      <c r="AL205" s="285">
        <v>0</v>
      </c>
      <c r="AM205" s="285">
        <v>0</v>
      </c>
      <c r="AN205" s="285">
        <v>0</v>
      </c>
      <c r="AO205" s="285">
        <v>0</v>
      </c>
      <c r="AP205" s="285">
        <v>0</v>
      </c>
      <c r="AQ205" s="285">
        <v>0</v>
      </c>
      <c r="AR205" s="285">
        <v>0</v>
      </c>
      <c r="AS205" s="285">
        <v>0</v>
      </c>
      <c r="AT205" s="285">
        <v>0</v>
      </c>
    </row>
    <row r="206" spans="1:46" x14ac:dyDescent="0.35">
      <c r="A206" s="285" t="s">
        <v>10</v>
      </c>
      <c r="B206" s="285">
        <v>1</v>
      </c>
      <c r="C206" s="285">
        <v>2</v>
      </c>
      <c r="D206" s="285">
        <v>7801</v>
      </c>
      <c r="E206" s="285">
        <v>0</v>
      </c>
      <c r="F206" s="285">
        <v>621</v>
      </c>
      <c r="G206" s="285">
        <v>404</v>
      </c>
      <c r="H206" s="285">
        <v>1022</v>
      </c>
      <c r="I206" s="285">
        <v>717</v>
      </c>
      <c r="J206" s="285">
        <v>734</v>
      </c>
      <c r="K206" s="285">
        <v>886</v>
      </c>
      <c r="L206" s="285">
        <v>362</v>
      </c>
      <c r="M206" s="285">
        <v>812</v>
      </c>
      <c r="N206" s="285">
        <v>633</v>
      </c>
      <c r="O206" s="285">
        <v>696</v>
      </c>
      <c r="P206" s="285">
        <v>698</v>
      </c>
      <c r="Q206" s="285">
        <v>2614</v>
      </c>
      <c r="R206" s="285">
        <v>0</v>
      </c>
      <c r="S206" s="285">
        <v>0</v>
      </c>
      <c r="T206" s="285">
        <v>0</v>
      </c>
      <c r="U206" s="285">
        <v>0</v>
      </c>
      <c r="V206" s="285">
        <v>0</v>
      </c>
      <c r="W206" s="285">
        <v>0</v>
      </c>
      <c r="X206" s="285">
        <v>0</v>
      </c>
      <c r="Y206" s="285">
        <v>0</v>
      </c>
      <c r="Z206" s="285">
        <v>0</v>
      </c>
      <c r="AA206" s="285">
        <v>0</v>
      </c>
      <c r="AB206" s="285">
        <v>0</v>
      </c>
      <c r="AC206" s="285">
        <v>0</v>
      </c>
      <c r="AD206" s="285">
        <v>0</v>
      </c>
      <c r="AE206" s="285">
        <v>0</v>
      </c>
      <c r="AF206" s="285">
        <v>0</v>
      </c>
      <c r="AG206" s="285">
        <v>0</v>
      </c>
      <c r="AH206" s="285">
        <v>0</v>
      </c>
      <c r="AI206" s="285">
        <v>0</v>
      </c>
      <c r="AJ206" s="285">
        <v>0</v>
      </c>
      <c r="AK206" s="285">
        <v>0</v>
      </c>
      <c r="AL206" s="285">
        <v>0</v>
      </c>
      <c r="AM206" s="285">
        <v>0</v>
      </c>
      <c r="AN206" s="285">
        <v>0</v>
      </c>
      <c r="AO206" s="285">
        <v>0</v>
      </c>
      <c r="AP206" s="285">
        <v>0</v>
      </c>
      <c r="AQ206" s="285">
        <v>0</v>
      </c>
      <c r="AR206" s="285">
        <v>0</v>
      </c>
      <c r="AS206" s="285">
        <v>0</v>
      </c>
      <c r="AT206" s="285">
        <v>0</v>
      </c>
    </row>
    <row r="207" spans="1:46" x14ac:dyDescent="0.35">
      <c r="A207" s="285" t="s">
        <v>10</v>
      </c>
      <c r="B207" s="285">
        <v>1</v>
      </c>
      <c r="C207" s="285">
        <v>2</v>
      </c>
      <c r="D207" s="285">
        <v>7803</v>
      </c>
      <c r="E207" s="285">
        <v>0</v>
      </c>
      <c r="F207" s="285">
        <v>0</v>
      </c>
      <c r="G207" s="285">
        <v>0</v>
      </c>
      <c r="H207" s="285">
        <v>0</v>
      </c>
      <c r="I207" s="285">
        <v>0</v>
      </c>
      <c r="J207" s="285">
        <v>0</v>
      </c>
      <c r="K207" s="285">
        <v>0</v>
      </c>
      <c r="L207" s="285">
        <v>0</v>
      </c>
      <c r="M207" s="285">
        <v>563</v>
      </c>
      <c r="N207" s="285">
        <v>0</v>
      </c>
      <c r="O207" s="285">
        <v>0</v>
      </c>
      <c r="P207" s="285">
        <v>937</v>
      </c>
      <c r="Q207" s="285">
        <v>0</v>
      </c>
      <c r="R207" s="285">
        <v>0</v>
      </c>
      <c r="S207" s="285">
        <v>0</v>
      </c>
      <c r="T207" s="285">
        <v>0</v>
      </c>
      <c r="U207" s="285">
        <v>0</v>
      </c>
      <c r="V207" s="285">
        <v>0</v>
      </c>
      <c r="W207" s="285">
        <v>0</v>
      </c>
      <c r="X207" s="285">
        <v>0</v>
      </c>
      <c r="Y207" s="285">
        <v>0</v>
      </c>
      <c r="Z207" s="285">
        <v>0</v>
      </c>
      <c r="AA207" s="285">
        <v>0</v>
      </c>
      <c r="AB207" s="285">
        <v>0</v>
      </c>
      <c r="AC207" s="285">
        <v>0</v>
      </c>
      <c r="AD207" s="285">
        <v>0</v>
      </c>
      <c r="AE207" s="285">
        <v>0</v>
      </c>
      <c r="AF207" s="285">
        <v>0</v>
      </c>
      <c r="AG207" s="285">
        <v>0</v>
      </c>
      <c r="AH207" s="285">
        <v>0</v>
      </c>
      <c r="AI207" s="285">
        <v>0</v>
      </c>
      <c r="AJ207" s="285">
        <v>0</v>
      </c>
      <c r="AK207" s="285">
        <v>0</v>
      </c>
      <c r="AL207" s="285">
        <v>0</v>
      </c>
      <c r="AM207" s="285">
        <v>0</v>
      </c>
      <c r="AN207" s="285">
        <v>0</v>
      </c>
      <c r="AO207" s="285">
        <v>0</v>
      </c>
      <c r="AP207" s="285">
        <v>0</v>
      </c>
      <c r="AQ207" s="285">
        <v>0</v>
      </c>
      <c r="AR207" s="285">
        <v>0</v>
      </c>
      <c r="AS207" s="285">
        <v>0</v>
      </c>
      <c r="AT207" s="285">
        <v>0</v>
      </c>
    </row>
    <row r="208" spans="1:46" x14ac:dyDescent="0.35">
      <c r="A208" s="285" t="s">
        <v>10</v>
      </c>
      <c r="B208" s="285">
        <v>1</v>
      </c>
      <c r="C208" s="285">
        <v>2</v>
      </c>
      <c r="D208" s="285">
        <v>7804</v>
      </c>
      <c r="E208" s="285">
        <v>0</v>
      </c>
      <c r="F208" s="285">
        <v>0</v>
      </c>
      <c r="G208" s="285">
        <v>0</v>
      </c>
      <c r="H208" s="285">
        <v>0</v>
      </c>
      <c r="I208" s="285">
        <v>0</v>
      </c>
      <c r="J208" s="285">
        <v>0</v>
      </c>
      <c r="K208" s="285">
        <v>0</v>
      </c>
      <c r="L208" s="285">
        <v>244</v>
      </c>
      <c r="M208" s="285">
        <v>67</v>
      </c>
      <c r="N208" s="285">
        <v>0</v>
      </c>
      <c r="O208" s="285">
        <v>915</v>
      </c>
      <c r="P208" s="285">
        <v>0</v>
      </c>
      <c r="Q208" s="285">
        <v>274</v>
      </c>
      <c r="R208" s="285">
        <v>0</v>
      </c>
      <c r="S208" s="285">
        <v>0</v>
      </c>
      <c r="T208" s="285">
        <v>0</v>
      </c>
      <c r="U208" s="285">
        <v>0</v>
      </c>
      <c r="V208" s="285">
        <v>0</v>
      </c>
      <c r="W208" s="285">
        <v>0</v>
      </c>
      <c r="X208" s="285">
        <v>0</v>
      </c>
      <c r="Y208" s="285">
        <v>0</v>
      </c>
      <c r="Z208" s="285">
        <v>0</v>
      </c>
      <c r="AA208" s="285">
        <v>0</v>
      </c>
      <c r="AB208" s="285">
        <v>0</v>
      </c>
      <c r="AC208" s="285">
        <v>0</v>
      </c>
      <c r="AD208" s="285">
        <v>0</v>
      </c>
      <c r="AE208" s="285">
        <v>0</v>
      </c>
      <c r="AF208" s="285">
        <v>0</v>
      </c>
      <c r="AG208" s="285">
        <v>0</v>
      </c>
      <c r="AH208" s="285">
        <v>0</v>
      </c>
      <c r="AI208" s="285">
        <v>0</v>
      </c>
      <c r="AJ208" s="285">
        <v>0</v>
      </c>
      <c r="AK208" s="285">
        <v>0</v>
      </c>
      <c r="AL208" s="285">
        <v>0</v>
      </c>
      <c r="AM208" s="285">
        <v>0</v>
      </c>
      <c r="AN208" s="285">
        <v>0</v>
      </c>
      <c r="AO208" s="285">
        <v>0</v>
      </c>
      <c r="AP208" s="285">
        <v>0</v>
      </c>
      <c r="AQ208" s="285">
        <v>0</v>
      </c>
      <c r="AR208" s="285">
        <v>0</v>
      </c>
      <c r="AS208" s="285">
        <v>0</v>
      </c>
      <c r="AT208" s="285">
        <v>0</v>
      </c>
    </row>
    <row r="209" spans="1:46" x14ac:dyDescent="0.35">
      <c r="A209" s="285" t="s">
        <v>10</v>
      </c>
      <c r="B209" s="285">
        <v>1</v>
      </c>
      <c r="C209" s="285">
        <v>2</v>
      </c>
      <c r="D209" s="285">
        <v>7806</v>
      </c>
      <c r="E209" s="285">
        <v>0</v>
      </c>
      <c r="F209" s="285">
        <v>0</v>
      </c>
      <c r="G209" s="285">
        <v>0</v>
      </c>
      <c r="H209" s="285">
        <v>0</v>
      </c>
      <c r="I209" s="285">
        <v>0</v>
      </c>
      <c r="J209" s="285">
        <v>0</v>
      </c>
      <c r="K209" s="285">
        <v>0</v>
      </c>
      <c r="L209" s="285">
        <v>68</v>
      </c>
      <c r="M209" s="285">
        <v>83</v>
      </c>
      <c r="N209" s="285">
        <v>0</v>
      </c>
      <c r="O209" s="285">
        <v>54</v>
      </c>
      <c r="P209" s="285">
        <v>0</v>
      </c>
      <c r="Q209" s="285">
        <v>45</v>
      </c>
      <c r="R209" s="285">
        <v>0</v>
      </c>
      <c r="S209" s="285">
        <v>0</v>
      </c>
      <c r="T209" s="285">
        <v>0</v>
      </c>
      <c r="U209" s="285">
        <v>0</v>
      </c>
      <c r="V209" s="285">
        <v>0</v>
      </c>
      <c r="W209" s="285">
        <v>0</v>
      </c>
      <c r="X209" s="285">
        <v>0</v>
      </c>
      <c r="Y209" s="285">
        <v>0</v>
      </c>
      <c r="Z209" s="285">
        <v>0</v>
      </c>
      <c r="AA209" s="285">
        <v>0</v>
      </c>
      <c r="AB209" s="285">
        <v>0</v>
      </c>
      <c r="AC209" s="285">
        <v>0</v>
      </c>
      <c r="AD209" s="285">
        <v>0</v>
      </c>
      <c r="AE209" s="285">
        <v>0</v>
      </c>
      <c r="AF209" s="285">
        <v>0</v>
      </c>
      <c r="AG209" s="285">
        <v>0</v>
      </c>
      <c r="AH209" s="285">
        <v>0</v>
      </c>
      <c r="AI209" s="285">
        <v>0</v>
      </c>
      <c r="AJ209" s="285">
        <v>0</v>
      </c>
      <c r="AK209" s="285">
        <v>0</v>
      </c>
      <c r="AL209" s="285">
        <v>0</v>
      </c>
      <c r="AM209" s="285">
        <v>0</v>
      </c>
      <c r="AN209" s="285">
        <v>0</v>
      </c>
      <c r="AO209" s="285">
        <v>0</v>
      </c>
      <c r="AP209" s="285">
        <v>0</v>
      </c>
      <c r="AQ209" s="285">
        <v>0</v>
      </c>
      <c r="AR209" s="285">
        <v>0</v>
      </c>
      <c r="AS209" s="285">
        <v>0</v>
      </c>
      <c r="AT209" s="285">
        <v>0</v>
      </c>
    </row>
    <row r="210" spans="1:46" x14ac:dyDescent="0.35">
      <c r="A210" s="285" t="s">
        <v>10</v>
      </c>
      <c r="B210" s="285">
        <v>1</v>
      </c>
      <c r="C210" s="285">
        <v>2</v>
      </c>
      <c r="D210" s="285">
        <v>7815</v>
      </c>
      <c r="E210" s="285">
        <v>0</v>
      </c>
      <c r="F210" s="285">
        <v>136</v>
      </c>
      <c r="G210" s="285">
        <v>759</v>
      </c>
      <c r="H210" s="285">
        <v>691</v>
      </c>
      <c r="I210" s="285">
        <v>208</v>
      </c>
      <c r="J210" s="285">
        <v>1063</v>
      </c>
      <c r="K210" s="285">
        <v>1020</v>
      </c>
      <c r="L210" s="285">
        <v>570</v>
      </c>
      <c r="M210" s="285">
        <v>3127</v>
      </c>
      <c r="N210" s="285">
        <v>1009</v>
      </c>
      <c r="O210" s="285">
        <v>6950</v>
      </c>
      <c r="P210" s="285">
        <v>553</v>
      </c>
      <c r="Q210" s="285">
        <v>1414</v>
      </c>
      <c r="R210" s="285">
        <v>0</v>
      </c>
      <c r="S210" s="285">
        <v>0</v>
      </c>
      <c r="T210" s="285">
        <v>0</v>
      </c>
      <c r="U210" s="285">
        <v>0</v>
      </c>
      <c r="V210" s="285">
        <v>0</v>
      </c>
      <c r="W210" s="285">
        <v>0</v>
      </c>
      <c r="X210" s="285">
        <v>0</v>
      </c>
      <c r="Y210" s="285">
        <v>0</v>
      </c>
      <c r="Z210" s="285">
        <v>0</v>
      </c>
      <c r="AA210" s="285">
        <v>0</v>
      </c>
      <c r="AB210" s="285">
        <v>0</v>
      </c>
      <c r="AC210" s="285">
        <v>0</v>
      </c>
      <c r="AD210" s="285">
        <v>0</v>
      </c>
      <c r="AE210" s="285">
        <v>0</v>
      </c>
      <c r="AF210" s="285">
        <v>0</v>
      </c>
      <c r="AG210" s="285">
        <v>0</v>
      </c>
      <c r="AH210" s="285">
        <v>0</v>
      </c>
      <c r="AI210" s="285">
        <v>0</v>
      </c>
      <c r="AJ210" s="285">
        <v>0</v>
      </c>
      <c r="AK210" s="285">
        <v>0</v>
      </c>
      <c r="AL210" s="285">
        <v>0</v>
      </c>
      <c r="AM210" s="285">
        <v>0</v>
      </c>
      <c r="AN210" s="285">
        <v>0</v>
      </c>
      <c r="AO210" s="285">
        <v>0</v>
      </c>
      <c r="AP210" s="285">
        <v>0</v>
      </c>
      <c r="AQ210" s="285">
        <v>0</v>
      </c>
      <c r="AR210" s="285">
        <v>0</v>
      </c>
      <c r="AS210" s="285">
        <v>0</v>
      </c>
      <c r="AT210" s="285">
        <v>0</v>
      </c>
    </row>
    <row r="211" spans="1:46" x14ac:dyDescent="0.35">
      <c r="A211" s="285" t="s">
        <v>10</v>
      </c>
      <c r="B211" s="285">
        <v>1</v>
      </c>
      <c r="C211" s="285">
        <v>2</v>
      </c>
      <c r="D211" s="285">
        <v>7870</v>
      </c>
      <c r="E211" s="285">
        <v>0</v>
      </c>
      <c r="F211" s="285">
        <v>0</v>
      </c>
      <c r="G211" s="285">
        <v>0</v>
      </c>
      <c r="H211" s="285">
        <v>0</v>
      </c>
      <c r="I211" s="285">
        <v>21000</v>
      </c>
      <c r="J211" s="285">
        <v>0</v>
      </c>
      <c r="K211" s="285">
        <v>0</v>
      </c>
      <c r="L211" s="285">
        <v>0</v>
      </c>
      <c r="M211" s="285">
        <v>22500</v>
      </c>
      <c r="N211" s="285">
        <v>0</v>
      </c>
      <c r="O211" s="285">
        <v>0</v>
      </c>
      <c r="P211" s="285">
        <v>0</v>
      </c>
      <c r="Q211" s="285">
        <v>0</v>
      </c>
      <c r="R211" s="285">
        <v>0</v>
      </c>
      <c r="S211" s="285">
        <v>0</v>
      </c>
      <c r="T211" s="285">
        <v>0</v>
      </c>
      <c r="U211" s="285">
        <v>0</v>
      </c>
      <c r="V211" s="285">
        <v>0</v>
      </c>
      <c r="W211" s="285">
        <v>0</v>
      </c>
      <c r="X211" s="285">
        <v>0</v>
      </c>
      <c r="Y211" s="285">
        <v>0</v>
      </c>
      <c r="Z211" s="285">
        <v>0</v>
      </c>
      <c r="AA211" s="285">
        <v>0</v>
      </c>
      <c r="AB211" s="285">
        <v>0</v>
      </c>
      <c r="AC211" s="285">
        <v>0</v>
      </c>
      <c r="AD211" s="285">
        <v>0</v>
      </c>
      <c r="AE211" s="285">
        <v>0</v>
      </c>
      <c r="AF211" s="285">
        <v>0</v>
      </c>
      <c r="AG211" s="285">
        <v>0</v>
      </c>
      <c r="AH211" s="285">
        <v>0</v>
      </c>
      <c r="AI211" s="285">
        <v>0</v>
      </c>
      <c r="AJ211" s="285">
        <v>0</v>
      </c>
      <c r="AK211" s="285">
        <v>0</v>
      </c>
      <c r="AL211" s="285">
        <v>0</v>
      </c>
      <c r="AM211" s="285">
        <v>0</v>
      </c>
      <c r="AN211" s="285">
        <v>0</v>
      </c>
      <c r="AO211" s="285">
        <v>0</v>
      </c>
      <c r="AP211" s="285">
        <v>0</v>
      </c>
      <c r="AQ211" s="285">
        <v>0</v>
      </c>
      <c r="AR211" s="285">
        <v>0</v>
      </c>
      <c r="AS211" s="285">
        <v>0</v>
      </c>
      <c r="AT211" s="285">
        <v>0</v>
      </c>
    </row>
    <row r="212" spans="1:46" x14ac:dyDescent="0.35">
      <c r="A212" s="285" t="s">
        <v>10</v>
      </c>
      <c r="B212" s="285">
        <v>1</v>
      </c>
      <c r="C212" s="285">
        <v>2</v>
      </c>
      <c r="D212" s="285">
        <v>7871</v>
      </c>
      <c r="E212" s="285">
        <v>0</v>
      </c>
      <c r="F212" s="285">
        <v>0</v>
      </c>
      <c r="G212" s="285">
        <v>0</v>
      </c>
      <c r="H212" s="285">
        <v>0</v>
      </c>
      <c r="I212" s="285">
        <v>0</v>
      </c>
      <c r="J212" s="285">
        <v>0</v>
      </c>
      <c r="K212" s="285">
        <v>0</v>
      </c>
      <c r="L212" s="285">
        <v>0</v>
      </c>
      <c r="M212" s="285">
        <v>0</v>
      </c>
      <c r="N212" s="285">
        <v>0</v>
      </c>
      <c r="O212" s="285">
        <v>0</v>
      </c>
      <c r="P212" s="285">
        <v>2500</v>
      </c>
      <c r="Q212" s="285">
        <v>0</v>
      </c>
      <c r="R212" s="285">
        <v>0</v>
      </c>
      <c r="S212" s="285">
        <v>0</v>
      </c>
      <c r="T212" s="285">
        <v>0</v>
      </c>
      <c r="U212" s="285">
        <v>0</v>
      </c>
      <c r="V212" s="285">
        <v>0</v>
      </c>
      <c r="W212" s="285">
        <v>0</v>
      </c>
      <c r="X212" s="285">
        <v>0</v>
      </c>
      <c r="Y212" s="285">
        <v>0</v>
      </c>
      <c r="Z212" s="285">
        <v>0</v>
      </c>
      <c r="AA212" s="285">
        <v>0</v>
      </c>
      <c r="AB212" s="285">
        <v>0</v>
      </c>
      <c r="AC212" s="285">
        <v>0</v>
      </c>
      <c r="AD212" s="285">
        <v>0</v>
      </c>
      <c r="AE212" s="285">
        <v>0</v>
      </c>
      <c r="AF212" s="285">
        <v>0</v>
      </c>
      <c r="AG212" s="285">
        <v>0</v>
      </c>
      <c r="AH212" s="285">
        <v>0</v>
      </c>
      <c r="AI212" s="285">
        <v>0</v>
      </c>
      <c r="AJ212" s="285">
        <v>0</v>
      </c>
      <c r="AK212" s="285">
        <v>0</v>
      </c>
      <c r="AL212" s="285">
        <v>0</v>
      </c>
      <c r="AM212" s="285">
        <v>0</v>
      </c>
      <c r="AN212" s="285">
        <v>0</v>
      </c>
      <c r="AO212" s="285">
        <v>0</v>
      </c>
      <c r="AP212" s="285">
        <v>0</v>
      </c>
      <c r="AQ212" s="285">
        <v>0</v>
      </c>
      <c r="AR212" s="285">
        <v>0</v>
      </c>
      <c r="AS212" s="285">
        <v>0</v>
      </c>
      <c r="AT212" s="285">
        <v>0</v>
      </c>
    </row>
    <row r="213" spans="1:46" x14ac:dyDescent="0.35">
      <c r="A213" s="285" t="s">
        <v>10</v>
      </c>
      <c r="B213" s="285">
        <v>1</v>
      </c>
      <c r="C213" s="285">
        <v>2</v>
      </c>
      <c r="D213" s="285">
        <v>9990</v>
      </c>
      <c r="E213" s="285">
        <v>0</v>
      </c>
      <c r="F213" s="285">
        <v>417</v>
      </c>
      <c r="G213" s="285">
        <v>417</v>
      </c>
      <c r="H213" s="285">
        <v>417</v>
      </c>
      <c r="I213" s="285">
        <v>417</v>
      </c>
      <c r="J213" s="285">
        <v>417</v>
      </c>
      <c r="K213" s="285">
        <v>417</v>
      </c>
      <c r="L213" s="285">
        <v>417</v>
      </c>
      <c r="M213" s="285">
        <v>417</v>
      </c>
      <c r="N213" s="285">
        <v>417</v>
      </c>
      <c r="O213" s="285">
        <v>417</v>
      </c>
      <c r="P213" s="285">
        <v>417</v>
      </c>
      <c r="Q213" s="285">
        <v>413</v>
      </c>
      <c r="R213" s="285">
        <v>0</v>
      </c>
      <c r="S213" s="285">
        <v>0</v>
      </c>
      <c r="T213" s="285">
        <v>0</v>
      </c>
      <c r="U213" s="285">
        <v>0</v>
      </c>
      <c r="V213" s="285">
        <v>0</v>
      </c>
      <c r="W213" s="285">
        <v>0</v>
      </c>
      <c r="X213" s="285">
        <v>0</v>
      </c>
      <c r="Y213" s="285">
        <v>0</v>
      </c>
      <c r="Z213" s="285">
        <v>0</v>
      </c>
      <c r="AA213" s="285">
        <v>0</v>
      </c>
      <c r="AB213" s="285">
        <v>0</v>
      </c>
      <c r="AC213" s="285">
        <v>0</v>
      </c>
      <c r="AD213" s="285">
        <v>0</v>
      </c>
      <c r="AE213" s="285">
        <v>0</v>
      </c>
      <c r="AF213" s="285">
        <v>0</v>
      </c>
      <c r="AG213" s="285">
        <v>0</v>
      </c>
      <c r="AH213" s="285">
        <v>0</v>
      </c>
      <c r="AI213" s="285">
        <v>0</v>
      </c>
      <c r="AJ213" s="285">
        <v>0</v>
      </c>
      <c r="AK213" s="285">
        <v>0</v>
      </c>
      <c r="AL213" s="285">
        <v>0</v>
      </c>
      <c r="AM213" s="285">
        <v>0</v>
      </c>
      <c r="AN213" s="285">
        <v>0</v>
      </c>
      <c r="AO213" s="285">
        <v>0</v>
      </c>
      <c r="AP213" s="285">
        <v>0</v>
      </c>
      <c r="AQ213" s="285">
        <v>0</v>
      </c>
      <c r="AR213" s="285">
        <v>0</v>
      </c>
      <c r="AS213" s="285">
        <v>0</v>
      </c>
      <c r="AT213" s="285">
        <v>0</v>
      </c>
    </row>
    <row r="214" spans="1:46" x14ac:dyDescent="0.35">
      <c r="A214" s="285" t="s">
        <v>10</v>
      </c>
      <c r="B214" s="285">
        <v>1</v>
      </c>
      <c r="C214" s="285">
        <v>3</v>
      </c>
      <c r="D214" s="285">
        <v>1001</v>
      </c>
      <c r="E214" s="285">
        <v>0</v>
      </c>
      <c r="F214" s="285">
        <v>0</v>
      </c>
      <c r="G214" s="285">
        <v>0</v>
      </c>
      <c r="H214" s="285">
        <v>0</v>
      </c>
      <c r="I214" s="285">
        <v>0</v>
      </c>
      <c r="J214" s="285">
        <v>0</v>
      </c>
      <c r="K214" s="285">
        <v>0</v>
      </c>
      <c r="L214" s="285">
        <v>0</v>
      </c>
      <c r="M214" s="285">
        <v>0</v>
      </c>
      <c r="N214" s="285">
        <v>0</v>
      </c>
      <c r="O214" s="285">
        <v>0</v>
      </c>
      <c r="P214" s="285">
        <v>0</v>
      </c>
      <c r="Q214" s="285">
        <v>0</v>
      </c>
      <c r="R214" s="285">
        <v>0</v>
      </c>
      <c r="S214" s="285">
        <v>0</v>
      </c>
      <c r="T214" s="285">
        <v>0</v>
      </c>
      <c r="U214" s="285">
        <v>0</v>
      </c>
      <c r="V214" s="285">
        <v>0</v>
      </c>
      <c r="W214" s="285">
        <v>0</v>
      </c>
      <c r="X214" s="285">
        <v>0</v>
      </c>
      <c r="Y214" s="285">
        <v>0</v>
      </c>
      <c r="Z214" s="285">
        <v>0</v>
      </c>
      <c r="AA214" s="285">
        <v>0</v>
      </c>
      <c r="AB214" s="285">
        <v>0</v>
      </c>
      <c r="AC214" s="285">
        <v>0</v>
      </c>
      <c r="AD214" s="285">
        <v>0</v>
      </c>
      <c r="AE214" s="285">
        <v>0</v>
      </c>
      <c r="AF214" s="285">
        <v>0</v>
      </c>
      <c r="AG214" s="285">
        <v>0</v>
      </c>
      <c r="AH214" s="285">
        <v>0</v>
      </c>
      <c r="AI214" s="285">
        <v>0</v>
      </c>
      <c r="AJ214" s="285">
        <v>0</v>
      </c>
      <c r="AK214" s="285">
        <v>0</v>
      </c>
      <c r="AL214" s="285">
        <v>0</v>
      </c>
      <c r="AM214" s="285">
        <v>0</v>
      </c>
      <c r="AN214" s="285">
        <v>0</v>
      </c>
      <c r="AO214" s="285">
        <v>0</v>
      </c>
      <c r="AP214" s="285">
        <v>0</v>
      </c>
      <c r="AQ214" s="285">
        <v>0</v>
      </c>
      <c r="AR214" s="285">
        <v>0</v>
      </c>
      <c r="AS214" s="285">
        <v>0</v>
      </c>
      <c r="AT214" s="285">
        <v>0</v>
      </c>
    </row>
    <row r="215" spans="1:46" x14ac:dyDescent="0.35">
      <c r="A215" s="285" t="s">
        <v>10</v>
      </c>
      <c r="B215" s="285">
        <v>1</v>
      </c>
      <c r="C215" s="285">
        <v>3</v>
      </c>
      <c r="D215" s="285">
        <v>1003</v>
      </c>
      <c r="E215" s="285">
        <v>0</v>
      </c>
      <c r="F215" s="285">
        <v>0</v>
      </c>
      <c r="G215" s="285">
        <v>0</v>
      </c>
      <c r="H215" s="285">
        <v>0</v>
      </c>
      <c r="I215" s="285">
        <v>0</v>
      </c>
      <c r="J215" s="285">
        <v>11788.64</v>
      </c>
      <c r="K215" s="285">
        <v>0</v>
      </c>
      <c r="L215" s="285">
        <v>0</v>
      </c>
      <c r="M215" s="285">
        <v>0</v>
      </c>
      <c r="N215" s="285">
        <v>0</v>
      </c>
      <c r="O215" s="285">
        <v>0</v>
      </c>
      <c r="P215" s="285">
        <v>0</v>
      </c>
      <c r="Q215" s="285">
        <v>0</v>
      </c>
      <c r="R215" s="285">
        <v>0</v>
      </c>
      <c r="S215" s="285">
        <v>0</v>
      </c>
      <c r="T215" s="285">
        <v>0</v>
      </c>
      <c r="U215" s="285">
        <v>0</v>
      </c>
      <c r="V215" s="285">
        <v>0</v>
      </c>
      <c r="W215" s="285">
        <v>0</v>
      </c>
      <c r="X215" s="285">
        <v>0</v>
      </c>
      <c r="Y215" s="285">
        <v>0</v>
      </c>
      <c r="Z215" s="285">
        <v>0</v>
      </c>
      <c r="AA215" s="285">
        <v>0</v>
      </c>
      <c r="AB215" s="285">
        <v>0</v>
      </c>
      <c r="AC215" s="285">
        <v>0</v>
      </c>
      <c r="AD215" s="285">
        <v>0</v>
      </c>
      <c r="AE215" s="285">
        <v>0</v>
      </c>
      <c r="AF215" s="285">
        <v>0</v>
      </c>
      <c r="AG215" s="285">
        <v>0</v>
      </c>
      <c r="AH215" s="285">
        <v>0</v>
      </c>
      <c r="AI215" s="285">
        <v>0</v>
      </c>
      <c r="AJ215" s="285">
        <v>0</v>
      </c>
      <c r="AK215" s="285">
        <v>0</v>
      </c>
      <c r="AL215" s="285">
        <v>0</v>
      </c>
      <c r="AM215" s="285">
        <v>0</v>
      </c>
      <c r="AN215" s="285">
        <v>0</v>
      </c>
      <c r="AO215" s="285">
        <v>0</v>
      </c>
      <c r="AP215" s="285">
        <v>0</v>
      </c>
      <c r="AQ215" s="285">
        <v>0</v>
      </c>
      <c r="AR215" s="285">
        <v>0</v>
      </c>
      <c r="AS215" s="285">
        <v>0</v>
      </c>
      <c r="AT215" s="285">
        <v>0</v>
      </c>
    </row>
    <row r="216" spans="1:46" x14ac:dyDescent="0.35">
      <c r="A216" s="285" t="s">
        <v>10</v>
      </c>
      <c r="B216" s="285">
        <v>1</v>
      </c>
      <c r="C216" s="285">
        <v>3</v>
      </c>
      <c r="D216" s="285">
        <v>1025</v>
      </c>
      <c r="E216" s="285">
        <v>0</v>
      </c>
      <c r="F216" s="285">
        <v>12037.88</v>
      </c>
      <c r="G216" s="285">
        <v>924451.05</v>
      </c>
      <c r="H216" s="285">
        <v>-984105.86</v>
      </c>
      <c r="I216" s="285">
        <v>107749.57</v>
      </c>
      <c r="J216" s="285">
        <v>-97191.03</v>
      </c>
      <c r="K216" s="285">
        <v>-54573.98</v>
      </c>
      <c r="L216" s="285">
        <v>100335.8</v>
      </c>
      <c r="M216" s="285">
        <v>-76906.539999999994</v>
      </c>
      <c r="N216" s="285">
        <v>128943.97</v>
      </c>
      <c r="O216" s="285">
        <v>-77664.210000000006</v>
      </c>
      <c r="P216" s="285">
        <v>-11396.17</v>
      </c>
      <c r="Q216" s="285">
        <v>129715.97</v>
      </c>
      <c r="R216" s="285">
        <v>0</v>
      </c>
      <c r="S216" s="285">
        <v>0</v>
      </c>
      <c r="T216" s="285">
        <v>0</v>
      </c>
      <c r="U216" s="285">
        <v>0</v>
      </c>
      <c r="V216" s="285">
        <v>0</v>
      </c>
      <c r="W216" s="285">
        <v>0</v>
      </c>
      <c r="X216" s="285">
        <v>0</v>
      </c>
      <c r="Y216" s="285">
        <v>0</v>
      </c>
      <c r="Z216" s="285">
        <v>0</v>
      </c>
      <c r="AA216" s="285">
        <v>0</v>
      </c>
      <c r="AB216" s="285">
        <v>0</v>
      </c>
      <c r="AC216" s="285">
        <v>0</v>
      </c>
      <c r="AD216" s="285">
        <v>0</v>
      </c>
      <c r="AE216" s="285">
        <v>0</v>
      </c>
      <c r="AF216" s="285">
        <v>0</v>
      </c>
      <c r="AG216" s="285">
        <v>0</v>
      </c>
      <c r="AH216" s="285">
        <v>0</v>
      </c>
      <c r="AI216" s="285">
        <v>0</v>
      </c>
      <c r="AJ216" s="285">
        <v>0</v>
      </c>
      <c r="AK216" s="285">
        <v>0</v>
      </c>
      <c r="AL216" s="285">
        <v>0</v>
      </c>
      <c r="AM216" s="285">
        <v>0</v>
      </c>
      <c r="AN216" s="285">
        <v>0</v>
      </c>
      <c r="AO216" s="285">
        <v>0</v>
      </c>
      <c r="AP216" s="285">
        <v>0</v>
      </c>
      <c r="AQ216" s="285">
        <v>0</v>
      </c>
      <c r="AR216" s="285">
        <v>0</v>
      </c>
      <c r="AS216" s="285">
        <v>0</v>
      </c>
      <c r="AT216" s="285">
        <v>0</v>
      </c>
    </row>
    <row r="217" spans="1:46" x14ac:dyDescent="0.35">
      <c r="A217" s="285" t="s">
        <v>10</v>
      </c>
      <c r="B217" s="285">
        <v>1</v>
      </c>
      <c r="C217" s="285">
        <v>3</v>
      </c>
      <c r="D217" s="285">
        <v>1026</v>
      </c>
      <c r="E217" s="285">
        <v>0</v>
      </c>
      <c r="F217" s="285">
        <v>-4</v>
      </c>
      <c r="G217" s="285">
        <v>-16.059999999999999</v>
      </c>
      <c r="H217" s="285">
        <v>0</v>
      </c>
      <c r="I217" s="285">
        <v>0</v>
      </c>
      <c r="J217" s="285">
        <v>0</v>
      </c>
      <c r="K217" s="285">
        <v>0</v>
      </c>
      <c r="L217" s="285">
        <v>600</v>
      </c>
      <c r="M217" s="285">
        <v>0</v>
      </c>
      <c r="N217" s="285">
        <v>0</v>
      </c>
      <c r="O217" s="285">
        <v>-9.9499999999999993</v>
      </c>
      <c r="P217" s="285">
        <v>160.97</v>
      </c>
      <c r="Q217" s="285">
        <v>460</v>
      </c>
      <c r="R217" s="285">
        <v>0</v>
      </c>
      <c r="S217" s="285">
        <v>0</v>
      </c>
      <c r="T217" s="285">
        <v>0</v>
      </c>
      <c r="U217" s="285">
        <v>0</v>
      </c>
      <c r="V217" s="285">
        <v>0</v>
      </c>
      <c r="W217" s="285">
        <v>0</v>
      </c>
      <c r="X217" s="285">
        <v>0</v>
      </c>
      <c r="Y217" s="285">
        <v>0</v>
      </c>
      <c r="Z217" s="285">
        <v>0</v>
      </c>
      <c r="AA217" s="285">
        <v>0</v>
      </c>
      <c r="AB217" s="285">
        <v>0</v>
      </c>
      <c r="AC217" s="285">
        <v>0</v>
      </c>
      <c r="AD217" s="285">
        <v>0</v>
      </c>
      <c r="AE217" s="285">
        <v>0</v>
      </c>
      <c r="AF217" s="285">
        <v>0</v>
      </c>
      <c r="AG217" s="285">
        <v>0</v>
      </c>
      <c r="AH217" s="285">
        <v>0</v>
      </c>
      <c r="AI217" s="285">
        <v>0</v>
      </c>
      <c r="AJ217" s="285">
        <v>0</v>
      </c>
      <c r="AK217" s="285">
        <v>0</v>
      </c>
      <c r="AL217" s="285">
        <v>0</v>
      </c>
      <c r="AM217" s="285">
        <v>0</v>
      </c>
      <c r="AN217" s="285">
        <v>0</v>
      </c>
      <c r="AO217" s="285">
        <v>0</v>
      </c>
      <c r="AP217" s="285">
        <v>0</v>
      </c>
      <c r="AQ217" s="285">
        <v>0</v>
      </c>
      <c r="AR217" s="285">
        <v>0</v>
      </c>
      <c r="AS217" s="285">
        <v>0</v>
      </c>
      <c r="AT217" s="285">
        <v>0</v>
      </c>
    </row>
    <row r="218" spans="1:46" x14ac:dyDescent="0.35">
      <c r="A218" s="285" t="s">
        <v>10</v>
      </c>
      <c r="B218" s="285">
        <v>1</v>
      </c>
      <c r="C218" s="285">
        <v>3</v>
      </c>
      <c r="D218" s="285">
        <v>1027</v>
      </c>
      <c r="E218" s="285">
        <v>0</v>
      </c>
      <c r="F218" s="285">
        <v>3.96</v>
      </c>
      <c r="G218" s="285">
        <v>-4.22</v>
      </c>
      <c r="H218" s="285">
        <v>0</v>
      </c>
      <c r="I218" s="285">
        <v>0</v>
      </c>
      <c r="J218" s="285">
        <v>37.880000000000003</v>
      </c>
      <c r="K218" s="285">
        <v>-507.94</v>
      </c>
      <c r="L218" s="285">
        <v>787.54</v>
      </c>
      <c r="M218" s="285">
        <v>0</v>
      </c>
      <c r="N218" s="285">
        <v>0</v>
      </c>
      <c r="O218" s="285">
        <v>-3.68</v>
      </c>
      <c r="P218" s="285">
        <v>43.26</v>
      </c>
      <c r="Q218" s="285">
        <v>59.68</v>
      </c>
      <c r="R218" s="285">
        <v>0</v>
      </c>
      <c r="S218" s="285">
        <v>0</v>
      </c>
      <c r="T218" s="285">
        <v>0</v>
      </c>
      <c r="U218" s="285">
        <v>0</v>
      </c>
      <c r="V218" s="285">
        <v>0</v>
      </c>
      <c r="W218" s="285">
        <v>0</v>
      </c>
      <c r="X218" s="285">
        <v>0</v>
      </c>
      <c r="Y218" s="285">
        <v>0</v>
      </c>
      <c r="Z218" s="285">
        <v>0</v>
      </c>
      <c r="AA218" s="285">
        <v>0</v>
      </c>
      <c r="AB218" s="285">
        <v>0</v>
      </c>
      <c r="AC218" s="285">
        <v>0</v>
      </c>
      <c r="AD218" s="285">
        <v>0</v>
      </c>
      <c r="AE218" s="285">
        <v>0</v>
      </c>
      <c r="AF218" s="285">
        <v>0</v>
      </c>
      <c r="AG218" s="285">
        <v>0</v>
      </c>
      <c r="AH218" s="285">
        <v>0</v>
      </c>
      <c r="AI218" s="285">
        <v>0</v>
      </c>
      <c r="AJ218" s="285">
        <v>0</v>
      </c>
      <c r="AK218" s="285">
        <v>0</v>
      </c>
      <c r="AL218" s="285">
        <v>0</v>
      </c>
      <c r="AM218" s="285">
        <v>0</v>
      </c>
      <c r="AN218" s="285">
        <v>0</v>
      </c>
      <c r="AO218" s="285">
        <v>0</v>
      </c>
      <c r="AP218" s="285">
        <v>0</v>
      </c>
      <c r="AQ218" s="285">
        <v>0</v>
      </c>
      <c r="AR218" s="285">
        <v>0</v>
      </c>
      <c r="AS218" s="285">
        <v>0</v>
      </c>
      <c r="AT218" s="285">
        <v>0</v>
      </c>
    </row>
    <row r="219" spans="1:46" x14ac:dyDescent="0.35">
      <c r="A219" s="285" t="s">
        <v>10</v>
      </c>
      <c r="B219" s="285">
        <v>1</v>
      </c>
      <c r="C219" s="285">
        <v>3</v>
      </c>
      <c r="D219" s="285">
        <v>1030</v>
      </c>
      <c r="E219" s="285">
        <v>0</v>
      </c>
      <c r="F219" s="285">
        <v>0</v>
      </c>
      <c r="G219" s="285">
        <v>0</v>
      </c>
      <c r="H219" s="285">
        <v>0</v>
      </c>
      <c r="I219" s="285">
        <v>0</v>
      </c>
      <c r="J219" s="285">
        <v>2300</v>
      </c>
      <c r="K219" s="285">
        <v>-2300</v>
      </c>
      <c r="L219" s="285">
        <v>6763</v>
      </c>
      <c r="M219" s="285">
        <v>-6763</v>
      </c>
      <c r="N219" s="285">
        <v>0</v>
      </c>
      <c r="O219" s="285">
        <v>0</v>
      </c>
      <c r="P219" s="285">
        <v>0</v>
      </c>
      <c r="Q219" s="285">
        <v>0</v>
      </c>
      <c r="R219" s="285">
        <v>0</v>
      </c>
      <c r="S219" s="285">
        <v>0</v>
      </c>
      <c r="T219" s="285">
        <v>0</v>
      </c>
      <c r="U219" s="285">
        <v>0</v>
      </c>
      <c r="V219" s="285">
        <v>0</v>
      </c>
      <c r="W219" s="285">
        <v>0</v>
      </c>
      <c r="X219" s="285">
        <v>0</v>
      </c>
      <c r="Y219" s="285">
        <v>0</v>
      </c>
      <c r="Z219" s="285">
        <v>0</v>
      </c>
      <c r="AA219" s="285">
        <v>0</v>
      </c>
      <c r="AB219" s="285">
        <v>0</v>
      </c>
      <c r="AC219" s="285">
        <v>0</v>
      </c>
      <c r="AD219" s="285">
        <v>0</v>
      </c>
      <c r="AE219" s="285">
        <v>0</v>
      </c>
      <c r="AF219" s="285">
        <v>0</v>
      </c>
      <c r="AG219" s="285">
        <v>0</v>
      </c>
      <c r="AH219" s="285">
        <v>0</v>
      </c>
      <c r="AI219" s="285">
        <v>0</v>
      </c>
      <c r="AJ219" s="285">
        <v>0</v>
      </c>
      <c r="AK219" s="285">
        <v>0</v>
      </c>
      <c r="AL219" s="285">
        <v>0</v>
      </c>
      <c r="AM219" s="285">
        <v>0</v>
      </c>
      <c r="AN219" s="285">
        <v>0</v>
      </c>
      <c r="AO219" s="285">
        <v>0</v>
      </c>
      <c r="AP219" s="285">
        <v>0</v>
      </c>
      <c r="AQ219" s="285">
        <v>0</v>
      </c>
      <c r="AR219" s="285">
        <v>0</v>
      </c>
      <c r="AS219" s="285">
        <v>0</v>
      </c>
      <c r="AT219" s="285">
        <v>0</v>
      </c>
    </row>
    <row r="220" spans="1:46" x14ac:dyDescent="0.35">
      <c r="A220" s="285" t="s">
        <v>10</v>
      </c>
      <c r="B220" s="285">
        <v>1</v>
      </c>
      <c r="C220" s="285">
        <v>3</v>
      </c>
      <c r="D220" s="285">
        <v>1031</v>
      </c>
      <c r="E220" s="285">
        <v>0</v>
      </c>
      <c r="F220" s="285">
        <v>-249679.38</v>
      </c>
      <c r="G220" s="285">
        <v>-124864.42</v>
      </c>
      <c r="H220" s="285">
        <v>200151.84</v>
      </c>
      <c r="I220" s="285">
        <v>150170.76</v>
      </c>
      <c r="J220" s="285">
        <v>-99809.3</v>
      </c>
      <c r="K220" s="285">
        <v>225162.55</v>
      </c>
      <c r="L220" s="285">
        <v>-274824.88</v>
      </c>
      <c r="M220" s="285">
        <v>200138.88</v>
      </c>
      <c r="N220" s="285">
        <v>-149831.84</v>
      </c>
      <c r="O220" s="285">
        <v>-99855.84</v>
      </c>
      <c r="P220" s="285">
        <v>-249924.72</v>
      </c>
      <c r="Q220" s="285">
        <v>-149985.51</v>
      </c>
      <c r="R220" s="285">
        <v>0</v>
      </c>
      <c r="S220" s="285">
        <v>0</v>
      </c>
      <c r="T220" s="285">
        <v>0</v>
      </c>
      <c r="U220" s="285">
        <v>0</v>
      </c>
      <c r="V220" s="285">
        <v>0</v>
      </c>
      <c r="W220" s="285">
        <v>0</v>
      </c>
      <c r="X220" s="285">
        <v>0</v>
      </c>
      <c r="Y220" s="285">
        <v>0</v>
      </c>
      <c r="Z220" s="285">
        <v>0</v>
      </c>
      <c r="AA220" s="285">
        <v>0</v>
      </c>
      <c r="AB220" s="285">
        <v>0</v>
      </c>
      <c r="AC220" s="285">
        <v>0</v>
      </c>
      <c r="AD220" s="285">
        <v>0</v>
      </c>
      <c r="AE220" s="285">
        <v>0</v>
      </c>
      <c r="AF220" s="285">
        <v>0</v>
      </c>
      <c r="AG220" s="285">
        <v>0</v>
      </c>
      <c r="AH220" s="285">
        <v>0</v>
      </c>
      <c r="AI220" s="285">
        <v>0</v>
      </c>
      <c r="AJ220" s="285">
        <v>0</v>
      </c>
      <c r="AK220" s="285">
        <v>0</v>
      </c>
      <c r="AL220" s="285">
        <v>0</v>
      </c>
      <c r="AM220" s="285">
        <v>0</v>
      </c>
      <c r="AN220" s="285">
        <v>0</v>
      </c>
      <c r="AO220" s="285">
        <v>0</v>
      </c>
      <c r="AP220" s="285">
        <v>0</v>
      </c>
      <c r="AQ220" s="285">
        <v>0</v>
      </c>
      <c r="AR220" s="285">
        <v>0</v>
      </c>
      <c r="AS220" s="285">
        <v>0</v>
      </c>
      <c r="AT220" s="285">
        <v>0</v>
      </c>
    </row>
    <row r="221" spans="1:46" x14ac:dyDescent="0.35">
      <c r="A221" s="285" t="s">
        <v>10</v>
      </c>
      <c r="B221" s="285">
        <v>1</v>
      </c>
      <c r="C221" s="285">
        <v>3</v>
      </c>
      <c r="D221" s="285">
        <v>1032</v>
      </c>
      <c r="E221" s="285">
        <v>0</v>
      </c>
      <c r="F221" s="285">
        <v>-259694.92</v>
      </c>
      <c r="G221" s="285">
        <v>-59834.35</v>
      </c>
      <c r="H221" s="285">
        <v>550243.78</v>
      </c>
      <c r="I221" s="285">
        <v>500000</v>
      </c>
      <c r="J221" s="285">
        <v>1102.97</v>
      </c>
      <c r="K221" s="285">
        <v>-1104837.95</v>
      </c>
      <c r="L221" s="285">
        <v>99.82</v>
      </c>
      <c r="M221" s="285">
        <v>480119.68</v>
      </c>
      <c r="N221" s="285">
        <v>-659744.05000000005</v>
      </c>
      <c r="O221" s="285">
        <v>1500241.3</v>
      </c>
      <c r="P221" s="285">
        <v>-559386.74</v>
      </c>
      <c r="Q221" s="285">
        <v>-340631.84</v>
      </c>
      <c r="R221" s="285">
        <v>0</v>
      </c>
      <c r="S221" s="285">
        <v>0</v>
      </c>
      <c r="T221" s="285">
        <v>0</v>
      </c>
      <c r="U221" s="285">
        <v>0</v>
      </c>
      <c r="V221" s="285">
        <v>0</v>
      </c>
      <c r="W221" s="285">
        <v>0</v>
      </c>
      <c r="X221" s="285">
        <v>0</v>
      </c>
      <c r="Y221" s="285">
        <v>0</v>
      </c>
      <c r="Z221" s="285">
        <v>0</v>
      </c>
      <c r="AA221" s="285">
        <v>0</v>
      </c>
      <c r="AB221" s="285">
        <v>0</v>
      </c>
      <c r="AC221" s="285">
        <v>0</v>
      </c>
      <c r="AD221" s="285">
        <v>0</v>
      </c>
      <c r="AE221" s="285">
        <v>0</v>
      </c>
      <c r="AF221" s="285">
        <v>0</v>
      </c>
      <c r="AG221" s="285">
        <v>0</v>
      </c>
      <c r="AH221" s="285">
        <v>0</v>
      </c>
      <c r="AI221" s="285">
        <v>0</v>
      </c>
      <c r="AJ221" s="285">
        <v>0</v>
      </c>
      <c r="AK221" s="285">
        <v>0</v>
      </c>
      <c r="AL221" s="285">
        <v>0</v>
      </c>
      <c r="AM221" s="285">
        <v>0</v>
      </c>
      <c r="AN221" s="285">
        <v>0</v>
      </c>
      <c r="AO221" s="285">
        <v>0</v>
      </c>
      <c r="AP221" s="285">
        <v>0</v>
      </c>
      <c r="AQ221" s="285">
        <v>0</v>
      </c>
      <c r="AR221" s="285">
        <v>0</v>
      </c>
      <c r="AS221" s="285">
        <v>0</v>
      </c>
      <c r="AT221" s="285">
        <v>0</v>
      </c>
    </row>
    <row r="222" spans="1:46" x14ac:dyDescent="0.35">
      <c r="A222" s="285" t="s">
        <v>10</v>
      </c>
      <c r="B222" s="285">
        <v>1</v>
      </c>
      <c r="C222" s="285">
        <v>3</v>
      </c>
      <c r="D222" s="285">
        <v>1050</v>
      </c>
      <c r="E222" s="285">
        <v>0</v>
      </c>
      <c r="F222" s="285">
        <v>2105.6</v>
      </c>
      <c r="G222" s="285">
        <v>1877.95</v>
      </c>
      <c r="H222" s="285">
        <v>902.99</v>
      </c>
      <c r="I222" s="285">
        <v>495</v>
      </c>
      <c r="J222" s="285">
        <v>495.3</v>
      </c>
      <c r="K222" s="285">
        <v>512.12</v>
      </c>
      <c r="L222" s="285">
        <v>-1499910.88</v>
      </c>
      <c r="M222" s="285">
        <v>0</v>
      </c>
      <c r="N222" s="285">
        <v>0</v>
      </c>
      <c r="O222" s="285">
        <v>0</v>
      </c>
      <c r="P222" s="285">
        <v>0</v>
      </c>
      <c r="Q222" s="285">
        <v>0</v>
      </c>
      <c r="R222" s="285">
        <v>0</v>
      </c>
      <c r="S222" s="285">
        <v>0</v>
      </c>
      <c r="T222" s="285">
        <v>0</v>
      </c>
      <c r="U222" s="285">
        <v>0</v>
      </c>
      <c r="V222" s="285">
        <v>0</v>
      </c>
      <c r="W222" s="285">
        <v>0</v>
      </c>
      <c r="X222" s="285">
        <v>0</v>
      </c>
      <c r="Y222" s="285">
        <v>0</v>
      </c>
      <c r="Z222" s="285">
        <v>0</v>
      </c>
      <c r="AA222" s="285">
        <v>0</v>
      </c>
      <c r="AB222" s="285">
        <v>0</v>
      </c>
      <c r="AC222" s="285">
        <v>0</v>
      </c>
      <c r="AD222" s="285">
        <v>0</v>
      </c>
      <c r="AE222" s="285">
        <v>0</v>
      </c>
      <c r="AF222" s="285">
        <v>0</v>
      </c>
      <c r="AG222" s="285">
        <v>0</v>
      </c>
      <c r="AH222" s="285">
        <v>0</v>
      </c>
      <c r="AI222" s="285">
        <v>0</v>
      </c>
      <c r="AJ222" s="285">
        <v>0</v>
      </c>
      <c r="AK222" s="285">
        <v>0</v>
      </c>
      <c r="AL222" s="285">
        <v>0</v>
      </c>
      <c r="AM222" s="285">
        <v>0</v>
      </c>
      <c r="AN222" s="285">
        <v>0</v>
      </c>
      <c r="AO222" s="285">
        <v>0</v>
      </c>
      <c r="AP222" s="285">
        <v>0</v>
      </c>
      <c r="AQ222" s="285">
        <v>0</v>
      </c>
      <c r="AR222" s="285">
        <v>0</v>
      </c>
      <c r="AS222" s="285">
        <v>0</v>
      </c>
      <c r="AT222" s="285">
        <v>0</v>
      </c>
    </row>
    <row r="223" spans="1:46" x14ac:dyDescent="0.35">
      <c r="A223" s="285" t="s">
        <v>10</v>
      </c>
      <c r="B223" s="285">
        <v>1</v>
      </c>
      <c r="C223" s="285">
        <v>3</v>
      </c>
      <c r="D223" s="285">
        <v>1075</v>
      </c>
      <c r="E223" s="285">
        <v>0</v>
      </c>
      <c r="F223" s="285">
        <v>3092.85</v>
      </c>
      <c r="G223" s="285">
        <v>3306.14</v>
      </c>
      <c r="H223" s="285">
        <v>3412.8</v>
      </c>
      <c r="I223" s="285">
        <v>3092.85</v>
      </c>
      <c r="J223" s="285">
        <v>3199.49</v>
      </c>
      <c r="K223" s="285">
        <v>3092.85</v>
      </c>
      <c r="L223" s="285">
        <v>1502692.69</v>
      </c>
      <c r="M223" s="285">
        <v>1261.3</v>
      </c>
      <c r="N223" s="285">
        <v>-1795734.6</v>
      </c>
      <c r="O223" s="285">
        <v>-1498146.96</v>
      </c>
      <c r="P223" s="285">
        <v>810.86</v>
      </c>
      <c r="Q223" s="285">
        <v>894.86</v>
      </c>
      <c r="R223" s="285">
        <v>0</v>
      </c>
      <c r="S223" s="285">
        <v>0</v>
      </c>
      <c r="T223" s="285">
        <v>0</v>
      </c>
      <c r="U223" s="285">
        <v>0</v>
      </c>
      <c r="V223" s="285">
        <v>0</v>
      </c>
      <c r="W223" s="285">
        <v>0</v>
      </c>
      <c r="X223" s="285">
        <v>0</v>
      </c>
      <c r="Y223" s="285">
        <v>0</v>
      </c>
      <c r="Z223" s="285">
        <v>0</v>
      </c>
      <c r="AA223" s="285">
        <v>0</v>
      </c>
      <c r="AB223" s="285">
        <v>0</v>
      </c>
      <c r="AC223" s="285">
        <v>0</v>
      </c>
      <c r="AD223" s="285">
        <v>0</v>
      </c>
      <c r="AE223" s="285">
        <v>0</v>
      </c>
      <c r="AF223" s="285">
        <v>0</v>
      </c>
      <c r="AG223" s="285">
        <v>0</v>
      </c>
      <c r="AH223" s="285">
        <v>0</v>
      </c>
      <c r="AI223" s="285">
        <v>0</v>
      </c>
      <c r="AJ223" s="285">
        <v>0</v>
      </c>
      <c r="AK223" s="285">
        <v>0</v>
      </c>
      <c r="AL223" s="285">
        <v>0</v>
      </c>
      <c r="AM223" s="285">
        <v>0</v>
      </c>
      <c r="AN223" s="285">
        <v>0</v>
      </c>
      <c r="AO223" s="285">
        <v>0</v>
      </c>
      <c r="AP223" s="285">
        <v>0</v>
      </c>
      <c r="AQ223" s="285">
        <v>0</v>
      </c>
      <c r="AR223" s="285">
        <v>0</v>
      </c>
      <c r="AS223" s="285">
        <v>0</v>
      </c>
      <c r="AT223" s="285">
        <v>0</v>
      </c>
    </row>
    <row r="224" spans="1:46" x14ac:dyDescent="0.35">
      <c r="A224" s="285" t="s">
        <v>10</v>
      </c>
      <c r="B224" s="285">
        <v>1</v>
      </c>
      <c r="C224" s="285">
        <v>3</v>
      </c>
      <c r="D224" s="285">
        <v>1076</v>
      </c>
      <c r="E224" s="285">
        <v>0</v>
      </c>
      <c r="F224" s="285">
        <v>2942.8</v>
      </c>
      <c r="G224" s="285">
        <v>3145.76</v>
      </c>
      <c r="H224" s="285">
        <v>3247.24</v>
      </c>
      <c r="I224" s="285">
        <v>2942.8</v>
      </c>
      <c r="J224" s="285">
        <v>3044.28</v>
      </c>
      <c r="K224" s="285">
        <v>-422706.34</v>
      </c>
      <c r="L224" s="285">
        <v>2136.0500000000002</v>
      </c>
      <c r="M224" s="285">
        <v>1882.22</v>
      </c>
      <c r="N224" s="285">
        <v>2010.31</v>
      </c>
      <c r="O224" s="285">
        <v>1816.54</v>
      </c>
      <c r="P224" s="285">
        <v>1671.17</v>
      </c>
      <c r="Q224" s="285">
        <v>2401.23</v>
      </c>
      <c r="R224" s="285">
        <v>0</v>
      </c>
      <c r="S224" s="285">
        <v>0</v>
      </c>
      <c r="T224" s="285">
        <v>0</v>
      </c>
      <c r="U224" s="285">
        <v>0</v>
      </c>
      <c r="V224" s="285">
        <v>0</v>
      </c>
      <c r="W224" s="285">
        <v>0</v>
      </c>
      <c r="X224" s="285">
        <v>0</v>
      </c>
      <c r="Y224" s="285">
        <v>0</v>
      </c>
      <c r="Z224" s="285">
        <v>0</v>
      </c>
      <c r="AA224" s="285">
        <v>0</v>
      </c>
      <c r="AB224" s="285">
        <v>0</v>
      </c>
      <c r="AC224" s="285">
        <v>0</v>
      </c>
      <c r="AD224" s="285">
        <v>0</v>
      </c>
      <c r="AE224" s="285">
        <v>0</v>
      </c>
      <c r="AF224" s="285">
        <v>0</v>
      </c>
      <c r="AG224" s="285">
        <v>0</v>
      </c>
      <c r="AH224" s="285">
        <v>0</v>
      </c>
      <c r="AI224" s="285">
        <v>0</v>
      </c>
      <c r="AJ224" s="285">
        <v>0</v>
      </c>
      <c r="AK224" s="285">
        <v>0</v>
      </c>
      <c r="AL224" s="285">
        <v>0</v>
      </c>
      <c r="AM224" s="285">
        <v>0</v>
      </c>
      <c r="AN224" s="285">
        <v>0</v>
      </c>
      <c r="AO224" s="285">
        <v>0</v>
      </c>
      <c r="AP224" s="285">
        <v>0</v>
      </c>
      <c r="AQ224" s="285">
        <v>0</v>
      </c>
      <c r="AR224" s="285">
        <v>0</v>
      </c>
      <c r="AS224" s="285">
        <v>0</v>
      </c>
      <c r="AT224" s="285">
        <v>0</v>
      </c>
    </row>
    <row r="225" spans="1:46" x14ac:dyDescent="0.35">
      <c r="A225" s="285" t="s">
        <v>10</v>
      </c>
      <c r="B225" s="285">
        <v>1</v>
      </c>
      <c r="C225" s="285">
        <v>3</v>
      </c>
      <c r="D225" s="285">
        <v>1077</v>
      </c>
      <c r="E225" s="285">
        <v>0</v>
      </c>
      <c r="F225" s="285">
        <v>0</v>
      </c>
      <c r="G225" s="285">
        <v>0</v>
      </c>
      <c r="H225" s="285">
        <v>0</v>
      </c>
      <c r="I225" s="285">
        <v>423.74</v>
      </c>
      <c r="J225" s="285">
        <v>0</v>
      </c>
      <c r="K225" s="285">
        <v>0</v>
      </c>
      <c r="L225" s="285">
        <v>0</v>
      </c>
      <c r="M225" s="285">
        <v>0</v>
      </c>
      <c r="N225" s="285">
        <v>0</v>
      </c>
      <c r="O225" s="285">
        <v>0</v>
      </c>
      <c r="P225" s="285">
        <v>0</v>
      </c>
      <c r="Q225" s="285">
        <v>0</v>
      </c>
      <c r="R225" s="285">
        <v>0</v>
      </c>
      <c r="S225" s="285">
        <v>0</v>
      </c>
      <c r="T225" s="285">
        <v>0</v>
      </c>
      <c r="U225" s="285">
        <v>0</v>
      </c>
      <c r="V225" s="285">
        <v>0</v>
      </c>
      <c r="W225" s="285">
        <v>0</v>
      </c>
      <c r="X225" s="285">
        <v>0</v>
      </c>
      <c r="Y225" s="285">
        <v>0</v>
      </c>
      <c r="Z225" s="285">
        <v>0</v>
      </c>
      <c r="AA225" s="285">
        <v>0</v>
      </c>
      <c r="AB225" s="285">
        <v>0</v>
      </c>
      <c r="AC225" s="285">
        <v>0</v>
      </c>
      <c r="AD225" s="285">
        <v>0</v>
      </c>
      <c r="AE225" s="285">
        <v>0</v>
      </c>
      <c r="AF225" s="285">
        <v>0</v>
      </c>
      <c r="AG225" s="285">
        <v>0</v>
      </c>
      <c r="AH225" s="285">
        <v>0</v>
      </c>
      <c r="AI225" s="285">
        <v>0</v>
      </c>
      <c r="AJ225" s="285">
        <v>0</v>
      </c>
      <c r="AK225" s="285">
        <v>0</v>
      </c>
      <c r="AL225" s="285">
        <v>0</v>
      </c>
      <c r="AM225" s="285">
        <v>0</v>
      </c>
      <c r="AN225" s="285">
        <v>0</v>
      </c>
      <c r="AO225" s="285">
        <v>0</v>
      </c>
      <c r="AP225" s="285">
        <v>0</v>
      </c>
      <c r="AQ225" s="285">
        <v>0</v>
      </c>
      <c r="AR225" s="285">
        <v>0</v>
      </c>
      <c r="AS225" s="285">
        <v>0</v>
      </c>
      <c r="AT225" s="285">
        <v>0</v>
      </c>
    </row>
    <row r="226" spans="1:46" x14ac:dyDescent="0.35">
      <c r="A226" s="285" t="s">
        <v>10</v>
      </c>
      <c r="B226" s="285">
        <v>1</v>
      </c>
      <c r="C226" s="285">
        <v>3</v>
      </c>
      <c r="D226" s="285">
        <v>1080</v>
      </c>
      <c r="E226" s="285">
        <v>0</v>
      </c>
      <c r="F226" s="285">
        <v>2253.73</v>
      </c>
      <c r="G226" s="285">
        <v>-198114.42</v>
      </c>
      <c r="H226" s="285">
        <v>0</v>
      </c>
      <c r="I226" s="285">
        <v>0</v>
      </c>
      <c r="J226" s="285">
        <v>-9.9499999999999993</v>
      </c>
      <c r="K226" s="285">
        <v>0</v>
      </c>
      <c r="L226" s="285">
        <v>0</v>
      </c>
      <c r="M226" s="285">
        <v>0</v>
      </c>
      <c r="N226" s="285">
        <v>860000</v>
      </c>
      <c r="O226" s="285">
        <v>-848696.3</v>
      </c>
      <c r="P226" s="285">
        <v>-15433.83</v>
      </c>
      <c r="Q226" s="285">
        <v>28471.99</v>
      </c>
      <c r="R226" s="285">
        <v>0</v>
      </c>
      <c r="S226" s="285">
        <v>0</v>
      </c>
      <c r="T226" s="285">
        <v>0</v>
      </c>
      <c r="U226" s="285">
        <v>0</v>
      </c>
      <c r="V226" s="285">
        <v>0</v>
      </c>
      <c r="W226" s="285">
        <v>0</v>
      </c>
      <c r="X226" s="285">
        <v>0</v>
      </c>
      <c r="Y226" s="285">
        <v>0</v>
      </c>
      <c r="Z226" s="285">
        <v>0</v>
      </c>
      <c r="AA226" s="285">
        <v>0</v>
      </c>
      <c r="AB226" s="285">
        <v>0</v>
      </c>
      <c r="AC226" s="285">
        <v>0</v>
      </c>
      <c r="AD226" s="285">
        <v>0</v>
      </c>
      <c r="AE226" s="285">
        <v>0</v>
      </c>
      <c r="AF226" s="285">
        <v>0</v>
      </c>
      <c r="AG226" s="285">
        <v>0</v>
      </c>
      <c r="AH226" s="285">
        <v>0</v>
      </c>
      <c r="AI226" s="285">
        <v>0</v>
      </c>
      <c r="AJ226" s="285">
        <v>0</v>
      </c>
      <c r="AK226" s="285">
        <v>0</v>
      </c>
      <c r="AL226" s="285">
        <v>0</v>
      </c>
      <c r="AM226" s="285">
        <v>0</v>
      </c>
      <c r="AN226" s="285">
        <v>0</v>
      </c>
      <c r="AO226" s="285">
        <v>0</v>
      </c>
      <c r="AP226" s="285">
        <v>0</v>
      </c>
      <c r="AQ226" s="285">
        <v>0</v>
      </c>
      <c r="AR226" s="285">
        <v>0</v>
      </c>
      <c r="AS226" s="285">
        <v>0</v>
      </c>
      <c r="AT226" s="285">
        <v>0</v>
      </c>
    </row>
    <row r="227" spans="1:46" x14ac:dyDescent="0.35">
      <c r="A227" s="285" t="s">
        <v>10</v>
      </c>
      <c r="B227" s="285">
        <v>1</v>
      </c>
      <c r="C227" s="285">
        <v>3</v>
      </c>
      <c r="D227" s="285">
        <v>1085</v>
      </c>
      <c r="E227" s="285">
        <v>0</v>
      </c>
      <c r="F227" s="285">
        <v>155.57</v>
      </c>
      <c r="G227" s="285">
        <v>58.06</v>
      </c>
      <c r="H227" s="285">
        <v>-13461.19</v>
      </c>
      <c r="I227" s="285">
        <v>-26550.46</v>
      </c>
      <c r="J227" s="285">
        <v>33.46</v>
      </c>
      <c r="K227" s="285">
        <v>34.57</v>
      </c>
      <c r="L227" s="285">
        <v>-1521.44</v>
      </c>
      <c r="M227" s="285">
        <v>36481.17</v>
      </c>
      <c r="N227" s="285">
        <v>40.67</v>
      </c>
      <c r="O227" s="285">
        <v>40.67</v>
      </c>
      <c r="P227" s="285">
        <v>38.049999999999997</v>
      </c>
      <c r="Q227" s="285">
        <v>-50396.15</v>
      </c>
      <c r="R227" s="285">
        <v>0</v>
      </c>
      <c r="S227" s="285">
        <v>0</v>
      </c>
      <c r="T227" s="285">
        <v>0</v>
      </c>
      <c r="U227" s="285">
        <v>0</v>
      </c>
      <c r="V227" s="285">
        <v>0</v>
      </c>
      <c r="W227" s="285">
        <v>0</v>
      </c>
      <c r="X227" s="285">
        <v>0</v>
      </c>
      <c r="Y227" s="285">
        <v>0</v>
      </c>
      <c r="Z227" s="285">
        <v>0</v>
      </c>
      <c r="AA227" s="285">
        <v>0</v>
      </c>
      <c r="AB227" s="285">
        <v>0</v>
      </c>
      <c r="AC227" s="285">
        <v>0</v>
      </c>
      <c r="AD227" s="285">
        <v>0</v>
      </c>
      <c r="AE227" s="285">
        <v>0</v>
      </c>
      <c r="AF227" s="285">
        <v>0</v>
      </c>
      <c r="AG227" s="285">
        <v>0</v>
      </c>
      <c r="AH227" s="285">
        <v>0</v>
      </c>
      <c r="AI227" s="285">
        <v>0</v>
      </c>
      <c r="AJ227" s="285">
        <v>0</v>
      </c>
      <c r="AK227" s="285">
        <v>0</v>
      </c>
      <c r="AL227" s="285">
        <v>0</v>
      </c>
      <c r="AM227" s="285">
        <v>0</v>
      </c>
      <c r="AN227" s="285">
        <v>0</v>
      </c>
      <c r="AO227" s="285">
        <v>0</v>
      </c>
      <c r="AP227" s="285">
        <v>0</v>
      </c>
      <c r="AQ227" s="285">
        <v>0</v>
      </c>
      <c r="AR227" s="285">
        <v>0</v>
      </c>
      <c r="AS227" s="285">
        <v>0</v>
      </c>
      <c r="AT227" s="285">
        <v>0</v>
      </c>
    </row>
    <row r="228" spans="1:46" x14ac:dyDescent="0.35">
      <c r="A228" s="285" t="s">
        <v>10</v>
      </c>
      <c r="B228" s="285">
        <v>1</v>
      </c>
      <c r="C228" s="285">
        <v>3</v>
      </c>
      <c r="D228" s="285">
        <v>1086</v>
      </c>
      <c r="E228" s="285">
        <v>0</v>
      </c>
      <c r="F228" s="285">
        <v>143.63</v>
      </c>
      <c r="G228" s="285">
        <v>156.94999999999999</v>
      </c>
      <c r="H228" s="285">
        <v>-36395.1</v>
      </c>
      <c r="I228" s="285">
        <v>-71784.600000000006</v>
      </c>
      <c r="J228" s="285">
        <v>90.44</v>
      </c>
      <c r="K228" s="285">
        <v>93.46</v>
      </c>
      <c r="L228" s="285">
        <v>-4113.5200000000004</v>
      </c>
      <c r="M228" s="285">
        <v>98634.31</v>
      </c>
      <c r="N228" s="285">
        <v>109.99</v>
      </c>
      <c r="O228" s="285">
        <v>109.99</v>
      </c>
      <c r="P228" s="285">
        <v>102.89</v>
      </c>
      <c r="Q228" s="285">
        <v>-136256.25</v>
      </c>
      <c r="R228" s="285">
        <v>0</v>
      </c>
      <c r="S228" s="285">
        <v>0</v>
      </c>
      <c r="T228" s="285">
        <v>0</v>
      </c>
      <c r="U228" s="285">
        <v>0</v>
      </c>
      <c r="V228" s="285">
        <v>0</v>
      </c>
      <c r="W228" s="285">
        <v>0</v>
      </c>
      <c r="X228" s="285">
        <v>0</v>
      </c>
      <c r="Y228" s="285">
        <v>0</v>
      </c>
      <c r="Z228" s="285">
        <v>0</v>
      </c>
      <c r="AA228" s="285">
        <v>0</v>
      </c>
      <c r="AB228" s="285">
        <v>0</v>
      </c>
      <c r="AC228" s="285">
        <v>0</v>
      </c>
      <c r="AD228" s="285">
        <v>0</v>
      </c>
      <c r="AE228" s="285">
        <v>0</v>
      </c>
      <c r="AF228" s="285">
        <v>0</v>
      </c>
      <c r="AG228" s="285">
        <v>0</v>
      </c>
      <c r="AH228" s="285">
        <v>0</v>
      </c>
      <c r="AI228" s="285">
        <v>0</v>
      </c>
      <c r="AJ228" s="285">
        <v>0</v>
      </c>
      <c r="AK228" s="285">
        <v>0</v>
      </c>
      <c r="AL228" s="285">
        <v>0</v>
      </c>
      <c r="AM228" s="285">
        <v>0</v>
      </c>
      <c r="AN228" s="285">
        <v>0</v>
      </c>
      <c r="AO228" s="285">
        <v>0</v>
      </c>
      <c r="AP228" s="285">
        <v>0</v>
      </c>
      <c r="AQ228" s="285">
        <v>0</v>
      </c>
      <c r="AR228" s="285">
        <v>0</v>
      </c>
      <c r="AS228" s="285">
        <v>0</v>
      </c>
      <c r="AT228" s="285">
        <v>0</v>
      </c>
    </row>
    <row r="229" spans="1:46" x14ac:dyDescent="0.35">
      <c r="A229" s="285" t="s">
        <v>10</v>
      </c>
      <c r="B229" s="285">
        <v>1</v>
      </c>
      <c r="C229" s="285">
        <v>3</v>
      </c>
      <c r="D229" s="285">
        <v>1090</v>
      </c>
      <c r="E229" s="285">
        <v>0</v>
      </c>
      <c r="F229" s="285">
        <v>0</v>
      </c>
      <c r="G229" s="285">
        <v>0</v>
      </c>
      <c r="H229" s="285">
        <v>0</v>
      </c>
      <c r="I229" s="285">
        <v>0</v>
      </c>
      <c r="J229" s="285">
        <v>0</v>
      </c>
      <c r="K229" s="285">
        <v>0</v>
      </c>
      <c r="L229" s="285">
        <v>0</v>
      </c>
      <c r="M229" s="285">
        <v>0</v>
      </c>
      <c r="N229" s="285">
        <v>0</v>
      </c>
      <c r="O229" s="285">
        <v>0</v>
      </c>
      <c r="P229" s="285">
        <v>0</v>
      </c>
      <c r="Q229" s="285">
        <v>0</v>
      </c>
      <c r="R229" s="285">
        <v>0</v>
      </c>
      <c r="S229" s="285">
        <v>0</v>
      </c>
      <c r="T229" s="285">
        <v>0</v>
      </c>
      <c r="U229" s="285">
        <v>0</v>
      </c>
      <c r="V229" s="285">
        <v>0</v>
      </c>
      <c r="W229" s="285">
        <v>0</v>
      </c>
      <c r="X229" s="285">
        <v>0</v>
      </c>
      <c r="Y229" s="285">
        <v>0</v>
      </c>
      <c r="Z229" s="285">
        <v>0</v>
      </c>
      <c r="AA229" s="285">
        <v>0</v>
      </c>
      <c r="AB229" s="285">
        <v>0</v>
      </c>
      <c r="AC229" s="285">
        <v>0</v>
      </c>
      <c r="AD229" s="285">
        <v>0</v>
      </c>
      <c r="AE229" s="285">
        <v>0</v>
      </c>
      <c r="AF229" s="285">
        <v>0</v>
      </c>
      <c r="AG229" s="285">
        <v>0</v>
      </c>
      <c r="AH229" s="285">
        <v>0</v>
      </c>
      <c r="AI229" s="285">
        <v>0</v>
      </c>
      <c r="AJ229" s="285">
        <v>0</v>
      </c>
      <c r="AK229" s="285">
        <v>0</v>
      </c>
      <c r="AL229" s="285">
        <v>0</v>
      </c>
      <c r="AM229" s="285">
        <v>0</v>
      </c>
      <c r="AN229" s="285">
        <v>0</v>
      </c>
      <c r="AO229" s="285">
        <v>0</v>
      </c>
      <c r="AP229" s="285">
        <v>0</v>
      </c>
      <c r="AQ229" s="285">
        <v>0</v>
      </c>
      <c r="AR229" s="285">
        <v>0</v>
      </c>
      <c r="AS229" s="285">
        <v>0</v>
      </c>
      <c r="AT229" s="285">
        <v>0</v>
      </c>
    </row>
    <row r="230" spans="1:46" x14ac:dyDescent="0.35">
      <c r="A230" s="285" t="s">
        <v>10</v>
      </c>
      <c r="B230" s="285">
        <v>1</v>
      </c>
      <c r="C230" s="285">
        <v>3</v>
      </c>
      <c r="D230" s="285">
        <v>1091</v>
      </c>
      <c r="E230" s="285">
        <v>0</v>
      </c>
      <c r="F230" s="285">
        <v>0</v>
      </c>
      <c r="G230" s="285">
        <v>0</v>
      </c>
      <c r="H230" s="285">
        <v>0</v>
      </c>
      <c r="I230" s="285">
        <v>0</v>
      </c>
      <c r="J230" s="285">
        <v>0</v>
      </c>
      <c r="K230" s="285">
        <v>0</v>
      </c>
      <c r="L230" s="285">
        <v>0</v>
      </c>
      <c r="M230" s="285">
        <v>0</v>
      </c>
      <c r="N230" s="285">
        <v>-206426.48</v>
      </c>
      <c r="O230" s="285">
        <v>143056.68</v>
      </c>
      <c r="P230" s="285">
        <v>33870.17</v>
      </c>
      <c r="Q230" s="285">
        <v>68852.55</v>
      </c>
      <c r="R230" s="285">
        <v>0</v>
      </c>
      <c r="S230" s="285">
        <v>0</v>
      </c>
      <c r="T230" s="285">
        <v>0</v>
      </c>
      <c r="U230" s="285">
        <v>0</v>
      </c>
      <c r="V230" s="285">
        <v>0</v>
      </c>
      <c r="W230" s="285">
        <v>0</v>
      </c>
      <c r="X230" s="285">
        <v>0</v>
      </c>
      <c r="Y230" s="285">
        <v>0</v>
      </c>
      <c r="Z230" s="285">
        <v>0</v>
      </c>
      <c r="AA230" s="285">
        <v>0</v>
      </c>
      <c r="AB230" s="285">
        <v>0</v>
      </c>
      <c r="AC230" s="285">
        <v>0</v>
      </c>
      <c r="AD230" s="285">
        <v>0</v>
      </c>
      <c r="AE230" s="285">
        <v>0</v>
      </c>
      <c r="AF230" s="285">
        <v>0</v>
      </c>
      <c r="AG230" s="285">
        <v>0</v>
      </c>
      <c r="AH230" s="285">
        <v>0</v>
      </c>
      <c r="AI230" s="285">
        <v>0</v>
      </c>
      <c r="AJ230" s="285">
        <v>0</v>
      </c>
      <c r="AK230" s="285">
        <v>0</v>
      </c>
      <c r="AL230" s="285">
        <v>0</v>
      </c>
      <c r="AM230" s="285">
        <v>0</v>
      </c>
      <c r="AN230" s="285">
        <v>0</v>
      </c>
      <c r="AO230" s="285">
        <v>0</v>
      </c>
      <c r="AP230" s="285">
        <v>0</v>
      </c>
      <c r="AQ230" s="285">
        <v>0</v>
      </c>
      <c r="AR230" s="285">
        <v>0</v>
      </c>
      <c r="AS230" s="285">
        <v>0</v>
      </c>
      <c r="AT230" s="285">
        <v>0</v>
      </c>
    </row>
    <row r="231" spans="1:46" x14ac:dyDescent="0.35">
      <c r="A231" s="285" t="s">
        <v>10</v>
      </c>
      <c r="B231" s="285">
        <v>1</v>
      </c>
      <c r="C231" s="285">
        <v>3</v>
      </c>
      <c r="D231" s="285">
        <v>1100</v>
      </c>
      <c r="E231" s="285">
        <v>0</v>
      </c>
      <c r="F231" s="285">
        <v>737874.16</v>
      </c>
      <c r="G231" s="285">
        <v>-294183.09999999998</v>
      </c>
      <c r="H231" s="285">
        <v>125033.25</v>
      </c>
      <c r="I231" s="285">
        <v>-124267.29</v>
      </c>
      <c r="J231" s="285">
        <v>24134.11</v>
      </c>
      <c r="K231" s="285">
        <v>50242.99</v>
      </c>
      <c r="L231" s="285">
        <v>49804.36</v>
      </c>
      <c r="M231" s="285">
        <v>-204727.05</v>
      </c>
      <c r="N231" s="285">
        <v>-27909.96</v>
      </c>
      <c r="O231" s="285">
        <v>74661.759999999995</v>
      </c>
      <c r="P231" s="285">
        <v>1118.29</v>
      </c>
      <c r="Q231" s="285">
        <v>10233.370000000001</v>
      </c>
      <c r="R231" s="285">
        <v>0</v>
      </c>
      <c r="S231" s="285">
        <v>0</v>
      </c>
      <c r="T231" s="285">
        <v>0</v>
      </c>
      <c r="U231" s="285">
        <v>0</v>
      </c>
      <c r="V231" s="285">
        <v>0</v>
      </c>
      <c r="W231" s="285">
        <v>0</v>
      </c>
      <c r="X231" s="285">
        <v>0</v>
      </c>
      <c r="Y231" s="285">
        <v>0</v>
      </c>
      <c r="Z231" s="285">
        <v>0</v>
      </c>
      <c r="AA231" s="285">
        <v>0</v>
      </c>
      <c r="AB231" s="285">
        <v>0</v>
      </c>
      <c r="AC231" s="285">
        <v>0</v>
      </c>
      <c r="AD231" s="285">
        <v>0</v>
      </c>
      <c r="AE231" s="285">
        <v>0</v>
      </c>
      <c r="AF231" s="285">
        <v>0</v>
      </c>
      <c r="AG231" s="285">
        <v>0</v>
      </c>
      <c r="AH231" s="285">
        <v>0</v>
      </c>
      <c r="AI231" s="285">
        <v>0</v>
      </c>
      <c r="AJ231" s="285">
        <v>0</v>
      </c>
      <c r="AK231" s="285">
        <v>0</v>
      </c>
      <c r="AL231" s="285">
        <v>0</v>
      </c>
      <c r="AM231" s="285">
        <v>0</v>
      </c>
      <c r="AN231" s="285">
        <v>0</v>
      </c>
      <c r="AO231" s="285">
        <v>0</v>
      </c>
      <c r="AP231" s="285">
        <v>0</v>
      </c>
      <c r="AQ231" s="285">
        <v>0</v>
      </c>
      <c r="AR231" s="285">
        <v>0</v>
      </c>
      <c r="AS231" s="285">
        <v>0</v>
      </c>
      <c r="AT231" s="285">
        <v>0</v>
      </c>
    </row>
    <row r="232" spans="1:46" x14ac:dyDescent="0.35">
      <c r="A232" s="285" t="s">
        <v>10</v>
      </c>
      <c r="B232" s="285">
        <v>1</v>
      </c>
      <c r="C232" s="285">
        <v>3</v>
      </c>
      <c r="D232" s="285">
        <v>1101</v>
      </c>
      <c r="E232" s="285">
        <v>0</v>
      </c>
      <c r="F232" s="285">
        <v>2436658.96</v>
      </c>
      <c r="G232" s="285">
        <v>-403871.35</v>
      </c>
      <c r="H232" s="285">
        <v>403212.75</v>
      </c>
      <c r="I232" s="285">
        <v>-680716.13</v>
      </c>
      <c r="J232" s="285">
        <v>89749.97</v>
      </c>
      <c r="K232" s="285">
        <v>197525.85</v>
      </c>
      <c r="L232" s="285">
        <v>415912.58</v>
      </c>
      <c r="M232" s="285">
        <v>-428062.81</v>
      </c>
      <c r="N232" s="285">
        <v>-200650</v>
      </c>
      <c r="O232" s="285">
        <v>-9767.1299999999992</v>
      </c>
      <c r="P232" s="285">
        <v>-12300.03</v>
      </c>
      <c r="Q232" s="285">
        <v>-20122.29</v>
      </c>
      <c r="R232" s="285">
        <v>0</v>
      </c>
      <c r="S232" s="285">
        <v>0</v>
      </c>
      <c r="T232" s="285">
        <v>0</v>
      </c>
      <c r="U232" s="285">
        <v>0</v>
      </c>
      <c r="V232" s="285">
        <v>0</v>
      </c>
      <c r="W232" s="285">
        <v>0</v>
      </c>
      <c r="X232" s="285">
        <v>0</v>
      </c>
      <c r="Y232" s="285">
        <v>0</v>
      </c>
      <c r="Z232" s="285">
        <v>0</v>
      </c>
      <c r="AA232" s="285">
        <v>0</v>
      </c>
      <c r="AB232" s="285">
        <v>0</v>
      </c>
      <c r="AC232" s="285">
        <v>0</v>
      </c>
      <c r="AD232" s="285">
        <v>0</v>
      </c>
      <c r="AE232" s="285">
        <v>0</v>
      </c>
      <c r="AF232" s="285">
        <v>0</v>
      </c>
      <c r="AG232" s="285">
        <v>0</v>
      </c>
      <c r="AH232" s="285">
        <v>0</v>
      </c>
      <c r="AI232" s="285">
        <v>0</v>
      </c>
      <c r="AJ232" s="285">
        <v>0</v>
      </c>
      <c r="AK232" s="285">
        <v>0</v>
      </c>
      <c r="AL232" s="285">
        <v>0</v>
      </c>
      <c r="AM232" s="285">
        <v>0</v>
      </c>
      <c r="AN232" s="285">
        <v>0</v>
      </c>
      <c r="AO232" s="285">
        <v>0</v>
      </c>
      <c r="AP232" s="285">
        <v>0</v>
      </c>
      <c r="AQ232" s="285">
        <v>0</v>
      </c>
      <c r="AR232" s="285">
        <v>0</v>
      </c>
      <c r="AS232" s="285">
        <v>0</v>
      </c>
      <c r="AT232" s="285">
        <v>0</v>
      </c>
    </row>
    <row r="233" spans="1:46" x14ac:dyDescent="0.35">
      <c r="A233" s="285" t="s">
        <v>10</v>
      </c>
      <c r="B233" s="285">
        <v>1</v>
      </c>
      <c r="C233" s="285">
        <v>3</v>
      </c>
      <c r="D233" s="285">
        <v>1103</v>
      </c>
      <c r="E233" s="285">
        <v>0</v>
      </c>
      <c r="F233" s="285">
        <v>106281.87</v>
      </c>
      <c r="G233" s="285">
        <v>-28183.74</v>
      </c>
      <c r="H233" s="285">
        <v>15954.82</v>
      </c>
      <c r="I233" s="285">
        <v>-12275.25</v>
      </c>
      <c r="J233" s="285">
        <v>2553.67</v>
      </c>
      <c r="K233" s="285">
        <v>3025.04</v>
      </c>
      <c r="L233" s="285">
        <v>5089.79</v>
      </c>
      <c r="M233" s="285">
        <v>-22127.62</v>
      </c>
      <c r="N233" s="285">
        <v>-2352.25</v>
      </c>
      <c r="O233" s="285">
        <v>-2687.63</v>
      </c>
      <c r="P233" s="285">
        <v>-10131.200000000001</v>
      </c>
      <c r="Q233" s="285">
        <v>19349.57</v>
      </c>
      <c r="R233" s="285">
        <v>0</v>
      </c>
      <c r="S233" s="285">
        <v>0</v>
      </c>
      <c r="T233" s="285">
        <v>0</v>
      </c>
      <c r="U233" s="285">
        <v>0</v>
      </c>
      <c r="V233" s="285">
        <v>0</v>
      </c>
      <c r="W233" s="285">
        <v>0</v>
      </c>
      <c r="X233" s="285">
        <v>0</v>
      </c>
      <c r="Y233" s="285">
        <v>0</v>
      </c>
      <c r="Z233" s="285">
        <v>0</v>
      </c>
      <c r="AA233" s="285">
        <v>0</v>
      </c>
      <c r="AB233" s="285">
        <v>0</v>
      </c>
      <c r="AC233" s="285">
        <v>0</v>
      </c>
      <c r="AD233" s="285">
        <v>0</v>
      </c>
      <c r="AE233" s="285">
        <v>0</v>
      </c>
      <c r="AF233" s="285">
        <v>0</v>
      </c>
      <c r="AG233" s="285">
        <v>0</v>
      </c>
      <c r="AH233" s="285">
        <v>0</v>
      </c>
      <c r="AI233" s="285">
        <v>0</v>
      </c>
      <c r="AJ233" s="285">
        <v>0</v>
      </c>
      <c r="AK233" s="285">
        <v>0</v>
      </c>
      <c r="AL233" s="285">
        <v>0</v>
      </c>
      <c r="AM233" s="285">
        <v>0</v>
      </c>
      <c r="AN233" s="285">
        <v>0</v>
      </c>
      <c r="AO233" s="285">
        <v>0</v>
      </c>
      <c r="AP233" s="285">
        <v>0</v>
      </c>
      <c r="AQ233" s="285">
        <v>0</v>
      </c>
      <c r="AR233" s="285">
        <v>0</v>
      </c>
      <c r="AS233" s="285">
        <v>0</v>
      </c>
      <c r="AT233" s="285">
        <v>0</v>
      </c>
    </row>
    <row r="234" spans="1:46" x14ac:dyDescent="0.35">
      <c r="A234" s="285" t="s">
        <v>10</v>
      </c>
      <c r="B234" s="285">
        <v>1</v>
      </c>
      <c r="C234" s="285">
        <v>3</v>
      </c>
      <c r="D234" s="285">
        <v>1106</v>
      </c>
      <c r="E234" s="285">
        <v>0</v>
      </c>
      <c r="F234" s="285">
        <v>0</v>
      </c>
      <c r="G234" s="285">
        <v>-10000</v>
      </c>
      <c r="H234" s="285">
        <v>0</v>
      </c>
      <c r="I234" s="285">
        <v>20665.97</v>
      </c>
      <c r="J234" s="285">
        <v>0</v>
      </c>
      <c r="K234" s="285">
        <v>0</v>
      </c>
      <c r="L234" s="285">
        <v>0</v>
      </c>
      <c r="M234" s="285">
        <v>0</v>
      </c>
      <c r="N234" s="285">
        <v>0</v>
      </c>
      <c r="O234" s="285">
        <v>0</v>
      </c>
      <c r="P234" s="285">
        <v>0</v>
      </c>
      <c r="Q234" s="285">
        <v>0</v>
      </c>
      <c r="R234" s="285">
        <v>0</v>
      </c>
      <c r="S234" s="285">
        <v>0</v>
      </c>
      <c r="T234" s="285">
        <v>0</v>
      </c>
      <c r="U234" s="285">
        <v>0</v>
      </c>
      <c r="V234" s="285">
        <v>0</v>
      </c>
      <c r="W234" s="285">
        <v>0</v>
      </c>
      <c r="X234" s="285">
        <v>0</v>
      </c>
      <c r="Y234" s="285">
        <v>0</v>
      </c>
      <c r="Z234" s="285">
        <v>0</v>
      </c>
      <c r="AA234" s="285">
        <v>0</v>
      </c>
      <c r="AB234" s="285">
        <v>0</v>
      </c>
      <c r="AC234" s="285">
        <v>0</v>
      </c>
      <c r="AD234" s="285">
        <v>0</v>
      </c>
      <c r="AE234" s="285">
        <v>0</v>
      </c>
      <c r="AF234" s="285">
        <v>0</v>
      </c>
      <c r="AG234" s="285">
        <v>0</v>
      </c>
      <c r="AH234" s="285">
        <v>0</v>
      </c>
      <c r="AI234" s="285">
        <v>0</v>
      </c>
      <c r="AJ234" s="285">
        <v>0</v>
      </c>
      <c r="AK234" s="285">
        <v>0</v>
      </c>
      <c r="AL234" s="285">
        <v>0</v>
      </c>
      <c r="AM234" s="285">
        <v>0</v>
      </c>
      <c r="AN234" s="285">
        <v>0</v>
      </c>
      <c r="AO234" s="285">
        <v>0</v>
      </c>
      <c r="AP234" s="285">
        <v>0</v>
      </c>
      <c r="AQ234" s="285">
        <v>0</v>
      </c>
      <c r="AR234" s="285">
        <v>0</v>
      </c>
      <c r="AS234" s="285">
        <v>0</v>
      </c>
      <c r="AT234" s="285">
        <v>0</v>
      </c>
    </row>
    <row r="235" spans="1:46" x14ac:dyDescent="0.35">
      <c r="A235" s="285" t="s">
        <v>10</v>
      </c>
      <c r="B235" s="285">
        <v>1</v>
      </c>
      <c r="C235" s="285">
        <v>3</v>
      </c>
      <c r="D235" s="285">
        <v>1107</v>
      </c>
      <c r="E235" s="285">
        <v>0</v>
      </c>
      <c r="F235" s="285">
        <v>118780.05</v>
      </c>
      <c r="G235" s="285">
        <v>-3867.73</v>
      </c>
      <c r="H235" s="285">
        <v>13453.06</v>
      </c>
      <c r="I235" s="285">
        <v>-8886.27</v>
      </c>
      <c r="J235" s="285">
        <v>2843.57</v>
      </c>
      <c r="K235" s="285">
        <v>4980.49</v>
      </c>
      <c r="L235" s="285">
        <v>9661.69</v>
      </c>
      <c r="M235" s="285">
        <v>-28225.55</v>
      </c>
      <c r="N235" s="285">
        <v>56.96</v>
      </c>
      <c r="O235" s="285">
        <v>-115.14</v>
      </c>
      <c r="P235" s="285">
        <v>-532.65</v>
      </c>
      <c r="Q235" s="285">
        <v>17931.27</v>
      </c>
      <c r="R235" s="285">
        <v>0</v>
      </c>
      <c r="S235" s="285">
        <v>0</v>
      </c>
      <c r="T235" s="285">
        <v>0</v>
      </c>
      <c r="U235" s="285">
        <v>0</v>
      </c>
      <c r="V235" s="285">
        <v>0</v>
      </c>
      <c r="W235" s="285">
        <v>0</v>
      </c>
      <c r="X235" s="285">
        <v>0</v>
      </c>
      <c r="Y235" s="285">
        <v>0</v>
      </c>
      <c r="Z235" s="285">
        <v>0</v>
      </c>
      <c r="AA235" s="285">
        <v>0</v>
      </c>
      <c r="AB235" s="285">
        <v>0</v>
      </c>
      <c r="AC235" s="285">
        <v>0</v>
      </c>
      <c r="AD235" s="285">
        <v>0</v>
      </c>
      <c r="AE235" s="285">
        <v>0</v>
      </c>
      <c r="AF235" s="285">
        <v>0</v>
      </c>
      <c r="AG235" s="285">
        <v>0</v>
      </c>
      <c r="AH235" s="285">
        <v>0</v>
      </c>
      <c r="AI235" s="285">
        <v>0</v>
      </c>
      <c r="AJ235" s="285">
        <v>0</v>
      </c>
      <c r="AK235" s="285">
        <v>0</v>
      </c>
      <c r="AL235" s="285">
        <v>0</v>
      </c>
      <c r="AM235" s="285">
        <v>0</v>
      </c>
      <c r="AN235" s="285">
        <v>0</v>
      </c>
      <c r="AO235" s="285">
        <v>0</v>
      </c>
      <c r="AP235" s="285">
        <v>0</v>
      </c>
      <c r="AQ235" s="285">
        <v>0</v>
      </c>
      <c r="AR235" s="285">
        <v>0</v>
      </c>
      <c r="AS235" s="285">
        <v>0</v>
      </c>
      <c r="AT235" s="285">
        <v>0</v>
      </c>
    </row>
    <row r="236" spans="1:46" x14ac:dyDescent="0.35">
      <c r="A236" s="285" t="s">
        <v>10</v>
      </c>
      <c r="B236" s="285">
        <v>1</v>
      </c>
      <c r="C236" s="285">
        <v>3</v>
      </c>
      <c r="D236" s="285">
        <v>1108</v>
      </c>
      <c r="E236" s="285">
        <v>0</v>
      </c>
      <c r="F236" s="285">
        <v>590358.94999999995</v>
      </c>
      <c r="G236" s="285">
        <v>-20835.509999999998</v>
      </c>
      <c r="H236" s="285">
        <v>64058</v>
      </c>
      <c r="I236" s="285">
        <v>-37077.870000000003</v>
      </c>
      <c r="J236" s="285">
        <v>13529.99</v>
      </c>
      <c r="K236" s="285">
        <v>23710.5</v>
      </c>
      <c r="L236" s="285">
        <v>46004.25</v>
      </c>
      <c r="M236" s="285">
        <v>-136552.5</v>
      </c>
      <c r="N236" s="285">
        <v>270.5</v>
      </c>
      <c r="O236" s="285">
        <v>-548.75</v>
      </c>
      <c r="P236" s="285">
        <v>-2552.92</v>
      </c>
      <c r="Q236" s="285">
        <v>94648.76</v>
      </c>
      <c r="R236" s="285">
        <v>0</v>
      </c>
      <c r="S236" s="285">
        <v>0</v>
      </c>
      <c r="T236" s="285">
        <v>0</v>
      </c>
      <c r="U236" s="285">
        <v>0</v>
      </c>
      <c r="V236" s="285">
        <v>0</v>
      </c>
      <c r="W236" s="285">
        <v>0</v>
      </c>
      <c r="X236" s="285">
        <v>0</v>
      </c>
      <c r="Y236" s="285">
        <v>0</v>
      </c>
      <c r="Z236" s="285">
        <v>0</v>
      </c>
      <c r="AA236" s="285">
        <v>0</v>
      </c>
      <c r="AB236" s="285">
        <v>0</v>
      </c>
      <c r="AC236" s="285">
        <v>0</v>
      </c>
      <c r="AD236" s="285">
        <v>0</v>
      </c>
      <c r="AE236" s="285">
        <v>0</v>
      </c>
      <c r="AF236" s="285">
        <v>0</v>
      </c>
      <c r="AG236" s="285">
        <v>0</v>
      </c>
      <c r="AH236" s="285">
        <v>0</v>
      </c>
      <c r="AI236" s="285">
        <v>0</v>
      </c>
      <c r="AJ236" s="285">
        <v>0</v>
      </c>
      <c r="AK236" s="285">
        <v>0</v>
      </c>
      <c r="AL236" s="285">
        <v>0</v>
      </c>
      <c r="AM236" s="285">
        <v>0</v>
      </c>
      <c r="AN236" s="285">
        <v>0</v>
      </c>
      <c r="AO236" s="285">
        <v>0</v>
      </c>
      <c r="AP236" s="285">
        <v>0</v>
      </c>
      <c r="AQ236" s="285">
        <v>0</v>
      </c>
      <c r="AR236" s="285">
        <v>0</v>
      </c>
      <c r="AS236" s="285">
        <v>0</v>
      </c>
      <c r="AT236" s="285">
        <v>0</v>
      </c>
    </row>
    <row r="237" spans="1:46" x14ac:dyDescent="0.35">
      <c r="A237" s="285" t="s">
        <v>10</v>
      </c>
      <c r="B237" s="285">
        <v>1</v>
      </c>
      <c r="C237" s="285">
        <v>3</v>
      </c>
      <c r="D237" s="285">
        <v>1109</v>
      </c>
      <c r="E237" s="285">
        <v>0</v>
      </c>
      <c r="F237" s="285">
        <v>14236.25</v>
      </c>
      <c r="G237" s="285">
        <v>7203.75</v>
      </c>
      <c r="H237" s="285">
        <v>-293.75</v>
      </c>
      <c r="I237" s="285">
        <v>-18510</v>
      </c>
      <c r="J237" s="285">
        <v>1156.25</v>
      </c>
      <c r="K237" s="285">
        <v>116.25</v>
      </c>
      <c r="L237" s="285">
        <v>290</v>
      </c>
      <c r="M237" s="285">
        <v>-205</v>
      </c>
      <c r="N237" s="285">
        <v>-820</v>
      </c>
      <c r="O237" s="285">
        <v>-46.25</v>
      </c>
      <c r="P237" s="285">
        <v>-310.47000000000003</v>
      </c>
      <c r="Q237" s="285">
        <v>6095</v>
      </c>
      <c r="R237" s="285">
        <v>0</v>
      </c>
      <c r="S237" s="285">
        <v>0</v>
      </c>
      <c r="T237" s="285">
        <v>0</v>
      </c>
      <c r="U237" s="285">
        <v>0</v>
      </c>
      <c r="V237" s="285">
        <v>0</v>
      </c>
      <c r="W237" s="285">
        <v>0</v>
      </c>
      <c r="X237" s="285">
        <v>0</v>
      </c>
      <c r="Y237" s="285">
        <v>0</v>
      </c>
      <c r="Z237" s="285">
        <v>0</v>
      </c>
      <c r="AA237" s="285">
        <v>0</v>
      </c>
      <c r="AB237" s="285">
        <v>0</v>
      </c>
      <c r="AC237" s="285">
        <v>0</v>
      </c>
      <c r="AD237" s="285">
        <v>0</v>
      </c>
      <c r="AE237" s="285">
        <v>0</v>
      </c>
      <c r="AF237" s="285">
        <v>0</v>
      </c>
      <c r="AG237" s="285">
        <v>0</v>
      </c>
      <c r="AH237" s="285">
        <v>0</v>
      </c>
      <c r="AI237" s="285">
        <v>0</v>
      </c>
      <c r="AJ237" s="285">
        <v>0</v>
      </c>
      <c r="AK237" s="285">
        <v>0</v>
      </c>
      <c r="AL237" s="285">
        <v>0</v>
      </c>
      <c r="AM237" s="285">
        <v>0</v>
      </c>
      <c r="AN237" s="285">
        <v>0</v>
      </c>
      <c r="AO237" s="285">
        <v>0</v>
      </c>
      <c r="AP237" s="285">
        <v>0</v>
      </c>
      <c r="AQ237" s="285">
        <v>0</v>
      </c>
      <c r="AR237" s="285">
        <v>0</v>
      </c>
      <c r="AS237" s="285">
        <v>0</v>
      </c>
      <c r="AT237" s="285">
        <v>0</v>
      </c>
    </row>
    <row r="238" spans="1:46" x14ac:dyDescent="0.35">
      <c r="A238" s="285" t="s">
        <v>10</v>
      </c>
      <c r="B238" s="285">
        <v>1</v>
      </c>
      <c r="C238" s="285">
        <v>3</v>
      </c>
      <c r="D238" s="285">
        <v>1110</v>
      </c>
      <c r="E238" s="285">
        <v>0</v>
      </c>
      <c r="F238" s="285">
        <v>14539.85</v>
      </c>
      <c r="G238" s="285">
        <v>5974.95</v>
      </c>
      <c r="H238" s="285">
        <v>12803.2</v>
      </c>
      <c r="I238" s="285">
        <v>-79443.850000000006</v>
      </c>
      <c r="J238" s="285">
        <v>2744.1</v>
      </c>
      <c r="K238" s="285">
        <v>4755.75</v>
      </c>
      <c r="L238" s="285">
        <v>9200.85</v>
      </c>
      <c r="M238" s="285">
        <v>-28309.599999999999</v>
      </c>
      <c r="N238" s="285">
        <v>57.7</v>
      </c>
      <c r="O238" s="285">
        <v>-107.05</v>
      </c>
      <c r="P238" s="285">
        <v>-440.37</v>
      </c>
      <c r="Q238" s="285">
        <v>-7989.9</v>
      </c>
      <c r="R238" s="285">
        <v>0</v>
      </c>
      <c r="S238" s="285">
        <v>0</v>
      </c>
      <c r="T238" s="285">
        <v>0</v>
      </c>
      <c r="U238" s="285">
        <v>0</v>
      </c>
      <c r="V238" s="285">
        <v>0</v>
      </c>
      <c r="W238" s="285">
        <v>0</v>
      </c>
      <c r="X238" s="285">
        <v>0</v>
      </c>
      <c r="Y238" s="285">
        <v>0</v>
      </c>
      <c r="Z238" s="285">
        <v>0</v>
      </c>
      <c r="AA238" s="285">
        <v>0</v>
      </c>
      <c r="AB238" s="285">
        <v>0</v>
      </c>
      <c r="AC238" s="285">
        <v>0</v>
      </c>
      <c r="AD238" s="285">
        <v>0</v>
      </c>
      <c r="AE238" s="285">
        <v>0</v>
      </c>
      <c r="AF238" s="285">
        <v>0</v>
      </c>
      <c r="AG238" s="285">
        <v>0</v>
      </c>
      <c r="AH238" s="285">
        <v>0</v>
      </c>
      <c r="AI238" s="285">
        <v>0</v>
      </c>
      <c r="AJ238" s="285">
        <v>0</v>
      </c>
      <c r="AK238" s="285">
        <v>0</v>
      </c>
      <c r="AL238" s="285">
        <v>0</v>
      </c>
      <c r="AM238" s="285">
        <v>0</v>
      </c>
      <c r="AN238" s="285">
        <v>0</v>
      </c>
      <c r="AO238" s="285">
        <v>0</v>
      </c>
      <c r="AP238" s="285">
        <v>0</v>
      </c>
      <c r="AQ238" s="285">
        <v>0</v>
      </c>
      <c r="AR238" s="285">
        <v>0</v>
      </c>
      <c r="AS238" s="285">
        <v>0</v>
      </c>
      <c r="AT238" s="285">
        <v>0</v>
      </c>
    </row>
    <row r="239" spans="1:46" x14ac:dyDescent="0.35">
      <c r="A239" s="285" t="s">
        <v>10</v>
      </c>
      <c r="B239" s="285">
        <v>1</v>
      </c>
      <c r="C239" s="285">
        <v>3</v>
      </c>
      <c r="D239" s="285">
        <v>1111</v>
      </c>
      <c r="E239" s="285">
        <v>0</v>
      </c>
      <c r="F239" s="285">
        <v>12360.37</v>
      </c>
      <c r="G239" s="285">
        <v>5079.34</v>
      </c>
      <c r="H239" s="285">
        <v>10884.02</v>
      </c>
      <c r="I239" s="285">
        <v>-71025.78</v>
      </c>
      <c r="J239" s="285">
        <v>2332.86</v>
      </c>
      <c r="K239" s="285">
        <v>4042.99</v>
      </c>
      <c r="L239" s="285">
        <v>7821.52</v>
      </c>
      <c r="M239" s="285">
        <v>-18562.73</v>
      </c>
      <c r="N239" s="285">
        <v>49.02</v>
      </c>
      <c r="O239" s="285">
        <v>-91.03</v>
      </c>
      <c r="P239" s="285">
        <v>-374.36</v>
      </c>
      <c r="Q239" s="285">
        <v>-7991.41</v>
      </c>
      <c r="R239" s="285">
        <v>0</v>
      </c>
      <c r="S239" s="285">
        <v>0</v>
      </c>
      <c r="T239" s="285">
        <v>0</v>
      </c>
      <c r="U239" s="285">
        <v>0</v>
      </c>
      <c r="V239" s="285">
        <v>0</v>
      </c>
      <c r="W239" s="285">
        <v>0</v>
      </c>
      <c r="X239" s="285">
        <v>0</v>
      </c>
      <c r="Y239" s="285">
        <v>0</v>
      </c>
      <c r="Z239" s="285">
        <v>0</v>
      </c>
      <c r="AA239" s="285">
        <v>0</v>
      </c>
      <c r="AB239" s="285">
        <v>0</v>
      </c>
      <c r="AC239" s="285">
        <v>0</v>
      </c>
      <c r="AD239" s="285">
        <v>0</v>
      </c>
      <c r="AE239" s="285">
        <v>0</v>
      </c>
      <c r="AF239" s="285">
        <v>0</v>
      </c>
      <c r="AG239" s="285">
        <v>0</v>
      </c>
      <c r="AH239" s="285">
        <v>0</v>
      </c>
      <c r="AI239" s="285">
        <v>0</v>
      </c>
      <c r="AJ239" s="285">
        <v>0</v>
      </c>
      <c r="AK239" s="285">
        <v>0</v>
      </c>
      <c r="AL239" s="285">
        <v>0</v>
      </c>
      <c r="AM239" s="285">
        <v>0</v>
      </c>
      <c r="AN239" s="285">
        <v>0</v>
      </c>
      <c r="AO239" s="285">
        <v>0</v>
      </c>
      <c r="AP239" s="285">
        <v>0</v>
      </c>
      <c r="AQ239" s="285">
        <v>0</v>
      </c>
      <c r="AR239" s="285">
        <v>0</v>
      </c>
      <c r="AS239" s="285">
        <v>0</v>
      </c>
      <c r="AT239" s="285">
        <v>0</v>
      </c>
    </row>
    <row r="240" spans="1:46" x14ac:dyDescent="0.35">
      <c r="A240" s="285" t="s">
        <v>10</v>
      </c>
      <c r="B240" s="285">
        <v>1</v>
      </c>
      <c r="C240" s="285">
        <v>3</v>
      </c>
      <c r="D240" s="285">
        <v>1150</v>
      </c>
      <c r="E240" s="285">
        <v>0</v>
      </c>
      <c r="F240" s="285">
        <v>0</v>
      </c>
      <c r="G240" s="285">
        <v>-154667.93</v>
      </c>
      <c r="H240" s="285">
        <v>-134570.65</v>
      </c>
      <c r="I240" s="285">
        <v>-388115</v>
      </c>
      <c r="J240" s="285">
        <v>-293935.43</v>
      </c>
      <c r="K240" s="285">
        <v>-318586.90000000002</v>
      </c>
      <c r="L240" s="285">
        <v>-174266.98</v>
      </c>
      <c r="M240" s="285">
        <v>-41301.449999999997</v>
      </c>
      <c r="N240" s="285">
        <v>-434.66</v>
      </c>
      <c r="O240" s="285">
        <v>0</v>
      </c>
      <c r="P240" s="285">
        <v>0</v>
      </c>
      <c r="Q240" s="285">
        <v>0</v>
      </c>
      <c r="R240" s="285">
        <v>0</v>
      </c>
      <c r="S240" s="285">
        <v>0</v>
      </c>
      <c r="T240" s="285">
        <v>0</v>
      </c>
      <c r="U240" s="285">
        <v>0</v>
      </c>
      <c r="V240" s="285">
        <v>0</v>
      </c>
      <c r="W240" s="285">
        <v>0</v>
      </c>
      <c r="X240" s="285">
        <v>0</v>
      </c>
      <c r="Y240" s="285">
        <v>0</v>
      </c>
      <c r="Z240" s="285">
        <v>0</v>
      </c>
      <c r="AA240" s="285">
        <v>0</v>
      </c>
      <c r="AB240" s="285">
        <v>0</v>
      </c>
      <c r="AC240" s="285">
        <v>0</v>
      </c>
      <c r="AD240" s="285">
        <v>0</v>
      </c>
      <c r="AE240" s="285">
        <v>0</v>
      </c>
      <c r="AF240" s="285">
        <v>0</v>
      </c>
      <c r="AG240" s="285">
        <v>0</v>
      </c>
      <c r="AH240" s="285">
        <v>0</v>
      </c>
      <c r="AI240" s="285">
        <v>0</v>
      </c>
      <c r="AJ240" s="285">
        <v>0</v>
      </c>
      <c r="AK240" s="285">
        <v>0</v>
      </c>
      <c r="AL240" s="285">
        <v>0</v>
      </c>
      <c r="AM240" s="285">
        <v>0</v>
      </c>
      <c r="AN240" s="285">
        <v>0</v>
      </c>
      <c r="AO240" s="285">
        <v>0</v>
      </c>
      <c r="AP240" s="285">
        <v>0</v>
      </c>
      <c r="AQ240" s="285">
        <v>0</v>
      </c>
      <c r="AR240" s="285">
        <v>0</v>
      </c>
      <c r="AS240" s="285">
        <v>0</v>
      </c>
      <c r="AT240" s="285">
        <v>0</v>
      </c>
    </row>
    <row r="241" spans="1:46" x14ac:dyDescent="0.35">
      <c r="A241" s="285" t="s">
        <v>10</v>
      </c>
      <c r="B241" s="285">
        <v>1</v>
      </c>
      <c r="C241" s="285">
        <v>3</v>
      </c>
      <c r="D241" s="285">
        <v>1200</v>
      </c>
      <c r="E241" s="285">
        <v>0</v>
      </c>
      <c r="F241" s="285">
        <v>-891.06</v>
      </c>
      <c r="G241" s="285">
        <v>-891.06</v>
      </c>
      <c r="H241" s="285">
        <v>11842.44</v>
      </c>
      <c r="I241" s="285">
        <v>0</v>
      </c>
      <c r="J241" s="285">
        <v>31429.57</v>
      </c>
      <c r="K241" s="285">
        <v>-4369.0600000000004</v>
      </c>
      <c r="L241" s="285">
        <v>0</v>
      </c>
      <c r="M241" s="285">
        <v>0</v>
      </c>
      <c r="N241" s="285">
        <v>0</v>
      </c>
      <c r="O241" s="285">
        <v>0</v>
      </c>
      <c r="P241" s="285">
        <v>0</v>
      </c>
      <c r="Q241" s="285">
        <v>0</v>
      </c>
      <c r="R241" s="285">
        <v>0</v>
      </c>
      <c r="S241" s="285">
        <v>0</v>
      </c>
      <c r="T241" s="285">
        <v>0</v>
      </c>
      <c r="U241" s="285">
        <v>0</v>
      </c>
      <c r="V241" s="285">
        <v>0</v>
      </c>
      <c r="W241" s="285">
        <v>0</v>
      </c>
      <c r="X241" s="285">
        <v>0</v>
      </c>
      <c r="Y241" s="285">
        <v>0</v>
      </c>
      <c r="Z241" s="285">
        <v>0</v>
      </c>
      <c r="AA241" s="285">
        <v>0</v>
      </c>
      <c r="AB241" s="285">
        <v>0</v>
      </c>
      <c r="AC241" s="285">
        <v>0</v>
      </c>
      <c r="AD241" s="285">
        <v>0</v>
      </c>
      <c r="AE241" s="285">
        <v>0</v>
      </c>
      <c r="AF241" s="285">
        <v>0</v>
      </c>
      <c r="AG241" s="285">
        <v>0</v>
      </c>
      <c r="AH241" s="285">
        <v>0</v>
      </c>
      <c r="AI241" s="285">
        <v>0</v>
      </c>
      <c r="AJ241" s="285">
        <v>0</v>
      </c>
      <c r="AK241" s="285">
        <v>0</v>
      </c>
      <c r="AL241" s="285">
        <v>0</v>
      </c>
      <c r="AM241" s="285">
        <v>0</v>
      </c>
      <c r="AN241" s="285">
        <v>0</v>
      </c>
      <c r="AO241" s="285">
        <v>0</v>
      </c>
      <c r="AP241" s="285">
        <v>0</v>
      </c>
      <c r="AQ241" s="285">
        <v>0</v>
      </c>
      <c r="AR241" s="285">
        <v>0</v>
      </c>
      <c r="AS241" s="285">
        <v>0</v>
      </c>
      <c r="AT241" s="285">
        <v>0</v>
      </c>
    </row>
    <row r="242" spans="1:46" x14ac:dyDescent="0.35">
      <c r="A242" s="285" t="s">
        <v>10</v>
      </c>
      <c r="B242" s="285">
        <v>1</v>
      </c>
      <c r="C242" s="285">
        <v>3</v>
      </c>
      <c r="D242" s="285">
        <v>1201</v>
      </c>
      <c r="E242" s="285">
        <v>0</v>
      </c>
      <c r="F242" s="285">
        <v>0</v>
      </c>
      <c r="G242" s="285">
        <v>0</v>
      </c>
      <c r="H242" s="285">
        <v>0</v>
      </c>
      <c r="I242" s="285">
        <v>0</v>
      </c>
      <c r="J242" s="285">
        <v>0</v>
      </c>
      <c r="K242" s="285">
        <v>0</v>
      </c>
      <c r="L242" s="285">
        <v>0</v>
      </c>
      <c r="M242" s="285">
        <v>0</v>
      </c>
      <c r="N242" s="285">
        <v>0</v>
      </c>
      <c r="O242" s="285">
        <v>0</v>
      </c>
      <c r="P242" s="285">
        <v>0</v>
      </c>
      <c r="Q242" s="285">
        <v>776.08</v>
      </c>
      <c r="R242" s="285">
        <v>0</v>
      </c>
      <c r="S242" s="285">
        <v>0</v>
      </c>
      <c r="T242" s="285">
        <v>0</v>
      </c>
      <c r="U242" s="285">
        <v>0</v>
      </c>
      <c r="V242" s="285">
        <v>0</v>
      </c>
      <c r="W242" s="285">
        <v>0</v>
      </c>
      <c r="X242" s="285">
        <v>0</v>
      </c>
      <c r="Y242" s="285">
        <v>0</v>
      </c>
      <c r="Z242" s="285">
        <v>0</v>
      </c>
      <c r="AA242" s="285">
        <v>0</v>
      </c>
      <c r="AB242" s="285">
        <v>0</v>
      </c>
      <c r="AC242" s="285">
        <v>0</v>
      </c>
      <c r="AD242" s="285">
        <v>0</v>
      </c>
      <c r="AE242" s="285">
        <v>0</v>
      </c>
      <c r="AF242" s="285">
        <v>0</v>
      </c>
      <c r="AG242" s="285">
        <v>0</v>
      </c>
      <c r="AH242" s="285">
        <v>0</v>
      </c>
      <c r="AI242" s="285">
        <v>0</v>
      </c>
      <c r="AJ242" s="285">
        <v>0</v>
      </c>
      <c r="AK242" s="285">
        <v>0</v>
      </c>
      <c r="AL242" s="285">
        <v>0</v>
      </c>
      <c r="AM242" s="285">
        <v>0</v>
      </c>
      <c r="AN242" s="285">
        <v>0</v>
      </c>
      <c r="AO242" s="285">
        <v>0</v>
      </c>
      <c r="AP242" s="285">
        <v>0</v>
      </c>
      <c r="AQ242" s="285">
        <v>0</v>
      </c>
      <c r="AR242" s="285">
        <v>0</v>
      </c>
      <c r="AS242" s="285">
        <v>0</v>
      </c>
      <c r="AT242" s="285">
        <v>0</v>
      </c>
    </row>
    <row r="243" spans="1:46" x14ac:dyDescent="0.35">
      <c r="A243" s="285" t="s">
        <v>10</v>
      </c>
      <c r="B243" s="285">
        <v>1</v>
      </c>
      <c r="C243" s="285">
        <v>3</v>
      </c>
      <c r="D243" s="285">
        <v>1202</v>
      </c>
      <c r="E243" s="285">
        <v>0</v>
      </c>
      <c r="F243" s="285">
        <v>0</v>
      </c>
      <c r="G243" s="285">
        <v>0</v>
      </c>
      <c r="H243" s="285">
        <v>0</v>
      </c>
      <c r="I243" s="285">
        <v>0</v>
      </c>
      <c r="J243" s="285">
        <v>0</v>
      </c>
      <c r="K243" s="285">
        <v>0</v>
      </c>
      <c r="L243" s="285">
        <v>0</v>
      </c>
      <c r="M243" s="285">
        <v>0</v>
      </c>
      <c r="N243" s="285">
        <v>0</v>
      </c>
      <c r="O243" s="285">
        <v>45.15</v>
      </c>
      <c r="P243" s="285">
        <v>-45.15</v>
      </c>
      <c r="Q243" s="285">
        <v>0</v>
      </c>
      <c r="R243" s="285">
        <v>0</v>
      </c>
      <c r="S243" s="285">
        <v>0</v>
      </c>
      <c r="T243" s="285">
        <v>0</v>
      </c>
      <c r="U243" s="285">
        <v>0</v>
      </c>
      <c r="V243" s="285">
        <v>0</v>
      </c>
      <c r="W243" s="285">
        <v>0</v>
      </c>
      <c r="X243" s="285">
        <v>0</v>
      </c>
      <c r="Y243" s="285">
        <v>0</v>
      </c>
      <c r="Z243" s="285">
        <v>0</v>
      </c>
      <c r="AA243" s="285">
        <v>0</v>
      </c>
      <c r="AB243" s="285">
        <v>0</v>
      </c>
      <c r="AC243" s="285">
        <v>0</v>
      </c>
      <c r="AD243" s="285">
        <v>0</v>
      </c>
      <c r="AE243" s="285">
        <v>0</v>
      </c>
      <c r="AF243" s="285">
        <v>0</v>
      </c>
      <c r="AG243" s="285">
        <v>0</v>
      </c>
      <c r="AH243" s="285">
        <v>0</v>
      </c>
      <c r="AI243" s="285">
        <v>0</v>
      </c>
      <c r="AJ243" s="285">
        <v>0</v>
      </c>
      <c r="AK243" s="285">
        <v>0</v>
      </c>
      <c r="AL243" s="285">
        <v>0</v>
      </c>
      <c r="AM243" s="285">
        <v>0</v>
      </c>
      <c r="AN243" s="285">
        <v>0</v>
      </c>
      <c r="AO243" s="285">
        <v>0</v>
      </c>
      <c r="AP243" s="285">
        <v>0</v>
      </c>
      <c r="AQ243" s="285">
        <v>0</v>
      </c>
      <c r="AR243" s="285">
        <v>0</v>
      </c>
      <c r="AS243" s="285">
        <v>0</v>
      </c>
      <c r="AT243" s="285">
        <v>0</v>
      </c>
    </row>
    <row r="244" spans="1:46" x14ac:dyDescent="0.35">
      <c r="A244" s="285" t="s">
        <v>10</v>
      </c>
      <c r="B244" s="285">
        <v>1</v>
      </c>
      <c r="C244" s="285">
        <v>3</v>
      </c>
      <c r="D244" s="285">
        <v>1210</v>
      </c>
      <c r="E244" s="285">
        <v>0</v>
      </c>
      <c r="F244" s="285">
        <v>25769.58</v>
      </c>
      <c r="G244" s="285">
        <v>12740.33</v>
      </c>
      <c r="H244" s="285">
        <v>10930.39</v>
      </c>
      <c r="I244" s="285">
        <v>234.89</v>
      </c>
      <c r="J244" s="285">
        <v>289.89999999999998</v>
      </c>
      <c r="K244" s="285">
        <v>9315.9599999999991</v>
      </c>
      <c r="L244" s="285">
        <v>-12169.24</v>
      </c>
      <c r="M244" s="285">
        <v>1.29</v>
      </c>
      <c r="N244" s="285">
        <v>-10594.4</v>
      </c>
      <c r="O244" s="285">
        <v>-20491.95</v>
      </c>
      <c r="P244" s="285">
        <v>-7181.75</v>
      </c>
      <c r="Q244" s="285">
        <v>-9133.86</v>
      </c>
      <c r="R244" s="285">
        <v>0</v>
      </c>
      <c r="S244" s="285">
        <v>0</v>
      </c>
      <c r="T244" s="285">
        <v>0</v>
      </c>
      <c r="U244" s="285">
        <v>0</v>
      </c>
      <c r="V244" s="285">
        <v>0</v>
      </c>
      <c r="W244" s="285">
        <v>0</v>
      </c>
      <c r="X244" s="285">
        <v>0</v>
      </c>
      <c r="Y244" s="285">
        <v>0</v>
      </c>
      <c r="Z244" s="285">
        <v>0</v>
      </c>
      <c r="AA244" s="285">
        <v>0</v>
      </c>
      <c r="AB244" s="285">
        <v>0</v>
      </c>
      <c r="AC244" s="285">
        <v>0</v>
      </c>
      <c r="AD244" s="285">
        <v>0</v>
      </c>
      <c r="AE244" s="285">
        <v>0</v>
      </c>
      <c r="AF244" s="285">
        <v>0</v>
      </c>
      <c r="AG244" s="285">
        <v>0</v>
      </c>
      <c r="AH244" s="285">
        <v>0</v>
      </c>
      <c r="AI244" s="285">
        <v>0</v>
      </c>
      <c r="AJ244" s="285">
        <v>0</v>
      </c>
      <c r="AK244" s="285">
        <v>0</v>
      </c>
      <c r="AL244" s="285">
        <v>0</v>
      </c>
      <c r="AM244" s="285">
        <v>0</v>
      </c>
      <c r="AN244" s="285">
        <v>0</v>
      </c>
      <c r="AO244" s="285">
        <v>0</v>
      </c>
      <c r="AP244" s="285">
        <v>0</v>
      </c>
      <c r="AQ244" s="285">
        <v>0</v>
      </c>
      <c r="AR244" s="285">
        <v>0</v>
      </c>
      <c r="AS244" s="285">
        <v>0</v>
      </c>
      <c r="AT244" s="285">
        <v>0</v>
      </c>
    </row>
    <row r="245" spans="1:46" x14ac:dyDescent="0.35">
      <c r="A245" s="285" t="s">
        <v>10</v>
      </c>
      <c r="B245" s="285">
        <v>1</v>
      </c>
      <c r="C245" s="285">
        <v>3</v>
      </c>
      <c r="D245" s="285">
        <v>1220</v>
      </c>
      <c r="E245" s="285">
        <v>0</v>
      </c>
      <c r="F245" s="285">
        <v>-586.91</v>
      </c>
      <c r="G245" s="285">
        <v>0</v>
      </c>
      <c r="H245" s="285">
        <v>-32842.75</v>
      </c>
      <c r="I245" s="285">
        <v>2583.31</v>
      </c>
      <c r="J245" s="285">
        <v>-528.36</v>
      </c>
      <c r="K245" s="285">
        <v>0</v>
      </c>
      <c r="L245" s="285">
        <v>-1849.95</v>
      </c>
      <c r="M245" s="285">
        <v>0</v>
      </c>
      <c r="N245" s="285">
        <v>-48620.14</v>
      </c>
      <c r="O245" s="285">
        <v>10808.25</v>
      </c>
      <c r="P245" s="285">
        <v>1359.6</v>
      </c>
      <c r="Q245" s="285">
        <v>42002.69</v>
      </c>
      <c r="R245" s="285">
        <v>0</v>
      </c>
      <c r="S245" s="285">
        <v>0</v>
      </c>
      <c r="T245" s="285">
        <v>0</v>
      </c>
      <c r="U245" s="285">
        <v>0</v>
      </c>
      <c r="V245" s="285">
        <v>0</v>
      </c>
      <c r="W245" s="285">
        <v>0</v>
      </c>
      <c r="X245" s="285">
        <v>0</v>
      </c>
      <c r="Y245" s="285">
        <v>0</v>
      </c>
      <c r="Z245" s="285">
        <v>0</v>
      </c>
      <c r="AA245" s="285">
        <v>0</v>
      </c>
      <c r="AB245" s="285">
        <v>0</v>
      </c>
      <c r="AC245" s="285">
        <v>0</v>
      </c>
      <c r="AD245" s="285">
        <v>0</v>
      </c>
      <c r="AE245" s="285">
        <v>0</v>
      </c>
      <c r="AF245" s="285">
        <v>0</v>
      </c>
      <c r="AG245" s="285">
        <v>0</v>
      </c>
      <c r="AH245" s="285">
        <v>0</v>
      </c>
      <c r="AI245" s="285">
        <v>0</v>
      </c>
      <c r="AJ245" s="285">
        <v>0</v>
      </c>
      <c r="AK245" s="285">
        <v>0</v>
      </c>
      <c r="AL245" s="285">
        <v>0</v>
      </c>
      <c r="AM245" s="285">
        <v>0</v>
      </c>
      <c r="AN245" s="285">
        <v>0</v>
      </c>
      <c r="AO245" s="285">
        <v>0</v>
      </c>
      <c r="AP245" s="285">
        <v>0</v>
      </c>
      <c r="AQ245" s="285">
        <v>0</v>
      </c>
      <c r="AR245" s="285">
        <v>0</v>
      </c>
      <c r="AS245" s="285">
        <v>0</v>
      </c>
      <c r="AT245" s="285">
        <v>0</v>
      </c>
    </row>
    <row r="246" spans="1:46" x14ac:dyDescent="0.35">
      <c r="A246" s="285" t="s">
        <v>10</v>
      </c>
      <c r="B246" s="285">
        <v>1</v>
      </c>
      <c r="C246" s="285">
        <v>3</v>
      </c>
      <c r="D246" s="285">
        <v>1225</v>
      </c>
      <c r="E246" s="285">
        <v>0</v>
      </c>
      <c r="F246" s="285">
        <v>0</v>
      </c>
      <c r="G246" s="285">
        <v>0</v>
      </c>
      <c r="H246" s="285">
        <v>2550</v>
      </c>
      <c r="I246" s="285">
        <v>-2550</v>
      </c>
      <c r="J246" s="285">
        <v>0</v>
      </c>
      <c r="K246" s="285">
        <v>0</v>
      </c>
      <c r="L246" s="285">
        <v>0</v>
      </c>
      <c r="M246" s="285">
        <v>0</v>
      </c>
      <c r="N246" s="285">
        <v>0</v>
      </c>
      <c r="O246" s="285">
        <v>0</v>
      </c>
      <c r="P246" s="285">
        <v>0</v>
      </c>
      <c r="Q246" s="285">
        <v>64139.64</v>
      </c>
      <c r="R246" s="285">
        <v>0</v>
      </c>
      <c r="S246" s="285">
        <v>0</v>
      </c>
      <c r="T246" s="285">
        <v>0</v>
      </c>
      <c r="U246" s="285">
        <v>0</v>
      </c>
      <c r="V246" s="285">
        <v>0</v>
      </c>
      <c r="W246" s="285">
        <v>0</v>
      </c>
      <c r="X246" s="285">
        <v>0</v>
      </c>
      <c r="Y246" s="285">
        <v>0</v>
      </c>
      <c r="Z246" s="285">
        <v>0</v>
      </c>
      <c r="AA246" s="285">
        <v>0</v>
      </c>
      <c r="AB246" s="285">
        <v>0</v>
      </c>
      <c r="AC246" s="285">
        <v>0</v>
      </c>
      <c r="AD246" s="285">
        <v>0</v>
      </c>
      <c r="AE246" s="285">
        <v>0</v>
      </c>
      <c r="AF246" s="285">
        <v>0</v>
      </c>
      <c r="AG246" s="285">
        <v>0</v>
      </c>
      <c r="AH246" s="285">
        <v>0</v>
      </c>
      <c r="AI246" s="285">
        <v>0</v>
      </c>
      <c r="AJ246" s="285">
        <v>0</v>
      </c>
      <c r="AK246" s="285">
        <v>0</v>
      </c>
      <c r="AL246" s="285">
        <v>0</v>
      </c>
      <c r="AM246" s="285">
        <v>0</v>
      </c>
      <c r="AN246" s="285">
        <v>0</v>
      </c>
      <c r="AO246" s="285">
        <v>0</v>
      </c>
      <c r="AP246" s="285">
        <v>0</v>
      </c>
      <c r="AQ246" s="285">
        <v>0</v>
      </c>
      <c r="AR246" s="285">
        <v>0</v>
      </c>
      <c r="AS246" s="285">
        <v>0</v>
      </c>
      <c r="AT246" s="285">
        <v>0</v>
      </c>
    </row>
    <row r="247" spans="1:46" x14ac:dyDescent="0.35">
      <c r="A247" s="285" t="s">
        <v>10</v>
      </c>
      <c r="B247" s="285">
        <v>1</v>
      </c>
      <c r="C247" s="285">
        <v>3</v>
      </c>
      <c r="D247" s="285">
        <v>1250</v>
      </c>
      <c r="E247" s="285">
        <v>0</v>
      </c>
      <c r="F247" s="285">
        <v>0</v>
      </c>
      <c r="G247" s="285">
        <v>0</v>
      </c>
      <c r="H247" s="285">
        <v>5087.25</v>
      </c>
      <c r="I247" s="285">
        <v>-5087.25</v>
      </c>
      <c r="J247" s="285">
        <v>0</v>
      </c>
      <c r="K247" s="285">
        <v>0</v>
      </c>
      <c r="L247" s="285">
        <v>0</v>
      </c>
      <c r="M247" s="285">
        <v>0</v>
      </c>
      <c r="N247" s="285">
        <v>0</v>
      </c>
      <c r="O247" s="285">
        <v>0</v>
      </c>
      <c r="P247" s="285">
        <v>0</v>
      </c>
      <c r="Q247" s="285">
        <v>127958.54</v>
      </c>
      <c r="R247" s="285">
        <v>0</v>
      </c>
      <c r="S247" s="285">
        <v>0</v>
      </c>
      <c r="T247" s="285">
        <v>0</v>
      </c>
      <c r="U247" s="285">
        <v>0</v>
      </c>
      <c r="V247" s="285">
        <v>0</v>
      </c>
      <c r="W247" s="285">
        <v>0</v>
      </c>
      <c r="X247" s="285">
        <v>0</v>
      </c>
      <c r="Y247" s="285">
        <v>0</v>
      </c>
      <c r="Z247" s="285">
        <v>0</v>
      </c>
      <c r="AA247" s="285">
        <v>0</v>
      </c>
      <c r="AB247" s="285">
        <v>0</v>
      </c>
      <c r="AC247" s="285">
        <v>0</v>
      </c>
      <c r="AD247" s="285">
        <v>0</v>
      </c>
      <c r="AE247" s="285">
        <v>0</v>
      </c>
      <c r="AF247" s="285">
        <v>0</v>
      </c>
      <c r="AG247" s="285">
        <v>0</v>
      </c>
      <c r="AH247" s="285">
        <v>0</v>
      </c>
      <c r="AI247" s="285">
        <v>0</v>
      </c>
      <c r="AJ247" s="285">
        <v>0</v>
      </c>
      <c r="AK247" s="285">
        <v>0</v>
      </c>
      <c r="AL247" s="285">
        <v>0</v>
      </c>
      <c r="AM247" s="285">
        <v>0</v>
      </c>
      <c r="AN247" s="285">
        <v>0</v>
      </c>
      <c r="AO247" s="285">
        <v>0</v>
      </c>
      <c r="AP247" s="285">
        <v>0</v>
      </c>
      <c r="AQ247" s="285">
        <v>0</v>
      </c>
      <c r="AR247" s="285">
        <v>0</v>
      </c>
      <c r="AS247" s="285">
        <v>0</v>
      </c>
      <c r="AT247" s="285">
        <v>0</v>
      </c>
    </row>
    <row r="248" spans="1:46" x14ac:dyDescent="0.35">
      <c r="A248" s="285" t="s">
        <v>10</v>
      </c>
      <c r="B248" s="285">
        <v>1</v>
      </c>
      <c r="C248" s="285">
        <v>3</v>
      </c>
      <c r="D248" s="285">
        <v>1300</v>
      </c>
      <c r="E248" s="285">
        <v>0</v>
      </c>
      <c r="F248" s="285">
        <v>-4716.1000000000004</v>
      </c>
      <c r="G248" s="285">
        <v>-4716.1000000000004</v>
      </c>
      <c r="H248" s="285">
        <v>-4716.1000000000004</v>
      </c>
      <c r="I248" s="285">
        <v>-1179.06</v>
      </c>
      <c r="J248" s="285">
        <v>525.22</v>
      </c>
      <c r="K248" s="285">
        <v>-4757.33</v>
      </c>
      <c r="L248" s="285">
        <v>-4757.33</v>
      </c>
      <c r="M248" s="285">
        <v>-4757.3500000000004</v>
      </c>
      <c r="N248" s="285">
        <v>-4455.47</v>
      </c>
      <c r="O248" s="285">
        <v>-2478.44</v>
      </c>
      <c r="P248" s="285">
        <v>19488.009999999998</v>
      </c>
      <c r="Q248" s="285">
        <v>-3202.52</v>
      </c>
      <c r="R248" s="285">
        <v>0</v>
      </c>
      <c r="S248" s="285">
        <v>0</v>
      </c>
      <c r="T248" s="285">
        <v>0</v>
      </c>
      <c r="U248" s="285">
        <v>0</v>
      </c>
      <c r="V248" s="285">
        <v>0</v>
      </c>
      <c r="W248" s="285">
        <v>0</v>
      </c>
      <c r="X248" s="285">
        <v>0</v>
      </c>
      <c r="Y248" s="285">
        <v>0</v>
      </c>
      <c r="Z248" s="285">
        <v>0</v>
      </c>
      <c r="AA248" s="285">
        <v>0</v>
      </c>
      <c r="AB248" s="285">
        <v>0</v>
      </c>
      <c r="AC248" s="285">
        <v>0</v>
      </c>
      <c r="AD248" s="285">
        <v>0</v>
      </c>
      <c r="AE248" s="285">
        <v>0</v>
      </c>
      <c r="AF248" s="285">
        <v>0</v>
      </c>
      <c r="AG248" s="285">
        <v>0</v>
      </c>
      <c r="AH248" s="285">
        <v>0</v>
      </c>
      <c r="AI248" s="285">
        <v>0</v>
      </c>
      <c r="AJ248" s="285">
        <v>0</v>
      </c>
      <c r="AK248" s="285">
        <v>0</v>
      </c>
      <c r="AL248" s="285">
        <v>0</v>
      </c>
      <c r="AM248" s="285">
        <v>0</v>
      </c>
      <c r="AN248" s="285">
        <v>0</v>
      </c>
      <c r="AO248" s="285">
        <v>0</v>
      </c>
      <c r="AP248" s="285">
        <v>0</v>
      </c>
      <c r="AQ248" s="285">
        <v>0</v>
      </c>
      <c r="AR248" s="285">
        <v>0</v>
      </c>
      <c r="AS248" s="285">
        <v>0</v>
      </c>
      <c r="AT248" s="285">
        <v>0</v>
      </c>
    </row>
    <row r="249" spans="1:46" x14ac:dyDescent="0.35">
      <c r="A249" s="285" t="s">
        <v>10</v>
      </c>
      <c r="B249" s="285">
        <v>1</v>
      </c>
      <c r="C249" s="285">
        <v>3</v>
      </c>
      <c r="D249" s="285">
        <v>1400</v>
      </c>
      <c r="E249" s="285">
        <v>0</v>
      </c>
      <c r="F249" s="285">
        <v>0</v>
      </c>
      <c r="G249" s="285">
        <v>0</v>
      </c>
      <c r="H249" s="285">
        <v>0</v>
      </c>
      <c r="I249" s="285">
        <v>0</v>
      </c>
      <c r="J249" s="285">
        <v>0</v>
      </c>
      <c r="K249" s="285">
        <v>0</v>
      </c>
      <c r="L249" s="285">
        <v>0</v>
      </c>
      <c r="M249" s="285">
        <v>0</v>
      </c>
      <c r="N249" s="285">
        <v>0</v>
      </c>
      <c r="O249" s="285">
        <v>0</v>
      </c>
      <c r="P249" s="285">
        <v>0</v>
      </c>
      <c r="Q249" s="285">
        <v>0</v>
      </c>
      <c r="R249" s="285">
        <v>0</v>
      </c>
      <c r="S249" s="285">
        <v>0</v>
      </c>
      <c r="T249" s="285">
        <v>0</v>
      </c>
      <c r="U249" s="285">
        <v>0</v>
      </c>
      <c r="V249" s="285">
        <v>0</v>
      </c>
      <c r="W249" s="285">
        <v>0</v>
      </c>
      <c r="X249" s="285">
        <v>0</v>
      </c>
      <c r="Y249" s="285">
        <v>0</v>
      </c>
      <c r="Z249" s="285">
        <v>0</v>
      </c>
      <c r="AA249" s="285">
        <v>0</v>
      </c>
      <c r="AB249" s="285">
        <v>0</v>
      </c>
      <c r="AC249" s="285">
        <v>0</v>
      </c>
      <c r="AD249" s="285">
        <v>0</v>
      </c>
      <c r="AE249" s="285">
        <v>0</v>
      </c>
      <c r="AF249" s="285">
        <v>0</v>
      </c>
      <c r="AG249" s="285">
        <v>0</v>
      </c>
      <c r="AH249" s="285">
        <v>0</v>
      </c>
      <c r="AI249" s="285">
        <v>0</v>
      </c>
      <c r="AJ249" s="285">
        <v>0</v>
      </c>
      <c r="AK249" s="285">
        <v>0</v>
      </c>
      <c r="AL249" s="285">
        <v>0</v>
      </c>
      <c r="AM249" s="285">
        <v>0</v>
      </c>
      <c r="AN249" s="285">
        <v>0</v>
      </c>
      <c r="AO249" s="285">
        <v>0</v>
      </c>
      <c r="AP249" s="285">
        <v>0</v>
      </c>
      <c r="AQ249" s="285">
        <v>0</v>
      </c>
      <c r="AR249" s="285">
        <v>0</v>
      </c>
      <c r="AS249" s="285">
        <v>0</v>
      </c>
      <c r="AT249" s="285">
        <v>0</v>
      </c>
    </row>
    <row r="250" spans="1:46" x14ac:dyDescent="0.35">
      <c r="A250" s="285" t="s">
        <v>10</v>
      </c>
      <c r="B250" s="285">
        <v>1</v>
      </c>
      <c r="C250" s="285">
        <v>3</v>
      </c>
      <c r="D250" s="285">
        <v>1410</v>
      </c>
      <c r="E250" s="285">
        <v>0</v>
      </c>
      <c r="F250" s="285">
        <v>0</v>
      </c>
      <c r="G250" s="285">
        <v>0</v>
      </c>
      <c r="H250" s="285">
        <v>0</v>
      </c>
      <c r="I250" s="285">
        <v>0</v>
      </c>
      <c r="J250" s="285">
        <v>0</v>
      </c>
      <c r="K250" s="285">
        <v>0</v>
      </c>
      <c r="L250" s="285">
        <v>0</v>
      </c>
      <c r="M250" s="285">
        <v>0</v>
      </c>
      <c r="N250" s="285">
        <v>0</v>
      </c>
      <c r="O250" s="285">
        <v>0</v>
      </c>
      <c r="P250" s="285">
        <v>0</v>
      </c>
      <c r="Q250" s="285">
        <v>4090.81</v>
      </c>
      <c r="R250" s="285">
        <v>0</v>
      </c>
      <c r="S250" s="285">
        <v>0</v>
      </c>
      <c r="T250" s="285">
        <v>0</v>
      </c>
      <c r="U250" s="285">
        <v>0</v>
      </c>
      <c r="V250" s="285">
        <v>0</v>
      </c>
      <c r="W250" s="285">
        <v>0</v>
      </c>
      <c r="X250" s="285">
        <v>0</v>
      </c>
      <c r="Y250" s="285">
        <v>0</v>
      </c>
      <c r="Z250" s="285">
        <v>0</v>
      </c>
      <c r="AA250" s="285">
        <v>0</v>
      </c>
      <c r="AB250" s="285">
        <v>0</v>
      </c>
      <c r="AC250" s="285">
        <v>0</v>
      </c>
      <c r="AD250" s="285">
        <v>0</v>
      </c>
      <c r="AE250" s="285">
        <v>0</v>
      </c>
      <c r="AF250" s="285">
        <v>0</v>
      </c>
      <c r="AG250" s="285">
        <v>0</v>
      </c>
      <c r="AH250" s="285">
        <v>0</v>
      </c>
      <c r="AI250" s="285">
        <v>0</v>
      </c>
      <c r="AJ250" s="285">
        <v>0</v>
      </c>
      <c r="AK250" s="285">
        <v>0</v>
      </c>
      <c r="AL250" s="285">
        <v>0</v>
      </c>
      <c r="AM250" s="285">
        <v>0</v>
      </c>
      <c r="AN250" s="285">
        <v>0</v>
      </c>
      <c r="AO250" s="285">
        <v>0</v>
      </c>
      <c r="AP250" s="285">
        <v>0</v>
      </c>
      <c r="AQ250" s="285">
        <v>0</v>
      </c>
      <c r="AR250" s="285">
        <v>0</v>
      </c>
      <c r="AS250" s="285">
        <v>0</v>
      </c>
      <c r="AT250" s="285">
        <v>0</v>
      </c>
    </row>
    <row r="251" spans="1:46" x14ac:dyDescent="0.35">
      <c r="A251" s="285" t="s">
        <v>10</v>
      </c>
      <c r="B251" s="285">
        <v>1</v>
      </c>
      <c r="C251" s="285">
        <v>3</v>
      </c>
      <c r="D251" s="285">
        <v>1415</v>
      </c>
      <c r="E251" s="285">
        <v>0</v>
      </c>
      <c r="F251" s="285">
        <v>0</v>
      </c>
      <c r="G251" s="285">
        <v>0</v>
      </c>
      <c r="H251" s="285">
        <v>0</v>
      </c>
      <c r="I251" s="285">
        <v>0</v>
      </c>
      <c r="J251" s="285">
        <v>0</v>
      </c>
      <c r="K251" s="285">
        <v>0</v>
      </c>
      <c r="L251" s="285">
        <v>0</v>
      </c>
      <c r="M251" s="285">
        <v>0</v>
      </c>
      <c r="N251" s="285">
        <v>0</v>
      </c>
      <c r="O251" s="285">
        <v>0</v>
      </c>
      <c r="P251" s="285">
        <v>0</v>
      </c>
      <c r="Q251" s="285">
        <v>-40835.050000000003</v>
      </c>
      <c r="R251" s="285">
        <v>0</v>
      </c>
      <c r="S251" s="285">
        <v>0</v>
      </c>
      <c r="T251" s="285">
        <v>0</v>
      </c>
      <c r="U251" s="285">
        <v>0</v>
      </c>
      <c r="V251" s="285">
        <v>0</v>
      </c>
      <c r="W251" s="285">
        <v>0</v>
      </c>
      <c r="X251" s="285">
        <v>0</v>
      </c>
      <c r="Y251" s="285">
        <v>0</v>
      </c>
      <c r="Z251" s="285">
        <v>0</v>
      </c>
      <c r="AA251" s="285">
        <v>0</v>
      </c>
      <c r="AB251" s="285">
        <v>0</v>
      </c>
      <c r="AC251" s="285">
        <v>0</v>
      </c>
      <c r="AD251" s="285">
        <v>0</v>
      </c>
      <c r="AE251" s="285">
        <v>0</v>
      </c>
      <c r="AF251" s="285">
        <v>0</v>
      </c>
      <c r="AG251" s="285">
        <v>0</v>
      </c>
      <c r="AH251" s="285">
        <v>0</v>
      </c>
      <c r="AI251" s="285">
        <v>0</v>
      </c>
      <c r="AJ251" s="285">
        <v>0</v>
      </c>
      <c r="AK251" s="285">
        <v>0</v>
      </c>
      <c r="AL251" s="285">
        <v>0</v>
      </c>
      <c r="AM251" s="285">
        <v>0</v>
      </c>
      <c r="AN251" s="285">
        <v>0</v>
      </c>
      <c r="AO251" s="285">
        <v>0</v>
      </c>
      <c r="AP251" s="285">
        <v>0</v>
      </c>
      <c r="AQ251" s="285">
        <v>0</v>
      </c>
      <c r="AR251" s="285">
        <v>0</v>
      </c>
      <c r="AS251" s="285">
        <v>0</v>
      </c>
      <c r="AT251" s="285">
        <v>0</v>
      </c>
    </row>
    <row r="252" spans="1:46" x14ac:dyDescent="0.35">
      <c r="A252" s="285" t="s">
        <v>10</v>
      </c>
      <c r="B252" s="285">
        <v>1</v>
      </c>
      <c r="C252" s="285">
        <v>3</v>
      </c>
      <c r="D252" s="285">
        <v>1420</v>
      </c>
      <c r="E252" s="285">
        <v>0</v>
      </c>
      <c r="F252" s="285">
        <v>0</v>
      </c>
      <c r="G252" s="285">
        <v>0</v>
      </c>
      <c r="H252" s="285">
        <v>0</v>
      </c>
      <c r="I252" s="285">
        <v>0</v>
      </c>
      <c r="J252" s="285">
        <v>0</v>
      </c>
      <c r="K252" s="285">
        <v>2000</v>
      </c>
      <c r="L252" s="285">
        <v>0</v>
      </c>
      <c r="M252" s="285">
        <v>0</v>
      </c>
      <c r="N252" s="285">
        <v>0</v>
      </c>
      <c r="O252" s="285">
        <v>0</v>
      </c>
      <c r="P252" s="285">
        <v>0</v>
      </c>
      <c r="Q252" s="285">
        <v>0</v>
      </c>
      <c r="R252" s="285">
        <v>0</v>
      </c>
      <c r="S252" s="285">
        <v>0</v>
      </c>
      <c r="T252" s="285">
        <v>0</v>
      </c>
      <c r="U252" s="285">
        <v>0</v>
      </c>
      <c r="V252" s="285">
        <v>0</v>
      </c>
      <c r="W252" s="285">
        <v>0</v>
      </c>
      <c r="X252" s="285">
        <v>0</v>
      </c>
      <c r="Y252" s="285">
        <v>0</v>
      </c>
      <c r="Z252" s="285">
        <v>0</v>
      </c>
      <c r="AA252" s="285">
        <v>0</v>
      </c>
      <c r="AB252" s="285">
        <v>0</v>
      </c>
      <c r="AC252" s="285">
        <v>0</v>
      </c>
      <c r="AD252" s="285">
        <v>0</v>
      </c>
      <c r="AE252" s="285">
        <v>0</v>
      </c>
      <c r="AF252" s="285">
        <v>0</v>
      </c>
      <c r="AG252" s="285">
        <v>0</v>
      </c>
      <c r="AH252" s="285">
        <v>0</v>
      </c>
      <c r="AI252" s="285">
        <v>0</v>
      </c>
      <c r="AJ252" s="285">
        <v>0</v>
      </c>
      <c r="AK252" s="285">
        <v>0</v>
      </c>
      <c r="AL252" s="285">
        <v>0</v>
      </c>
      <c r="AM252" s="285">
        <v>0</v>
      </c>
      <c r="AN252" s="285">
        <v>0</v>
      </c>
      <c r="AO252" s="285">
        <v>0</v>
      </c>
      <c r="AP252" s="285">
        <v>0</v>
      </c>
      <c r="AQ252" s="285">
        <v>0</v>
      </c>
      <c r="AR252" s="285">
        <v>0</v>
      </c>
      <c r="AS252" s="285">
        <v>0</v>
      </c>
      <c r="AT252" s="285">
        <v>0</v>
      </c>
    </row>
    <row r="253" spans="1:46" x14ac:dyDescent="0.35">
      <c r="A253" s="285" t="s">
        <v>10</v>
      </c>
      <c r="B253" s="285">
        <v>1</v>
      </c>
      <c r="C253" s="285">
        <v>3</v>
      </c>
      <c r="D253" s="285">
        <v>1425</v>
      </c>
      <c r="E253" s="285">
        <v>0</v>
      </c>
      <c r="F253" s="285">
        <v>0</v>
      </c>
      <c r="G253" s="285">
        <v>0</v>
      </c>
      <c r="H253" s="285">
        <v>0</v>
      </c>
      <c r="I253" s="285">
        <v>0</v>
      </c>
      <c r="J253" s="285">
        <v>0</v>
      </c>
      <c r="K253" s="285">
        <v>0</v>
      </c>
      <c r="L253" s="285">
        <v>0</v>
      </c>
      <c r="M253" s="285">
        <v>0</v>
      </c>
      <c r="N253" s="285">
        <v>0</v>
      </c>
      <c r="O253" s="285">
        <v>0</v>
      </c>
      <c r="P253" s="285">
        <v>0</v>
      </c>
      <c r="Q253" s="285">
        <v>-1364.87</v>
      </c>
      <c r="R253" s="285">
        <v>0</v>
      </c>
      <c r="S253" s="285">
        <v>0</v>
      </c>
      <c r="T253" s="285">
        <v>0</v>
      </c>
      <c r="U253" s="285">
        <v>0</v>
      </c>
      <c r="V253" s="285">
        <v>0</v>
      </c>
      <c r="W253" s="285">
        <v>0</v>
      </c>
      <c r="X253" s="285">
        <v>0</v>
      </c>
      <c r="Y253" s="285">
        <v>0</v>
      </c>
      <c r="Z253" s="285">
        <v>0</v>
      </c>
      <c r="AA253" s="285">
        <v>0</v>
      </c>
      <c r="AB253" s="285">
        <v>0</v>
      </c>
      <c r="AC253" s="285">
        <v>0</v>
      </c>
      <c r="AD253" s="285">
        <v>0</v>
      </c>
      <c r="AE253" s="285">
        <v>0</v>
      </c>
      <c r="AF253" s="285">
        <v>0</v>
      </c>
      <c r="AG253" s="285">
        <v>0</v>
      </c>
      <c r="AH253" s="285">
        <v>0</v>
      </c>
      <c r="AI253" s="285">
        <v>0</v>
      </c>
      <c r="AJ253" s="285">
        <v>0</v>
      </c>
      <c r="AK253" s="285">
        <v>0</v>
      </c>
      <c r="AL253" s="285">
        <v>0</v>
      </c>
      <c r="AM253" s="285">
        <v>0</v>
      </c>
      <c r="AN253" s="285">
        <v>0</v>
      </c>
      <c r="AO253" s="285">
        <v>0</v>
      </c>
      <c r="AP253" s="285">
        <v>0</v>
      </c>
      <c r="AQ253" s="285">
        <v>0</v>
      </c>
      <c r="AR253" s="285">
        <v>0</v>
      </c>
      <c r="AS253" s="285">
        <v>0</v>
      </c>
      <c r="AT253" s="285">
        <v>0</v>
      </c>
    </row>
    <row r="254" spans="1:46" x14ac:dyDescent="0.35">
      <c r="A254" s="285" t="s">
        <v>10</v>
      </c>
      <c r="B254" s="285">
        <v>1</v>
      </c>
      <c r="C254" s="285">
        <v>3</v>
      </c>
      <c r="D254" s="285">
        <v>1430</v>
      </c>
      <c r="E254" s="285">
        <v>0</v>
      </c>
      <c r="F254" s="285">
        <v>0</v>
      </c>
      <c r="G254" s="285">
        <v>0</v>
      </c>
      <c r="H254" s="285">
        <v>0</v>
      </c>
      <c r="I254" s="285">
        <v>0</v>
      </c>
      <c r="J254" s="285">
        <v>0</v>
      </c>
      <c r="K254" s="285">
        <v>0</v>
      </c>
      <c r="L254" s="285">
        <v>0</v>
      </c>
      <c r="M254" s="285">
        <v>0</v>
      </c>
      <c r="N254" s="285">
        <v>0</v>
      </c>
      <c r="O254" s="285">
        <v>0</v>
      </c>
      <c r="P254" s="285">
        <v>0</v>
      </c>
      <c r="Q254" s="285">
        <v>0</v>
      </c>
      <c r="R254" s="285">
        <v>0</v>
      </c>
      <c r="S254" s="285">
        <v>0</v>
      </c>
      <c r="T254" s="285">
        <v>0</v>
      </c>
      <c r="U254" s="285">
        <v>0</v>
      </c>
      <c r="V254" s="285">
        <v>0</v>
      </c>
      <c r="W254" s="285">
        <v>0</v>
      </c>
      <c r="X254" s="285">
        <v>0</v>
      </c>
      <c r="Y254" s="285">
        <v>0</v>
      </c>
      <c r="Z254" s="285">
        <v>0</v>
      </c>
      <c r="AA254" s="285">
        <v>0</v>
      </c>
      <c r="AB254" s="285">
        <v>0</v>
      </c>
      <c r="AC254" s="285">
        <v>0</v>
      </c>
      <c r="AD254" s="285">
        <v>0</v>
      </c>
      <c r="AE254" s="285">
        <v>0</v>
      </c>
      <c r="AF254" s="285">
        <v>0</v>
      </c>
      <c r="AG254" s="285">
        <v>0</v>
      </c>
      <c r="AH254" s="285">
        <v>0</v>
      </c>
      <c r="AI254" s="285">
        <v>0</v>
      </c>
      <c r="AJ254" s="285">
        <v>0</v>
      </c>
      <c r="AK254" s="285">
        <v>0</v>
      </c>
      <c r="AL254" s="285">
        <v>0</v>
      </c>
      <c r="AM254" s="285">
        <v>0</v>
      </c>
      <c r="AN254" s="285">
        <v>0</v>
      </c>
      <c r="AO254" s="285">
        <v>0</v>
      </c>
      <c r="AP254" s="285">
        <v>0</v>
      </c>
      <c r="AQ254" s="285">
        <v>0</v>
      </c>
      <c r="AR254" s="285">
        <v>0</v>
      </c>
      <c r="AS254" s="285">
        <v>0</v>
      </c>
      <c r="AT254" s="285">
        <v>0</v>
      </c>
    </row>
    <row r="255" spans="1:46" x14ac:dyDescent="0.35">
      <c r="A255" s="285" t="s">
        <v>10</v>
      </c>
      <c r="B255" s="285">
        <v>1</v>
      </c>
      <c r="C255" s="285">
        <v>3</v>
      </c>
      <c r="D255" s="285">
        <v>1435</v>
      </c>
      <c r="E255" s="285">
        <v>0</v>
      </c>
      <c r="F255" s="285">
        <v>0</v>
      </c>
      <c r="G255" s="285">
        <v>0</v>
      </c>
      <c r="H255" s="285">
        <v>0</v>
      </c>
      <c r="I255" s="285">
        <v>0</v>
      </c>
      <c r="J255" s="285">
        <v>0</v>
      </c>
      <c r="K255" s="285">
        <v>0</v>
      </c>
      <c r="L255" s="285">
        <v>0</v>
      </c>
      <c r="M255" s="285">
        <v>0</v>
      </c>
      <c r="N255" s="285">
        <v>0</v>
      </c>
      <c r="O255" s="285">
        <v>0</v>
      </c>
      <c r="P255" s="285">
        <v>0</v>
      </c>
      <c r="Q255" s="285">
        <v>0</v>
      </c>
      <c r="R255" s="285">
        <v>0</v>
      </c>
      <c r="S255" s="285">
        <v>0</v>
      </c>
      <c r="T255" s="285">
        <v>0</v>
      </c>
      <c r="U255" s="285">
        <v>0</v>
      </c>
      <c r="V255" s="285">
        <v>0</v>
      </c>
      <c r="W255" s="285">
        <v>0</v>
      </c>
      <c r="X255" s="285">
        <v>0</v>
      </c>
      <c r="Y255" s="285">
        <v>0</v>
      </c>
      <c r="Z255" s="285">
        <v>0</v>
      </c>
      <c r="AA255" s="285">
        <v>0</v>
      </c>
      <c r="AB255" s="285">
        <v>0</v>
      </c>
      <c r="AC255" s="285">
        <v>0</v>
      </c>
      <c r="AD255" s="285">
        <v>0</v>
      </c>
      <c r="AE255" s="285">
        <v>0</v>
      </c>
      <c r="AF255" s="285">
        <v>0</v>
      </c>
      <c r="AG255" s="285">
        <v>0</v>
      </c>
      <c r="AH255" s="285">
        <v>0</v>
      </c>
      <c r="AI255" s="285">
        <v>0</v>
      </c>
      <c r="AJ255" s="285">
        <v>0</v>
      </c>
      <c r="AK255" s="285">
        <v>0</v>
      </c>
      <c r="AL255" s="285">
        <v>0</v>
      </c>
      <c r="AM255" s="285">
        <v>0</v>
      </c>
      <c r="AN255" s="285">
        <v>0</v>
      </c>
      <c r="AO255" s="285">
        <v>0</v>
      </c>
      <c r="AP255" s="285">
        <v>0</v>
      </c>
      <c r="AQ255" s="285">
        <v>0</v>
      </c>
      <c r="AR255" s="285">
        <v>0</v>
      </c>
      <c r="AS255" s="285">
        <v>0</v>
      </c>
      <c r="AT255" s="285">
        <v>0</v>
      </c>
    </row>
    <row r="256" spans="1:46" x14ac:dyDescent="0.35">
      <c r="A256" s="285" t="s">
        <v>10</v>
      </c>
      <c r="B256" s="285">
        <v>1</v>
      </c>
      <c r="C256" s="285">
        <v>3</v>
      </c>
      <c r="D256" s="285">
        <v>1440</v>
      </c>
      <c r="E256" s="285">
        <v>0</v>
      </c>
      <c r="F256" s="285">
        <v>0</v>
      </c>
      <c r="G256" s="285">
        <v>0</v>
      </c>
      <c r="H256" s="285">
        <v>0</v>
      </c>
      <c r="I256" s="285">
        <v>0</v>
      </c>
      <c r="J256" s="285">
        <v>0</v>
      </c>
      <c r="K256" s="285">
        <v>0</v>
      </c>
      <c r="L256" s="285">
        <v>0</v>
      </c>
      <c r="M256" s="285">
        <v>0</v>
      </c>
      <c r="N256" s="285">
        <v>0</v>
      </c>
      <c r="O256" s="285">
        <v>0</v>
      </c>
      <c r="P256" s="285">
        <v>0</v>
      </c>
      <c r="Q256" s="285">
        <v>0</v>
      </c>
      <c r="R256" s="285">
        <v>0</v>
      </c>
      <c r="S256" s="285">
        <v>0</v>
      </c>
      <c r="T256" s="285">
        <v>0</v>
      </c>
      <c r="U256" s="285">
        <v>0</v>
      </c>
      <c r="V256" s="285">
        <v>0</v>
      </c>
      <c r="W256" s="285">
        <v>0</v>
      </c>
      <c r="X256" s="285">
        <v>0</v>
      </c>
      <c r="Y256" s="285">
        <v>0</v>
      </c>
      <c r="Z256" s="285">
        <v>0</v>
      </c>
      <c r="AA256" s="285">
        <v>0</v>
      </c>
      <c r="AB256" s="285">
        <v>0</v>
      </c>
      <c r="AC256" s="285">
        <v>0</v>
      </c>
      <c r="AD256" s="285">
        <v>0</v>
      </c>
      <c r="AE256" s="285">
        <v>0</v>
      </c>
      <c r="AF256" s="285">
        <v>0</v>
      </c>
      <c r="AG256" s="285">
        <v>0</v>
      </c>
      <c r="AH256" s="285">
        <v>0</v>
      </c>
      <c r="AI256" s="285">
        <v>0</v>
      </c>
      <c r="AJ256" s="285">
        <v>0</v>
      </c>
      <c r="AK256" s="285">
        <v>0</v>
      </c>
      <c r="AL256" s="285">
        <v>0</v>
      </c>
      <c r="AM256" s="285">
        <v>0</v>
      </c>
      <c r="AN256" s="285">
        <v>0</v>
      </c>
      <c r="AO256" s="285">
        <v>0</v>
      </c>
      <c r="AP256" s="285">
        <v>0</v>
      </c>
      <c r="AQ256" s="285">
        <v>0</v>
      </c>
      <c r="AR256" s="285">
        <v>0</v>
      </c>
      <c r="AS256" s="285">
        <v>0</v>
      </c>
      <c r="AT256" s="285">
        <v>0</v>
      </c>
    </row>
    <row r="257" spans="1:46" x14ac:dyDescent="0.35">
      <c r="A257" s="285" t="s">
        <v>10</v>
      </c>
      <c r="B257" s="285">
        <v>1</v>
      </c>
      <c r="C257" s="285">
        <v>3</v>
      </c>
      <c r="D257" s="285">
        <v>1445</v>
      </c>
      <c r="E257" s="285">
        <v>0</v>
      </c>
      <c r="F257" s="285">
        <v>0</v>
      </c>
      <c r="G257" s="285">
        <v>0</v>
      </c>
      <c r="H257" s="285">
        <v>0</v>
      </c>
      <c r="I257" s="285">
        <v>0</v>
      </c>
      <c r="J257" s="285">
        <v>0</v>
      </c>
      <c r="K257" s="285">
        <v>0</v>
      </c>
      <c r="L257" s="285">
        <v>0</v>
      </c>
      <c r="M257" s="285">
        <v>0</v>
      </c>
      <c r="N257" s="285">
        <v>0</v>
      </c>
      <c r="O257" s="285">
        <v>0</v>
      </c>
      <c r="P257" s="285">
        <v>0</v>
      </c>
      <c r="Q257" s="285">
        <v>-43064.52</v>
      </c>
      <c r="R257" s="285">
        <v>0</v>
      </c>
      <c r="S257" s="285">
        <v>0</v>
      </c>
      <c r="T257" s="285">
        <v>0</v>
      </c>
      <c r="U257" s="285">
        <v>0</v>
      </c>
      <c r="V257" s="285">
        <v>0</v>
      </c>
      <c r="W257" s="285">
        <v>0</v>
      </c>
      <c r="X257" s="285">
        <v>0</v>
      </c>
      <c r="Y257" s="285">
        <v>0</v>
      </c>
      <c r="Z257" s="285">
        <v>0</v>
      </c>
      <c r="AA257" s="285">
        <v>0</v>
      </c>
      <c r="AB257" s="285">
        <v>0</v>
      </c>
      <c r="AC257" s="285">
        <v>0</v>
      </c>
      <c r="AD257" s="285">
        <v>0</v>
      </c>
      <c r="AE257" s="285">
        <v>0</v>
      </c>
      <c r="AF257" s="285">
        <v>0</v>
      </c>
      <c r="AG257" s="285">
        <v>0</v>
      </c>
      <c r="AH257" s="285">
        <v>0</v>
      </c>
      <c r="AI257" s="285">
        <v>0</v>
      </c>
      <c r="AJ257" s="285">
        <v>0</v>
      </c>
      <c r="AK257" s="285">
        <v>0</v>
      </c>
      <c r="AL257" s="285">
        <v>0</v>
      </c>
      <c r="AM257" s="285">
        <v>0</v>
      </c>
      <c r="AN257" s="285">
        <v>0</v>
      </c>
      <c r="AO257" s="285">
        <v>0</v>
      </c>
      <c r="AP257" s="285">
        <v>0</v>
      </c>
      <c r="AQ257" s="285">
        <v>0</v>
      </c>
      <c r="AR257" s="285">
        <v>0</v>
      </c>
      <c r="AS257" s="285">
        <v>0</v>
      </c>
      <c r="AT257" s="285">
        <v>0</v>
      </c>
    </row>
    <row r="258" spans="1:46" x14ac:dyDescent="0.35">
      <c r="A258" s="285" t="s">
        <v>10</v>
      </c>
      <c r="B258" s="285">
        <v>1</v>
      </c>
      <c r="C258" s="285">
        <v>3</v>
      </c>
      <c r="D258" s="285">
        <v>1446</v>
      </c>
      <c r="E258" s="285">
        <v>0</v>
      </c>
      <c r="F258" s="285">
        <v>0</v>
      </c>
      <c r="G258" s="285">
        <v>289323.58</v>
      </c>
      <c r="H258" s="285">
        <v>388115</v>
      </c>
      <c r="I258" s="285">
        <v>293935.43</v>
      </c>
      <c r="J258" s="285">
        <v>0</v>
      </c>
      <c r="K258" s="285">
        <v>318586.90000000002</v>
      </c>
      <c r="L258" s="285">
        <v>174266.97</v>
      </c>
      <c r="M258" s="285">
        <v>41301.449999999997</v>
      </c>
      <c r="N258" s="285">
        <v>0</v>
      </c>
      <c r="O258" s="285">
        <v>44301.21</v>
      </c>
      <c r="P258" s="285">
        <v>1049.1099999999999</v>
      </c>
      <c r="Q258" s="285">
        <v>243686.31</v>
      </c>
      <c r="R258" s="285">
        <v>0</v>
      </c>
      <c r="S258" s="285">
        <v>0</v>
      </c>
      <c r="T258" s="285">
        <v>0</v>
      </c>
      <c r="U258" s="285">
        <v>0</v>
      </c>
      <c r="V258" s="285">
        <v>0</v>
      </c>
      <c r="W258" s="285">
        <v>0</v>
      </c>
      <c r="X258" s="285">
        <v>0</v>
      </c>
      <c r="Y258" s="285">
        <v>0</v>
      </c>
      <c r="Z258" s="285">
        <v>0</v>
      </c>
      <c r="AA258" s="285">
        <v>0</v>
      </c>
      <c r="AB258" s="285">
        <v>0</v>
      </c>
      <c r="AC258" s="285">
        <v>0</v>
      </c>
      <c r="AD258" s="285">
        <v>0</v>
      </c>
      <c r="AE258" s="285">
        <v>0</v>
      </c>
      <c r="AF258" s="285">
        <v>0</v>
      </c>
      <c r="AG258" s="285">
        <v>0</v>
      </c>
      <c r="AH258" s="285">
        <v>0</v>
      </c>
      <c r="AI258" s="285">
        <v>0</v>
      </c>
      <c r="AJ258" s="285">
        <v>0</v>
      </c>
      <c r="AK258" s="285">
        <v>0</v>
      </c>
      <c r="AL258" s="285">
        <v>0</v>
      </c>
      <c r="AM258" s="285">
        <v>0</v>
      </c>
      <c r="AN258" s="285">
        <v>0</v>
      </c>
      <c r="AO258" s="285">
        <v>0</v>
      </c>
      <c r="AP258" s="285">
        <v>0</v>
      </c>
      <c r="AQ258" s="285">
        <v>0</v>
      </c>
      <c r="AR258" s="285">
        <v>0</v>
      </c>
      <c r="AS258" s="285">
        <v>0</v>
      </c>
      <c r="AT258" s="285">
        <v>0</v>
      </c>
    </row>
    <row r="259" spans="1:46" x14ac:dyDescent="0.35">
      <c r="A259" s="285" t="s">
        <v>10</v>
      </c>
      <c r="B259" s="285">
        <v>1</v>
      </c>
      <c r="C259" s="285">
        <v>3</v>
      </c>
      <c r="D259" s="285">
        <v>1447</v>
      </c>
      <c r="E259" s="285">
        <v>0</v>
      </c>
      <c r="F259" s="285">
        <v>0</v>
      </c>
      <c r="G259" s="285">
        <v>0</v>
      </c>
      <c r="H259" s="285">
        <v>0</v>
      </c>
      <c r="I259" s="285">
        <v>0</v>
      </c>
      <c r="J259" s="285">
        <v>0</v>
      </c>
      <c r="K259" s="285">
        <v>0</v>
      </c>
      <c r="L259" s="285">
        <v>0</v>
      </c>
      <c r="M259" s="285">
        <v>0</v>
      </c>
      <c r="N259" s="285">
        <v>0</v>
      </c>
      <c r="O259" s="285">
        <v>0</v>
      </c>
      <c r="P259" s="285">
        <v>0</v>
      </c>
      <c r="Q259" s="285">
        <v>-120123.13</v>
      </c>
      <c r="R259" s="285">
        <v>0</v>
      </c>
      <c r="S259" s="285">
        <v>0</v>
      </c>
      <c r="T259" s="285">
        <v>0</v>
      </c>
      <c r="U259" s="285">
        <v>0</v>
      </c>
      <c r="V259" s="285">
        <v>0</v>
      </c>
      <c r="W259" s="285">
        <v>0</v>
      </c>
      <c r="X259" s="285">
        <v>0</v>
      </c>
      <c r="Y259" s="285">
        <v>0</v>
      </c>
      <c r="Z259" s="285">
        <v>0</v>
      </c>
      <c r="AA259" s="285">
        <v>0</v>
      </c>
      <c r="AB259" s="285">
        <v>0</v>
      </c>
      <c r="AC259" s="285">
        <v>0</v>
      </c>
      <c r="AD259" s="285">
        <v>0</v>
      </c>
      <c r="AE259" s="285">
        <v>0</v>
      </c>
      <c r="AF259" s="285">
        <v>0</v>
      </c>
      <c r="AG259" s="285">
        <v>0</v>
      </c>
      <c r="AH259" s="285">
        <v>0</v>
      </c>
      <c r="AI259" s="285">
        <v>0</v>
      </c>
      <c r="AJ259" s="285">
        <v>0</v>
      </c>
      <c r="AK259" s="285">
        <v>0</v>
      </c>
      <c r="AL259" s="285">
        <v>0</v>
      </c>
      <c r="AM259" s="285">
        <v>0</v>
      </c>
      <c r="AN259" s="285">
        <v>0</v>
      </c>
      <c r="AO259" s="285">
        <v>0</v>
      </c>
      <c r="AP259" s="285">
        <v>0</v>
      </c>
      <c r="AQ259" s="285">
        <v>0</v>
      </c>
      <c r="AR259" s="285">
        <v>0</v>
      </c>
      <c r="AS259" s="285">
        <v>0</v>
      </c>
      <c r="AT259" s="285">
        <v>0</v>
      </c>
    </row>
    <row r="260" spans="1:46" x14ac:dyDescent="0.35">
      <c r="A260" s="285" t="s">
        <v>10</v>
      </c>
      <c r="B260" s="285">
        <v>1</v>
      </c>
      <c r="C260" s="285">
        <v>3</v>
      </c>
      <c r="D260" s="285">
        <v>1450</v>
      </c>
      <c r="E260" s="285">
        <v>0</v>
      </c>
      <c r="F260" s="285">
        <v>0</v>
      </c>
      <c r="G260" s="285">
        <v>0</v>
      </c>
      <c r="H260" s="285">
        <v>0</v>
      </c>
      <c r="I260" s="285">
        <v>0</v>
      </c>
      <c r="J260" s="285">
        <v>0</v>
      </c>
      <c r="K260" s="285">
        <v>0</v>
      </c>
      <c r="L260" s="285">
        <v>0</v>
      </c>
      <c r="M260" s="285">
        <v>0</v>
      </c>
      <c r="N260" s="285">
        <v>4599</v>
      </c>
      <c r="O260" s="285">
        <v>0</v>
      </c>
      <c r="P260" s="285">
        <v>0</v>
      </c>
      <c r="Q260" s="285">
        <v>0</v>
      </c>
      <c r="R260" s="285">
        <v>0</v>
      </c>
      <c r="S260" s="285">
        <v>0</v>
      </c>
      <c r="T260" s="285">
        <v>0</v>
      </c>
      <c r="U260" s="285">
        <v>0</v>
      </c>
      <c r="V260" s="285">
        <v>0</v>
      </c>
      <c r="W260" s="285">
        <v>0</v>
      </c>
      <c r="X260" s="285">
        <v>0</v>
      </c>
      <c r="Y260" s="285">
        <v>0</v>
      </c>
      <c r="Z260" s="285">
        <v>0</v>
      </c>
      <c r="AA260" s="285">
        <v>0</v>
      </c>
      <c r="AB260" s="285">
        <v>0</v>
      </c>
      <c r="AC260" s="285">
        <v>0</v>
      </c>
      <c r="AD260" s="285">
        <v>0</v>
      </c>
      <c r="AE260" s="285">
        <v>0</v>
      </c>
      <c r="AF260" s="285">
        <v>0</v>
      </c>
      <c r="AG260" s="285">
        <v>0</v>
      </c>
      <c r="AH260" s="285">
        <v>0</v>
      </c>
      <c r="AI260" s="285">
        <v>0</v>
      </c>
      <c r="AJ260" s="285">
        <v>0</v>
      </c>
      <c r="AK260" s="285">
        <v>0</v>
      </c>
      <c r="AL260" s="285">
        <v>0</v>
      </c>
      <c r="AM260" s="285">
        <v>0</v>
      </c>
      <c r="AN260" s="285">
        <v>0</v>
      </c>
      <c r="AO260" s="285">
        <v>0</v>
      </c>
      <c r="AP260" s="285">
        <v>0</v>
      </c>
      <c r="AQ260" s="285">
        <v>0</v>
      </c>
      <c r="AR260" s="285">
        <v>0</v>
      </c>
      <c r="AS260" s="285">
        <v>0</v>
      </c>
      <c r="AT260" s="285">
        <v>0</v>
      </c>
    </row>
    <row r="261" spans="1:46" x14ac:dyDescent="0.35">
      <c r="A261" s="285" t="s">
        <v>10</v>
      </c>
      <c r="B261" s="285">
        <v>1</v>
      </c>
      <c r="C261" s="285">
        <v>3</v>
      </c>
      <c r="D261" s="285">
        <v>1455</v>
      </c>
      <c r="E261" s="285">
        <v>0</v>
      </c>
      <c r="F261" s="285">
        <v>0</v>
      </c>
      <c r="G261" s="285">
        <v>0</v>
      </c>
      <c r="H261" s="285">
        <v>0</v>
      </c>
      <c r="I261" s="285">
        <v>0</v>
      </c>
      <c r="J261" s="285">
        <v>0</v>
      </c>
      <c r="K261" s="285">
        <v>0</v>
      </c>
      <c r="L261" s="285">
        <v>0</v>
      </c>
      <c r="M261" s="285">
        <v>0</v>
      </c>
      <c r="N261" s="285">
        <v>0</v>
      </c>
      <c r="O261" s="285">
        <v>0</v>
      </c>
      <c r="P261" s="285">
        <v>0</v>
      </c>
      <c r="Q261" s="285">
        <v>-16351.2</v>
      </c>
      <c r="R261" s="285">
        <v>0</v>
      </c>
      <c r="S261" s="285">
        <v>0</v>
      </c>
      <c r="T261" s="285">
        <v>0</v>
      </c>
      <c r="U261" s="285">
        <v>0</v>
      </c>
      <c r="V261" s="285">
        <v>0</v>
      </c>
      <c r="W261" s="285">
        <v>0</v>
      </c>
      <c r="X261" s="285">
        <v>0</v>
      </c>
      <c r="Y261" s="285">
        <v>0</v>
      </c>
      <c r="Z261" s="285">
        <v>0</v>
      </c>
      <c r="AA261" s="285">
        <v>0</v>
      </c>
      <c r="AB261" s="285">
        <v>0</v>
      </c>
      <c r="AC261" s="285">
        <v>0</v>
      </c>
      <c r="AD261" s="285">
        <v>0</v>
      </c>
      <c r="AE261" s="285">
        <v>0</v>
      </c>
      <c r="AF261" s="285">
        <v>0</v>
      </c>
      <c r="AG261" s="285">
        <v>0</v>
      </c>
      <c r="AH261" s="285">
        <v>0</v>
      </c>
      <c r="AI261" s="285">
        <v>0</v>
      </c>
      <c r="AJ261" s="285">
        <v>0</v>
      </c>
      <c r="AK261" s="285">
        <v>0</v>
      </c>
      <c r="AL261" s="285">
        <v>0</v>
      </c>
      <c r="AM261" s="285">
        <v>0</v>
      </c>
      <c r="AN261" s="285">
        <v>0</v>
      </c>
      <c r="AO261" s="285">
        <v>0</v>
      </c>
      <c r="AP261" s="285">
        <v>0</v>
      </c>
      <c r="AQ261" s="285">
        <v>0</v>
      </c>
      <c r="AR261" s="285">
        <v>0</v>
      </c>
      <c r="AS261" s="285">
        <v>0</v>
      </c>
      <c r="AT261" s="285">
        <v>0</v>
      </c>
    </row>
    <row r="262" spans="1:46" x14ac:dyDescent="0.35">
      <c r="A262" s="285" t="s">
        <v>10</v>
      </c>
      <c r="B262" s="285">
        <v>1</v>
      </c>
      <c r="C262" s="285">
        <v>3</v>
      </c>
      <c r="D262" s="285">
        <v>1460</v>
      </c>
      <c r="E262" s="285">
        <v>0</v>
      </c>
      <c r="F262" s="285">
        <v>0</v>
      </c>
      <c r="G262" s="285">
        <v>0</v>
      </c>
      <c r="H262" s="285">
        <v>0</v>
      </c>
      <c r="I262" s="285">
        <v>0</v>
      </c>
      <c r="J262" s="285">
        <v>0</v>
      </c>
      <c r="K262" s="285">
        <v>0</v>
      </c>
      <c r="L262" s="285">
        <v>0</v>
      </c>
      <c r="M262" s="285">
        <v>0</v>
      </c>
      <c r="N262" s="285">
        <v>0</v>
      </c>
      <c r="O262" s="285">
        <v>0</v>
      </c>
      <c r="P262" s="285">
        <v>0</v>
      </c>
      <c r="Q262" s="285">
        <v>0</v>
      </c>
      <c r="R262" s="285">
        <v>0</v>
      </c>
      <c r="S262" s="285">
        <v>0</v>
      </c>
      <c r="T262" s="285">
        <v>0</v>
      </c>
      <c r="U262" s="285">
        <v>0</v>
      </c>
      <c r="V262" s="285">
        <v>0</v>
      </c>
      <c r="W262" s="285">
        <v>0</v>
      </c>
      <c r="X262" s="285">
        <v>0</v>
      </c>
      <c r="Y262" s="285">
        <v>0</v>
      </c>
      <c r="Z262" s="285">
        <v>0</v>
      </c>
      <c r="AA262" s="285">
        <v>0</v>
      </c>
      <c r="AB262" s="285">
        <v>0</v>
      </c>
      <c r="AC262" s="285">
        <v>0</v>
      </c>
      <c r="AD262" s="285">
        <v>0</v>
      </c>
      <c r="AE262" s="285">
        <v>0</v>
      </c>
      <c r="AF262" s="285">
        <v>0</v>
      </c>
      <c r="AG262" s="285">
        <v>0</v>
      </c>
      <c r="AH262" s="285">
        <v>0</v>
      </c>
      <c r="AI262" s="285">
        <v>0</v>
      </c>
      <c r="AJ262" s="285">
        <v>0</v>
      </c>
      <c r="AK262" s="285">
        <v>0</v>
      </c>
      <c r="AL262" s="285">
        <v>0</v>
      </c>
      <c r="AM262" s="285">
        <v>0</v>
      </c>
      <c r="AN262" s="285">
        <v>0</v>
      </c>
      <c r="AO262" s="285">
        <v>0</v>
      </c>
      <c r="AP262" s="285">
        <v>0</v>
      </c>
      <c r="AQ262" s="285">
        <v>0</v>
      </c>
      <c r="AR262" s="285">
        <v>0</v>
      </c>
      <c r="AS262" s="285">
        <v>0</v>
      </c>
      <c r="AT262" s="285">
        <v>0</v>
      </c>
    </row>
    <row r="263" spans="1:46" x14ac:dyDescent="0.35">
      <c r="A263" s="285" t="s">
        <v>10</v>
      </c>
      <c r="B263" s="285">
        <v>1</v>
      </c>
      <c r="C263" s="285">
        <v>3</v>
      </c>
      <c r="D263" s="285">
        <v>1465</v>
      </c>
      <c r="E263" s="285">
        <v>0</v>
      </c>
      <c r="F263" s="285">
        <v>0</v>
      </c>
      <c r="G263" s="285">
        <v>0</v>
      </c>
      <c r="H263" s="285">
        <v>0</v>
      </c>
      <c r="I263" s="285">
        <v>0</v>
      </c>
      <c r="J263" s="285">
        <v>0</v>
      </c>
      <c r="K263" s="285">
        <v>0</v>
      </c>
      <c r="L263" s="285">
        <v>0</v>
      </c>
      <c r="M263" s="285">
        <v>0</v>
      </c>
      <c r="N263" s="285">
        <v>0</v>
      </c>
      <c r="O263" s="285">
        <v>0</v>
      </c>
      <c r="P263" s="285">
        <v>0</v>
      </c>
      <c r="Q263" s="285">
        <v>-6390.77</v>
      </c>
      <c r="R263" s="285">
        <v>0</v>
      </c>
      <c r="S263" s="285">
        <v>0</v>
      </c>
      <c r="T263" s="285">
        <v>0</v>
      </c>
      <c r="U263" s="285">
        <v>0</v>
      </c>
      <c r="V263" s="285">
        <v>0</v>
      </c>
      <c r="W263" s="285">
        <v>0</v>
      </c>
      <c r="X263" s="285">
        <v>0</v>
      </c>
      <c r="Y263" s="285">
        <v>0</v>
      </c>
      <c r="Z263" s="285">
        <v>0</v>
      </c>
      <c r="AA263" s="285">
        <v>0</v>
      </c>
      <c r="AB263" s="285">
        <v>0</v>
      </c>
      <c r="AC263" s="285">
        <v>0</v>
      </c>
      <c r="AD263" s="285">
        <v>0</v>
      </c>
      <c r="AE263" s="285">
        <v>0</v>
      </c>
      <c r="AF263" s="285">
        <v>0</v>
      </c>
      <c r="AG263" s="285">
        <v>0</v>
      </c>
      <c r="AH263" s="285">
        <v>0</v>
      </c>
      <c r="AI263" s="285">
        <v>0</v>
      </c>
      <c r="AJ263" s="285">
        <v>0</v>
      </c>
      <c r="AK263" s="285">
        <v>0</v>
      </c>
      <c r="AL263" s="285">
        <v>0</v>
      </c>
      <c r="AM263" s="285">
        <v>0</v>
      </c>
      <c r="AN263" s="285">
        <v>0</v>
      </c>
      <c r="AO263" s="285">
        <v>0</v>
      </c>
      <c r="AP263" s="285">
        <v>0</v>
      </c>
      <c r="AQ263" s="285">
        <v>0</v>
      </c>
      <c r="AR263" s="285">
        <v>0</v>
      </c>
      <c r="AS263" s="285">
        <v>0</v>
      </c>
      <c r="AT263" s="285">
        <v>0</v>
      </c>
    </row>
    <row r="264" spans="1:46" x14ac:dyDescent="0.35">
      <c r="A264" s="285" t="s">
        <v>10</v>
      </c>
      <c r="B264" s="285">
        <v>1</v>
      </c>
      <c r="C264" s="285">
        <v>3</v>
      </c>
      <c r="D264" s="285">
        <v>2025</v>
      </c>
      <c r="E264" s="285">
        <v>0</v>
      </c>
      <c r="F264" s="285">
        <v>38.75</v>
      </c>
      <c r="G264" s="285">
        <v>0</v>
      </c>
      <c r="H264" s="285">
        <v>558.49</v>
      </c>
      <c r="I264" s="285">
        <v>-436.37</v>
      </c>
      <c r="J264" s="285">
        <v>2522.61</v>
      </c>
      <c r="K264" s="285">
        <v>0</v>
      </c>
      <c r="L264" s="285">
        <v>-2243.5100000000002</v>
      </c>
      <c r="M264" s="285">
        <v>20</v>
      </c>
      <c r="N264" s="285">
        <v>17.5</v>
      </c>
      <c r="O264" s="285">
        <v>-281.60000000000002</v>
      </c>
      <c r="P264" s="285">
        <v>123.45</v>
      </c>
      <c r="Q264" s="285">
        <v>0</v>
      </c>
      <c r="R264" s="285">
        <v>0</v>
      </c>
      <c r="S264" s="285">
        <v>0</v>
      </c>
      <c r="T264" s="285">
        <v>0</v>
      </c>
      <c r="U264" s="285">
        <v>0</v>
      </c>
      <c r="V264" s="285">
        <v>0</v>
      </c>
      <c r="W264" s="285">
        <v>0</v>
      </c>
      <c r="X264" s="285">
        <v>0</v>
      </c>
      <c r="Y264" s="285">
        <v>0</v>
      </c>
      <c r="Z264" s="285">
        <v>0</v>
      </c>
      <c r="AA264" s="285">
        <v>0</v>
      </c>
      <c r="AB264" s="285">
        <v>0</v>
      </c>
      <c r="AC264" s="285">
        <v>0</v>
      </c>
      <c r="AD264" s="285">
        <v>0</v>
      </c>
      <c r="AE264" s="285">
        <v>0</v>
      </c>
      <c r="AF264" s="285">
        <v>0</v>
      </c>
      <c r="AG264" s="285">
        <v>0</v>
      </c>
      <c r="AH264" s="285">
        <v>0</v>
      </c>
      <c r="AI264" s="285">
        <v>0</v>
      </c>
      <c r="AJ264" s="285">
        <v>0</v>
      </c>
      <c r="AK264" s="285">
        <v>0</v>
      </c>
      <c r="AL264" s="285">
        <v>0</v>
      </c>
      <c r="AM264" s="285">
        <v>0</v>
      </c>
      <c r="AN264" s="285">
        <v>0</v>
      </c>
      <c r="AO264" s="285">
        <v>0</v>
      </c>
      <c r="AP264" s="285">
        <v>0</v>
      </c>
      <c r="AQ264" s="285">
        <v>0</v>
      </c>
      <c r="AR264" s="285">
        <v>0</v>
      </c>
      <c r="AS264" s="285">
        <v>0</v>
      </c>
      <c r="AT264" s="285">
        <v>0</v>
      </c>
    </row>
    <row r="265" spans="1:46" x14ac:dyDescent="0.35">
      <c r="A265" s="285" t="s">
        <v>10</v>
      </c>
      <c r="B265" s="285">
        <v>1</v>
      </c>
      <c r="C265" s="285">
        <v>3</v>
      </c>
      <c r="D265" s="285">
        <v>2050</v>
      </c>
      <c r="E265" s="285">
        <v>0</v>
      </c>
      <c r="F265" s="285">
        <v>77.31</v>
      </c>
      <c r="G265" s="285">
        <v>0</v>
      </c>
      <c r="H265" s="285">
        <v>1114.2</v>
      </c>
      <c r="I265" s="285">
        <v>-870.6</v>
      </c>
      <c r="J265" s="285">
        <v>5032.59</v>
      </c>
      <c r="K265" s="285">
        <v>0</v>
      </c>
      <c r="L265" s="285">
        <v>-4475.7700000000004</v>
      </c>
      <c r="M265" s="285">
        <v>39.92</v>
      </c>
      <c r="N265" s="285">
        <v>34.979999999999997</v>
      </c>
      <c r="O265" s="285">
        <v>-561.88</v>
      </c>
      <c r="P265" s="285">
        <v>246.34</v>
      </c>
      <c r="Q265" s="285">
        <v>0</v>
      </c>
      <c r="R265" s="285">
        <v>0</v>
      </c>
      <c r="S265" s="285">
        <v>0</v>
      </c>
      <c r="T265" s="285">
        <v>0</v>
      </c>
      <c r="U265" s="285">
        <v>0</v>
      </c>
      <c r="V265" s="285">
        <v>0</v>
      </c>
      <c r="W265" s="285">
        <v>0</v>
      </c>
      <c r="X265" s="285">
        <v>0</v>
      </c>
      <c r="Y265" s="285">
        <v>0</v>
      </c>
      <c r="Z265" s="285">
        <v>0</v>
      </c>
      <c r="AA265" s="285">
        <v>0</v>
      </c>
      <c r="AB265" s="285">
        <v>0</v>
      </c>
      <c r="AC265" s="285">
        <v>0</v>
      </c>
      <c r="AD265" s="285">
        <v>0</v>
      </c>
      <c r="AE265" s="285">
        <v>0</v>
      </c>
      <c r="AF265" s="285">
        <v>0</v>
      </c>
      <c r="AG265" s="285">
        <v>0</v>
      </c>
      <c r="AH265" s="285">
        <v>0</v>
      </c>
      <c r="AI265" s="285">
        <v>0</v>
      </c>
      <c r="AJ265" s="285">
        <v>0</v>
      </c>
      <c r="AK265" s="285">
        <v>0</v>
      </c>
      <c r="AL265" s="285">
        <v>0</v>
      </c>
      <c r="AM265" s="285">
        <v>0</v>
      </c>
      <c r="AN265" s="285">
        <v>0</v>
      </c>
      <c r="AO265" s="285">
        <v>0</v>
      </c>
      <c r="AP265" s="285">
        <v>0</v>
      </c>
      <c r="AQ265" s="285">
        <v>0</v>
      </c>
      <c r="AR265" s="285">
        <v>0</v>
      </c>
      <c r="AS265" s="285">
        <v>0</v>
      </c>
      <c r="AT265" s="285">
        <v>0</v>
      </c>
    </row>
    <row r="266" spans="1:46" x14ac:dyDescent="0.35">
      <c r="A266" s="285" t="s">
        <v>10</v>
      </c>
      <c r="B266" s="285">
        <v>1</v>
      </c>
      <c r="C266" s="285">
        <v>3</v>
      </c>
      <c r="D266" s="285">
        <v>2100</v>
      </c>
      <c r="E266" s="285">
        <v>0</v>
      </c>
      <c r="F266" s="285">
        <v>-285833.7</v>
      </c>
      <c r="G266" s="285">
        <v>-175108.64</v>
      </c>
      <c r="H266" s="285">
        <v>345407.52</v>
      </c>
      <c r="I266" s="285">
        <v>-159268.17000000001</v>
      </c>
      <c r="J266" s="285">
        <v>934155.3</v>
      </c>
      <c r="K266" s="285">
        <v>-1240918.71</v>
      </c>
      <c r="L266" s="285">
        <v>-19949.64</v>
      </c>
      <c r="M266" s="285">
        <v>19660.2</v>
      </c>
      <c r="N266" s="285">
        <v>900371.78</v>
      </c>
      <c r="O266" s="285">
        <v>-781882</v>
      </c>
      <c r="P266" s="285">
        <v>-67693.25</v>
      </c>
      <c r="Q266" s="285">
        <v>588057.03</v>
      </c>
      <c r="R266" s="285">
        <v>0</v>
      </c>
      <c r="S266" s="285">
        <v>0</v>
      </c>
      <c r="T266" s="285">
        <v>0</v>
      </c>
      <c r="U266" s="285">
        <v>0</v>
      </c>
      <c r="V266" s="285">
        <v>0</v>
      </c>
      <c r="W266" s="285">
        <v>0</v>
      </c>
      <c r="X266" s="285">
        <v>0</v>
      </c>
      <c r="Y266" s="285">
        <v>0</v>
      </c>
      <c r="Z266" s="285">
        <v>0</v>
      </c>
      <c r="AA266" s="285">
        <v>0</v>
      </c>
      <c r="AB266" s="285">
        <v>0</v>
      </c>
      <c r="AC266" s="285">
        <v>0</v>
      </c>
      <c r="AD266" s="285">
        <v>0</v>
      </c>
      <c r="AE266" s="285">
        <v>0</v>
      </c>
      <c r="AF266" s="285">
        <v>0</v>
      </c>
      <c r="AG266" s="285">
        <v>0</v>
      </c>
      <c r="AH266" s="285">
        <v>0</v>
      </c>
      <c r="AI266" s="285">
        <v>0</v>
      </c>
      <c r="AJ266" s="285">
        <v>0</v>
      </c>
      <c r="AK266" s="285">
        <v>0</v>
      </c>
      <c r="AL266" s="285">
        <v>0</v>
      </c>
      <c r="AM266" s="285">
        <v>0</v>
      </c>
      <c r="AN266" s="285">
        <v>0</v>
      </c>
      <c r="AO266" s="285">
        <v>0</v>
      </c>
      <c r="AP266" s="285">
        <v>0</v>
      </c>
      <c r="AQ266" s="285">
        <v>0</v>
      </c>
      <c r="AR266" s="285">
        <v>0</v>
      </c>
      <c r="AS266" s="285">
        <v>0</v>
      </c>
      <c r="AT266" s="285">
        <v>0</v>
      </c>
    </row>
    <row r="267" spans="1:46" x14ac:dyDescent="0.35">
      <c r="A267" s="285" t="s">
        <v>10</v>
      </c>
      <c r="B267" s="285">
        <v>1</v>
      </c>
      <c r="C267" s="285">
        <v>3</v>
      </c>
      <c r="D267" s="285">
        <v>2101</v>
      </c>
      <c r="E267" s="285">
        <v>0</v>
      </c>
      <c r="F267" s="285">
        <v>0</v>
      </c>
      <c r="G267" s="285">
        <v>0</v>
      </c>
      <c r="H267" s="285">
        <v>0</v>
      </c>
      <c r="I267" s="285">
        <v>0</v>
      </c>
      <c r="J267" s="285">
        <v>0</v>
      </c>
      <c r="K267" s="285">
        <v>900</v>
      </c>
      <c r="L267" s="285">
        <v>-900</v>
      </c>
      <c r="M267" s="285">
        <v>0</v>
      </c>
      <c r="N267" s="285">
        <v>0</v>
      </c>
      <c r="O267" s="285">
        <v>0</v>
      </c>
      <c r="P267" s="285">
        <v>0</v>
      </c>
      <c r="Q267" s="285">
        <v>0</v>
      </c>
      <c r="R267" s="285">
        <v>0</v>
      </c>
      <c r="S267" s="285">
        <v>0</v>
      </c>
      <c r="T267" s="285">
        <v>0</v>
      </c>
      <c r="U267" s="285">
        <v>0</v>
      </c>
      <c r="V267" s="285">
        <v>0</v>
      </c>
      <c r="W267" s="285">
        <v>0</v>
      </c>
      <c r="X267" s="285">
        <v>0</v>
      </c>
      <c r="Y267" s="285">
        <v>0</v>
      </c>
      <c r="Z267" s="285">
        <v>0</v>
      </c>
      <c r="AA267" s="285">
        <v>0</v>
      </c>
      <c r="AB267" s="285">
        <v>0</v>
      </c>
      <c r="AC267" s="285">
        <v>0</v>
      </c>
      <c r="AD267" s="285">
        <v>0</v>
      </c>
      <c r="AE267" s="285">
        <v>0</v>
      </c>
      <c r="AF267" s="285">
        <v>0</v>
      </c>
      <c r="AG267" s="285">
        <v>0</v>
      </c>
      <c r="AH267" s="285">
        <v>0</v>
      </c>
      <c r="AI267" s="285">
        <v>0</v>
      </c>
      <c r="AJ267" s="285">
        <v>0</v>
      </c>
      <c r="AK267" s="285">
        <v>0</v>
      </c>
      <c r="AL267" s="285">
        <v>0</v>
      </c>
      <c r="AM267" s="285">
        <v>0</v>
      </c>
      <c r="AN267" s="285">
        <v>0</v>
      </c>
      <c r="AO267" s="285">
        <v>0</v>
      </c>
      <c r="AP267" s="285">
        <v>0</v>
      </c>
      <c r="AQ267" s="285">
        <v>0</v>
      </c>
      <c r="AR267" s="285">
        <v>0</v>
      </c>
      <c r="AS267" s="285">
        <v>0</v>
      </c>
      <c r="AT267" s="285">
        <v>0</v>
      </c>
    </row>
    <row r="268" spans="1:46" x14ac:dyDescent="0.35">
      <c r="A268" s="285" t="s">
        <v>10</v>
      </c>
      <c r="B268" s="285">
        <v>1</v>
      </c>
      <c r="C268" s="285">
        <v>3</v>
      </c>
      <c r="D268" s="285">
        <v>2104</v>
      </c>
      <c r="E268" s="285">
        <v>0</v>
      </c>
      <c r="F268" s="285">
        <v>-74637.600000000006</v>
      </c>
      <c r="G268" s="285">
        <v>0</v>
      </c>
      <c r="H268" s="285">
        <v>0</v>
      </c>
      <c r="I268" s="285">
        <v>1246.6199999999999</v>
      </c>
      <c r="J268" s="285">
        <v>40145.910000000003</v>
      </c>
      <c r="K268" s="285">
        <v>9877.86</v>
      </c>
      <c r="L268" s="285">
        <v>-51270.39</v>
      </c>
      <c r="M268" s="285">
        <v>0</v>
      </c>
      <c r="N268" s="285">
        <v>0</v>
      </c>
      <c r="O268" s="285">
        <v>15498.67</v>
      </c>
      <c r="P268" s="285">
        <v>24982.52</v>
      </c>
      <c r="Q268" s="285">
        <v>-40481.19</v>
      </c>
      <c r="R268" s="285">
        <v>0</v>
      </c>
      <c r="S268" s="285">
        <v>0</v>
      </c>
      <c r="T268" s="285">
        <v>0</v>
      </c>
      <c r="U268" s="285">
        <v>0</v>
      </c>
      <c r="V268" s="285">
        <v>0</v>
      </c>
      <c r="W268" s="285">
        <v>0</v>
      </c>
      <c r="X268" s="285">
        <v>0</v>
      </c>
      <c r="Y268" s="285">
        <v>0</v>
      </c>
      <c r="Z268" s="285">
        <v>0</v>
      </c>
      <c r="AA268" s="285">
        <v>0</v>
      </c>
      <c r="AB268" s="285">
        <v>0</v>
      </c>
      <c r="AC268" s="285">
        <v>0</v>
      </c>
      <c r="AD268" s="285">
        <v>0</v>
      </c>
      <c r="AE268" s="285">
        <v>0</v>
      </c>
      <c r="AF268" s="285">
        <v>0</v>
      </c>
      <c r="AG268" s="285">
        <v>0</v>
      </c>
      <c r="AH268" s="285">
        <v>0</v>
      </c>
      <c r="AI268" s="285">
        <v>0</v>
      </c>
      <c r="AJ268" s="285">
        <v>0</v>
      </c>
      <c r="AK268" s="285">
        <v>0</v>
      </c>
      <c r="AL268" s="285">
        <v>0</v>
      </c>
      <c r="AM268" s="285">
        <v>0</v>
      </c>
      <c r="AN268" s="285">
        <v>0</v>
      </c>
      <c r="AO268" s="285">
        <v>0</v>
      </c>
      <c r="AP268" s="285">
        <v>0</v>
      </c>
      <c r="AQ268" s="285">
        <v>0</v>
      </c>
      <c r="AR268" s="285">
        <v>0</v>
      </c>
      <c r="AS268" s="285">
        <v>0</v>
      </c>
      <c r="AT268" s="285">
        <v>0</v>
      </c>
    </row>
    <row r="269" spans="1:46" x14ac:dyDescent="0.35">
      <c r="A269" s="285" t="s">
        <v>10</v>
      </c>
      <c r="B269" s="285">
        <v>1</v>
      </c>
      <c r="C269" s="285">
        <v>3</v>
      </c>
      <c r="D269" s="285">
        <v>2105</v>
      </c>
      <c r="E269" s="285">
        <v>0</v>
      </c>
      <c r="F269" s="285">
        <v>0</v>
      </c>
      <c r="G269" s="285">
        <v>0</v>
      </c>
      <c r="H269" s="285">
        <v>0</v>
      </c>
      <c r="I269" s="285">
        <v>0</v>
      </c>
      <c r="J269" s="285">
        <v>236.84</v>
      </c>
      <c r="K269" s="285">
        <v>0</v>
      </c>
      <c r="L269" s="285">
        <v>0</v>
      </c>
      <c r="M269" s="285">
        <v>-2391.54</v>
      </c>
      <c r="N269" s="285">
        <v>0</v>
      </c>
      <c r="O269" s="285">
        <v>0</v>
      </c>
      <c r="P269" s="285">
        <v>129.09</v>
      </c>
      <c r="Q269" s="285">
        <v>0</v>
      </c>
      <c r="R269" s="285">
        <v>0</v>
      </c>
      <c r="S269" s="285">
        <v>0</v>
      </c>
      <c r="T269" s="285">
        <v>0</v>
      </c>
      <c r="U269" s="285">
        <v>0</v>
      </c>
      <c r="V269" s="285">
        <v>0</v>
      </c>
      <c r="W269" s="285">
        <v>0</v>
      </c>
      <c r="X269" s="285">
        <v>0</v>
      </c>
      <c r="Y269" s="285">
        <v>0</v>
      </c>
      <c r="Z269" s="285">
        <v>0</v>
      </c>
      <c r="AA269" s="285">
        <v>0</v>
      </c>
      <c r="AB269" s="285">
        <v>0</v>
      </c>
      <c r="AC269" s="285">
        <v>0</v>
      </c>
      <c r="AD269" s="285">
        <v>0</v>
      </c>
      <c r="AE269" s="285">
        <v>0</v>
      </c>
      <c r="AF269" s="285">
        <v>0</v>
      </c>
      <c r="AG269" s="285">
        <v>0</v>
      </c>
      <c r="AH269" s="285">
        <v>0</v>
      </c>
      <c r="AI269" s="285">
        <v>0</v>
      </c>
      <c r="AJ269" s="285">
        <v>0</v>
      </c>
      <c r="AK269" s="285">
        <v>0</v>
      </c>
      <c r="AL269" s="285">
        <v>0</v>
      </c>
      <c r="AM269" s="285">
        <v>0</v>
      </c>
      <c r="AN269" s="285">
        <v>0</v>
      </c>
      <c r="AO269" s="285">
        <v>0</v>
      </c>
      <c r="AP269" s="285">
        <v>0</v>
      </c>
      <c r="AQ269" s="285">
        <v>0</v>
      </c>
      <c r="AR269" s="285">
        <v>0</v>
      </c>
      <c r="AS269" s="285">
        <v>0</v>
      </c>
      <c r="AT269" s="285">
        <v>0</v>
      </c>
    </row>
    <row r="270" spans="1:46" x14ac:dyDescent="0.35">
      <c r="A270" s="285" t="s">
        <v>10</v>
      </c>
      <c r="B270" s="285">
        <v>1</v>
      </c>
      <c r="C270" s="285">
        <v>3</v>
      </c>
      <c r="D270" s="285">
        <v>2106</v>
      </c>
      <c r="E270" s="285">
        <v>0</v>
      </c>
      <c r="F270" s="285">
        <v>0</v>
      </c>
      <c r="G270" s="285">
        <v>0</v>
      </c>
      <c r="H270" s="285">
        <v>0</v>
      </c>
      <c r="I270" s="285">
        <v>0</v>
      </c>
      <c r="J270" s="285">
        <v>394.74</v>
      </c>
      <c r="K270" s="285">
        <v>0</v>
      </c>
      <c r="L270" s="285">
        <v>0</v>
      </c>
      <c r="M270" s="285">
        <v>-3985.92</v>
      </c>
      <c r="N270" s="285">
        <v>0</v>
      </c>
      <c r="O270" s="285">
        <v>0</v>
      </c>
      <c r="P270" s="285">
        <v>77.45</v>
      </c>
      <c r="Q270" s="285">
        <v>0</v>
      </c>
      <c r="R270" s="285">
        <v>0</v>
      </c>
      <c r="S270" s="285">
        <v>0</v>
      </c>
      <c r="T270" s="285">
        <v>0</v>
      </c>
      <c r="U270" s="285">
        <v>0</v>
      </c>
      <c r="V270" s="285">
        <v>0</v>
      </c>
      <c r="W270" s="285">
        <v>0</v>
      </c>
      <c r="X270" s="285">
        <v>0</v>
      </c>
      <c r="Y270" s="285">
        <v>0</v>
      </c>
      <c r="Z270" s="285">
        <v>0</v>
      </c>
      <c r="AA270" s="285">
        <v>0</v>
      </c>
      <c r="AB270" s="285">
        <v>0</v>
      </c>
      <c r="AC270" s="285">
        <v>0</v>
      </c>
      <c r="AD270" s="285">
        <v>0</v>
      </c>
      <c r="AE270" s="285">
        <v>0</v>
      </c>
      <c r="AF270" s="285">
        <v>0</v>
      </c>
      <c r="AG270" s="285">
        <v>0</v>
      </c>
      <c r="AH270" s="285">
        <v>0</v>
      </c>
      <c r="AI270" s="285">
        <v>0</v>
      </c>
      <c r="AJ270" s="285">
        <v>0</v>
      </c>
      <c r="AK270" s="285">
        <v>0</v>
      </c>
      <c r="AL270" s="285">
        <v>0</v>
      </c>
      <c r="AM270" s="285">
        <v>0</v>
      </c>
      <c r="AN270" s="285">
        <v>0</v>
      </c>
      <c r="AO270" s="285">
        <v>0</v>
      </c>
      <c r="AP270" s="285">
        <v>0</v>
      </c>
      <c r="AQ270" s="285">
        <v>0</v>
      </c>
      <c r="AR270" s="285">
        <v>0</v>
      </c>
      <c r="AS270" s="285">
        <v>0</v>
      </c>
      <c r="AT270" s="285">
        <v>0</v>
      </c>
    </row>
    <row r="271" spans="1:46" x14ac:dyDescent="0.35">
      <c r="A271" s="285" t="s">
        <v>10</v>
      </c>
      <c r="B271" s="285">
        <v>1</v>
      </c>
      <c r="C271" s="285">
        <v>3</v>
      </c>
      <c r="D271" s="285">
        <v>2107</v>
      </c>
      <c r="E271" s="285">
        <v>0</v>
      </c>
      <c r="F271" s="285">
        <v>8596.07</v>
      </c>
      <c r="G271" s="285">
        <v>14139.08</v>
      </c>
      <c r="H271" s="285">
        <v>5287.61</v>
      </c>
      <c r="I271" s="285">
        <v>6396.5</v>
      </c>
      <c r="J271" s="285">
        <v>-33970.83</v>
      </c>
      <c r="K271" s="285">
        <v>3659.83</v>
      </c>
      <c r="L271" s="285">
        <v>12002.99</v>
      </c>
      <c r="M271" s="285">
        <v>5850.98</v>
      </c>
      <c r="N271" s="285">
        <v>3623.14</v>
      </c>
      <c r="O271" s="285">
        <v>13484.9</v>
      </c>
      <c r="P271" s="285">
        <v>-38636.879999999997</v>
      </c>
      <c r="Q271" s="285">
        <v>27677.69</v>
      </c>
      <c r="R271" s="285">
        <v>0</v>
      </c>
      <c r="S271" s="285">
        <v>0</v>
      </c>
      <c r="T271" s="285">
        <v>0</v>
      </c>
      <c r="U271" s="285">
        <v>0</v>
      </c>
      <c r="V271" s="285">
        <v>0</v>
      </c>
      <c r="W271" s="285">
        <v>0</v>
      </c>
      <c r="X271" s="285">
        <v>0</v>
      </c>
      <c r="Y271" s="285">
        <v>0</v>
      </c>
      <c r="Z271" s="285">
        <v>0</v>
      </c>
      <c r="AA271" s="285">
        <v>0</v>
      </c>
      <c r="AB271" s="285">
        <v>0</v>
      </c>
      <c r="AC271" s="285">
        <v>0</v>
      </c>
      <c r="AD271" s="285">
        <v>0</v>
      </c>
      <c r="AE271" s="285">
        <v>0</v>
      </c>
      <c r="AF271" s="285">
        <v>0</v>
      </c>
      <c r="AG271" s="285">
        <v>0</v>
      </c>
      <c r="AH271" s="285">
        <v>0</v>
      </c>
      <c r="AI271" s="285">
        <v>0</v>
      </c>
      <c r="AJ271" s="285">
        <v>0</v>
      </c>
      <c r="AK271" s="285">
        <v>0</v>
      </c>
      <c r="AL271" s="285">
        <v>0</v>
      </c>
      <c r="AM271" s="285">
        <v>0</v>
      </c>
      <c r="AN271" s="285">
        <v>0</v>
      </c>
      <c r="AO271" s="285">
        <v>0</v>
      </c>
      <c r="AP271" s="285">
        <v>0</v>
      </c>
      <c r="AQ271" s="285">
        <v>0</v>
      </c>
      <c r="AR271" s="285">
        <v>0</v>
      </c>
      <c r="AS271" s="285">
        <v>0</v>
      </c>
      <c r="AT271" s="285">
        <v>0</v>
      </c>
    </row>
    <row r="272" spans="1:46" x14ac:dyDescent="0.35">
      <c r="A272" s="285" t="s">
        <v>10</v>
      </c>
      <c r="B272" s="285">
        <v>1</v>
      </c>
      <c r="C272" s="285">
        <v>3</v>
      </c>
      <c r="D272" s="285">
        <v>2108</v>
      </c>
      <c r="E272" s="285">
        <v>0</v>
      </c>
      <c r="F272" s="285">
        <v>-441.6</v>
      </c>
      <c r="G272" s="285">
        <v>45.09</v>
      </c>
      <c r="H272" s="285">
        <v>43.94</v>
      </c>
      <c r="I272" s="285">
        <v>-12.4</v>
      </c>
      <c r="J272" s="285">
        <v>31.63</v>
      </c>
      <c r="K272" s="285">
        <v>404.41</v>
      </c>
      <c r="L272" s="285">
        <v>-479.9</v>
      </c>
      <c r="M272" s="285">
        <v>72.08</v>
      </c>
      <c r="N272" s="285">
        <v>36.67</v>
      </c>
      <c r="O272" s="285">
        <v>59.39</v>
      </c>
      <c r="P272" s="285">
        <v>-120.42</v>
      </c>
      <c r="Q272" s="285">
        <v>-912.97</v>
      </c>
      <c r="R272" s="285">
        <v>0</v>
      </c>
      <c r="S272" s="285">
        <v>0</v>
      </c>
      <c r="T272" s="285">
        <v>0</v>
      </c>
      <c r="U272" s="285">
        <v>0</v>
      </c>
      <c r="V272" s="285">
        <v>0</v>
      </c>
      <c r="W272" s="285">
        <v>0</v>
      </c>
      <c r="X272" s="285">
        <v>0</v>
      </c>
      <c r="Y272" s="285">
        <v>0</v>
      </c>
      <c r="Z272" s="285">
        <v>0</v>
      </c>
      <c r="AA272" s="285">
        <v>0</v>
      </c>
      <c r="AB272" s="285">
        <v>0</v>
      </c>
      <c r="AC272" s="285">
        <v>0</v>
      </c>
      <c r="AD272" s="285">
        <v>0</v>
      </c>
      <c r="AE272" s="285">
        <v>0</v>
      </c>
      <c r="AF272" s="285">
        <v>0</v>
      </c>
      <c r="AG272" s="285">
        <v>0</v>
      </c>
      <c r="AH272" s="285">
        <v>0</v>
      </c>
      <c r="AI272" s="285">
        <v>0</v>
      </c>
      <c r="AJ272" s="285">
        <v>0</v>
      </c>
      <c r="AK272" s="285">
        <v>0</v>
      </c>
      <c r="AL272" s="285">
        <v>0</v>
      </c>
      <c r="AM272" s="285">
        <v>0</v>
      </c>
      <c r="AN272" s="285">
        <v>0</v>
      </c>
      <c r="AO272" s="285">
        <v>0</v>
      </c>
      <c r="AP272" s="285">
        <v>0</v>
      </c>
      <c r="AQ272" s="285">
        <v>0</v>
      </c>
      <c r="AR272" s="285">
        <v>0</v>
      </c>
      <c r="AS272" s="285">
        <v>0</v>
      </c>
      <c r="AT272" s="285">
        <v>0</v>
      </c>
    </row>
    <row r="273" spans="1:46" x14ac:dyDescent="0.35">
      <c r="A273" s="285" t="s">
        <v>10</v>
      </c>
      <c r="B273" s="285">
        <v>1</v>
      </c>
      <c r="C273" s="285">
        <v>3</v>
      </c>
      <c r="D273" s="285">
        <v>2109</v>
      </c>
      <c r="E273" s="285">
        <v>0</v>
      </c>
      <c r="F273" s="285">
        <v>0</v>
      </c>
      <c r="G273" s="285">
        <v>0</v>
      </c>
      <c r="H273" s="285">
        <v>-11178.14</v>
      </c>
      <c r="I273" s="285">
        <v>0</v>
      </c>
      <c r="J273" s="285">
        <v>0</v>
      </c>
      <c r="K273" s="285">
        <v>0</v>
      </c>
      <c r="L273" s="285">
        <v>0</v>
      </c>
      <c r="M273" s="285">
        <v>0</v>
      </c>
      <c r="N273" s="285">
        <v>0</v>
      </c>
      <c r="O273" s="285">
        <v>0</v>
      </c>
      <c r="P273" s="285">
        <v>0</v>
      </c>
      <c r="Q273" s="285">
        <v>12149.55</v>
      </c>
      <c r="R273" s="285">
        <v>0</v>
      </c>
      <c r="S273" s="285">
        <v>0</v>
      </c>
      <c r="T273" s="285">
        <v>0</v>
      </c>
      <c r="U273" s="285">
        <v>0</v>
      </c>
      <c r="V273" s="285">
        <v>0</v>
      </c>
      <c r="W273" s="285">
        <v>0</v>
      </c>
      <c r="X273" s="285">
        <v>0</v>
      </c>
      <c r="Y273" s="285">
        <v>0</v>
      </c>
      <c r="Z273" s="285">
        <v>0</v>
      </c>
      <c r="AA273" s="285">
        <v>0</v>
      </c>
      <c r="AB273" s="285">
        <v>0</v>
      </c>
      <c r="AC273" s="285">
        <v>0</v>
      </c>
      <c r="AD273" s="285">
        <v>0</v>
      </c>
      <c r="AE273" s="285">
        <v>0</v>
      </c>
      <c r="AF273" s="285">
        <v>0</v>
      </c>
      <c r="AG273" s="285">
        <v>0</v>
      </c>
      <c r="AH273" s="285">
        <v>0</v>
      </c>
      <c r="AI273" s="285">
        <v>0</v>
      </c>
      <c r="AJ273" s="285">
        <v>0</v>
      </c>
      <c r="AK273" s="285">
        <v>0</v>
      </c>
      <c r="AL273" s="285">
        <v>0</v>
      </c>
      <c r="AM273" s="285">
        <v>0</v>
      </c>
      <c r="AN273" s="285">
        <v>0</v>
      </c>
      <c r="AO273" s="285">
        <v>0</v>
      </c>
      <c r="AP273" s="285">
        <v>0</v>
      </c>
      <c r="AQ273" s="285">
        <v>0</v>
      </c>
      <c r="AR273" s="285">
        <v>0</v>
      </c>
      <c r="AS273" s="285">
        <v>0</v>
      </c>
      <c r="AT273" s="285">
        <v>0</v>
      </c>
    </row>
    <row r="274" spans="1:46" x14ac:dyDescent="0.35">
      <c r="A274" s="285" t="s">
        <v>10</v>
      </c>
      <c r="B274" s="285">
        <v>1</v>
      </c>
      <c r="C274" s="285">
        <v>3</v>
      </c>
      <c r="D274" s="285">
        <v>2125</v>
      </c>
      <c r="E274" s="285">
        <v>0</v>
      </c>
      <c r="F274" s="285">
        <v>0</v>
      </c>
      <c r="G274" s="285">
        <v>0</v>
      </c>
      <c r="H274" s="285">
        <v>0</v>
      </c>
      <c r="I274" s="285">
        <v>-2113.63</v>
      </c>
      <c r="J274" s="285">
        <v>0</v>
      </c>
      <c r="K274" s="285">
        <v>2113.63</v>
      </c>
      <c r="L274" s="285">
        <v>0</v>
      </c>
      <c r="M274" s="285">
        <v>0</v>
      </c>
      <c r="N274" s="285">
        <v>0</v>
      </c>
      <c r="O274" s="285">
        <v>0</v>
      </c>
      <c r="P274" s="285">
        <v>0</v>
      </c>
      <c r="Q274" s="285">
        <v>0</v>
      </c>
      <c r="R274" s="285">
        <v>0</v>
      </c>
      <c r="S274" s="285">
        <v>0</v>
      </c>
      <c r="T274" s="285">
        <v>0</v>
      </c>
      <c r="U274" s="285">
        <v>0</v>
      </c>
      <c r="V274" s="285">
        <v>0</v>
      </c>
      <c r="W274" s="285">
        <v>0</v>
      </c>
      <c r="X274" s="285">
        <v>0</v>
      </c>
      <c r="Y274" s="285">
        <v>0</v>
      </c>
      <c r="Z274" s="285">
        <v>0</v>
      </c>
      <c r="AA274" s="285">
        <v>0</v>
      </c>
      <c r="AB274" s="285">
        <v>0</v>
      </c>
      <c r="AC274" s="285">
        <v>0</v>
      </c>
      <c r="AD274" s="285">
        <v>0</v>
      </c>
      <c r="AE274" s="285">
        <v>0</v>
      </c>
      <c r="AF274" s="285">
        <v>0</v>
      </c>
      <c r="AG274" s="285">
        <v>0</v>
      </c>
      <c r="AH274" s="285">
        <v>0</v>
      </c>
      <c r="AI274" s="285">
        <v>0</v>
      </c>
      <c r="AJ274" s="285">
        <v>0</v>
      </c>
      <c r="AK274" s="285">
        <v>0</v>
      </c>
      <c r="AL274" s="285">
        <v>0</v>
      </c>
      <c r="AM274" s="285">
        <v>0</v>
      </c>
      <c r="AN274" s="285">
        <v>0</v>
      </c>
      <c r="AO274" s="285">
        <v>0</v>
      </c>
      <c r="AP274" s="285">
        <v>0</v>
      </c>
      <c r="AQ274" s="285">
        <v>0</v>
      </c>
      <c r="AR274" s="285">
        <v>0</v>
      </c>
      <c r="AS274" s="285">
        <v>0</v>
      </c>
      <c r="AT274" s="285">
        <v>0</v>
      </c>
    </row>
    <row r="275" spans="1:46" x14ac:dyDescent="0.35">
      <c r="A275" s="285" t="s">
        <v>10</v>
      </c>
      <c r="B275" s="285">
        <v>1</v>
      </c>
      <c r="C275" s="285">
        <v>3</v>
      </c>
      <c r="D275" s="285">
        <v>2150</v>
      </c>
      <c r="E275" s="285">
        <v>0</v>
      </c>
      <c r="F275" s="285">
        <v>0</v>
      </c>
      <c r="G275" s="285">
        <v>0</v>
      </c>
      <c r="H275" s="285">
        <v>0</v>
      </c>
      <c r="I275" s="285">
        <v>-4216.6499999999996</v>
      </c>
      <c r="J275" s="285">
        <v>4216.6499999999996</v>
      </c>
      <c r="K275" s="285">
        <v>0</v>
      </c>
      <c r="L275" s="285">
        <v>0</v>
      </c>
      <c r="M275" s="285">
        <v>0</v>
      </c>
      <c r="N275" s="285">
        <v>0</v>
      </c>
      <c r="O275" s="285">
        <v>0</v>
      </c>
      <c r="P275" s="285">
        <v>0</v>
      </c>
      <c r="Q275" s="285">
        <v>0</v>
      </c>
      <c r="R275" s="285">
        <v>0</v>
      </c>
      <c r="S275" s="285">
        <v>0</v>
      </c>
      <c r="T275" s="285">
        <v>0</v>
      </c>
      <c r="U275" s="285">
        <v>0</v>
      </c>
      <c r="V275" s="285">
        <v>0</v>
      </c>
      <c r="W275" s="285">
        <v>0</v>
      </c>
      <c r="X275" s="285">
        <v>0</v>
      </c>
      <c r="Y275" s="285">
        <v>0</v>
      </c>
      <c r="Z275" s="285">
        <v>0</v>
      </c>
      <c r="AA275" s="285">
        <v>0</v>
      </c>
      <c r="AB275" s="285">
        <v>0</v>
      </c>
      <c r="AC275" s="285">
        <v>0</v>
      </c>
      <c r="AD275" s="285">
        <v>0</v>
      </c>
      <c r="AE275" s="285">
        <v>0</v>
      </c>
      <c r="AF275" s="285">
        <v>0</v>
      </c>
      <c r="AG275" s="285">
        <v>0</v>
      </c>
      <c r="AH275" s="285">
        <v>0</v>
      </c>
      <c r="AI275" s="285">
        <v>0</v>
      </c>
      <c r="AJ275" s="285">
        <v>0</v>
      </c>
      <c r="AK275" s="285">
        <v>0</v>
      </c>
      <c r="AL275" s="285">
        <v>0</v>
      </c>
      <c r="AM275" s="285">
        <v>0</v>
      </c>
      <c r="AN275" s="285">
        <v>0</v>
      </c>
      <c r="AO275" s="285">
        <v>0</v>
      </c>
      <c r="AP275" s="285">
        <v>0</v>
      </c>
      <c r="AQ275" s="285">
        <v>0</v>
      </c>
      <c r="AR275" s="285">
        <v>0</v>
      </c>
      <c r="AS275" s="285">
        <v>0</v>
      </c>
      <c r="AT275" s="285">
        <v>0</v>
      </c>
    </row>
    <row r="276" spans="1:46" x14ac:dyDescent="0.35">
      <c r="A276" s="285" t="s">
        <v>10</v>
      </c>
      <c r="B276" s="285">
        <v>1</v>
      </c>
      <c r="C276" s="285">
        <v>3</v>
      </c>
      <c r="D276" s="285">
        <v>2152</v>
      </c>
      <c r="E276" s="285">
        <v>0</v>
      </c>
      <c r="F276" s="285">
        <v>0</v>
      </c>
      <c r="G276" s="285">
        <v>0</v>
      </c>
      <c r="H276" s="285">
        <v>-3379.83</v>
      </c>
      <c r="I276" s="285">
        <v>0</v>
      </c>
      <c r="J276" s="285">
        <v>0</v>
      </c>
      <c r="K276" s="285">
        <v>0</v>
      </c>
      <c r="L276" s="285">
        <v>0</v>
      </c>
      <c r="M276" s="285">
        <v>0</v>
      </c>
      <c r="N276" s="285">
        <v>0</v>
      </c>
      <c r="O276" s="285">
        <v>0</v>
      </c>
      <c r="P276" s="285">
        <v>0</v>
      </c>
      <c r="Q276" s="285">
        <v>0</v>
      </c>
      <c r="R276" s="285">
        <v>0</v>
      </c>
      <c r="S276" s="285">
        <v>0</v>
      </c>
      <c r="T276" s="285">
        <v>0</v>
      </c>
      <c r="U276" s="285">
        <v>0</v>
      </c>
      <c r="V276" s="285">
        <v>0</v>
      </c>
      <c r="W276" s="285">
        <v>0</v>
      </c>
      <c r="X276" s="285">
        <v>0</v>
      </c>
      <c r="Y276" s="285">
        <v>0</v>
      </c>
      <c r="Z276" s="285">
        <v>0</v>
      </c>
      <c r="AA276" s="285">
        <v>0</v>
      </c>
      <c r="AB276" s="285">
        <v>0</v>
      </c>
      <c r="AC276" s="285">
        <v>0</v>
      </c>
      <c r="AD276" s="285">
        <v>0</v>
      </c>
      <c r="AE276" s="285">
        <v>0</v>
      </c>
      <c r="AF276" s="285">
        <v>0</v>
      </c>
      <c r="AG276" s="285">
        <v>0</v>
      </c>
      <c r="AH276" s="285">
        <v>0</v>
      </c>
      <c r="AI276" s="285">
        <v>0</v>
      </c>
      <c r="AJ276" s="285">
        <v>0</v>
      </c>
      <c r="AK276" s="285">
        <v>0</v>
      </c>
      <c r="AL276" s="285">
        <v>0</v>
      </c>
      <c r="AM276" s="285">
        <v>0</v>
      </c>
      <c r="AN276" s="285">
        <v>0</v>
      </c>
      <c r="AO276" s="285">
        <v>0</v>
      </c>
      <c r="AP276" s="285">
        <v>0</v>
      </c>
      <c r="AQ276" s="285">
        <v>0</v>
      </c>
      <c r="AR276" s="285">
        <v>0</v>
      </c>
      <c r="AS276" s="285">
        <v>0</v>
      </c>
      <c r="AT276" s="285">
        <v>0</v>
      </c>
    </row>
    <row r="277" spans="1:46" x14ac:dyDescent="0.35">
      <c r="A277" s="285" t="s">
        <v>10</v>
      </c>
      <c r="B277" s="285">
        <v>1</v>
      </c>
      <c r="C277" s="285">
        <v>3</v>
      </c>
      <c r="D277" s="285">
        <v>2200</v>
      </c>
      <c r="E277" s="285">
        <v>0</v>
      </c>
      <c r="F277" s="285">
        <v>-291332.63</v>
      </c>
      <c r="G277" s="285">
        <v>0</v>
      </c>
      <c r="H277" s="285">
        <v>0</v>
      </c>
      <c r="I277" s="285">
        <v>0</v>
      </c>
      <c r="J277" s="285">
        <v>0</v>
      </c>
      <c r="K277" s="285">
        <v>0</v>
      </c>
      <c r="L277" s="285">
        <v>0</v>
      </c>
      <c r="M277" s="285">
        <v>0</v>
      </c>
      <c r="N277" s="285">
        <v>0</v>
      </c>
      <c r="O277" s="285">
        <v>0</v>
      </c>
      <c r="P277" s="285">
        <v>0</v>
      </c>
      <c r="Q277" s="285">
        <v>67500</v>
      </c>
      <c r="R277" s="285">
        <v>0</v>
      </c>
      <c r="S277" s="285">
        <v>0</v>
      </c>
      <c r="T277" s="285">
        <v>0</v>
      </c>
      <c r="U277" s="285">
        <v>0</v>
      </c>
      <c r="V277" s="285">
        <v>0</v>
      </c>
      <c r="W277" s="285">
        <v>0</v>
      </c>
      <c r="X277" s="285">
        <v>0</v>
      </c>
      <c r="Y277" s="285">
        <v>0</v>
      </c>
      <c r="Z277" s="285">
        <v>0</v>
      </c>
      <c r="AA277" s="285">
        <v>0</v>
      </c>
      <c r="AB277" s="285">
        <v>0</v>
      </c>
      <c r="AC277" s="285">
        <v>0</v>
      </c>
      <c r="AD277" s="285">
        <v>0</v>
      </c>
      <c r="AE277" s="285">
        <v>0</v>
      </c>
      <c r="AF277" s="285">
        <v>0</v>
      </c>
      <c r="AG277" s="285">
        <v>0</v>
      </c>
      <c r="AH277" s="285">
        <v>0</v>
      </c>
      <c r="AI277" s="285">
        <v>0</v>
      </c>
      <c r="AJ277" s="285">
        <v>0</v>
      </c>
      <c r="AK277" s="285">
        <v>0</v>
      </c>
      <c r="AL277" s="285">
        <v>0</v>
      </c>
      <c r="AM277" s="285">
        <v>0</v>
      </c>
      <c r="AN277" s="285">
        <v>0</v>
      </c>
      <c r="AO277" s="285">
        <v>0</v>
      </c>
      <c r="AP277" s="285">
        <v>0</v>
      </c>
      <c r="AQ277" s="285">
        <v>0</v>
      </c>
      <c r="AR277" s="285">
        <v>0</v>
      </c>
      <c r="AS277" s="285">
        <v>0</v>
      </c>
      <c r="AT277" s="285">
        <v>0</v>
      </c>
    </row>
    <row r="278" spans="1:46" x14ac:dyDescent="0.35">
      <c r="A278" s="285" t="s">
        <v>10</v>
      </c>
      <c r="B278" s="285">
        <v>1</v>
      </c>
      <c r="C278" s="285">
        <v>3</v>
      </c>
      <c r="D278" s="285">
        <v>2210</v>
      </c>
      <c r="E278" s="285">
        <v>0</v>
      </c>
      <c r="F278" s="285">
        <v>0</v>
      </c>
      <c r="G278" s="285">
        <v>0</v>
      </c>
      <c r="H278" s="285">
        <v>10000</v>
      </c>
      <c r="I278" s="285">
        <v>-10000</v>
      </c>
      <c r="J278" s="285">
        <v>3977.46</v>
      </c>
      <c r="K278" s="285">
        <v>-278.24</v>
      </c>
      <c r="L278" s="285">
        <v>-24535.439999999999</v>
      </c>
      <c r="M278" s="285">
        <v>0</v>
      </c>
      <c r="N278" s="285">
        <v>0</v>
      </c>
      <c r="O278" s="285">
        <v>0</v>
      </c>
      <c r="P278" s="285">
        <v>0</v>
      </c>
      <c r="Q278" s="285">
        <v>197388.82</v>
      </c>
      <c r="R278" s="285">
        <v>0</v>
      </c>
      <c r="S278" s="285">
        <v>0</v>
      </c>
      <c r="T278" s="285">
        <v>0</v>
      </c>
      <c r="U278" s="285">
        <v>0</v>
      </c>
      <c r="V278" s="285">
        <v>0</v>
      </c>
      <c r="W278" s="285">
        <v>0</v>
      </c>
      <c r="X278" s="285">
        <v>0</v>
      </c>
      <c r="Y278" s="285">
        <v>0</v>
      </c>
      <c r="Z278" s="285">
        <v>0</v>
      </c>
      <c r="AA278" s="285">
        <v>0</v>
      </c>
      <c r="AB278" s="285">
        <v>0</v>
      </c>
      <c r="AC278" s="285">
        <v>0</v>
      </c>
      <c r="AD278" s="285">
        <v>0</v>
      </c>
      <c r="AE278" s="285">
        <v>0</v>
      </c>
      <c r="AF278" s="285">
        <v>0</v>
      </c>
      <c r="AG278" s="285">
        <v>0</v>
      </c>
      <c r="AH278" s="285">
        <v>0</v>
      </c>
      <c r="AI278" s="285">
        <v>0</v>
      </c>
      <c r="AJ278" s="285">
        <v>0</v>
      </c>
      <c r="AK278" s="285">
        <v>0</v>
      </c>
      <c r="AL278" s="285">
        <v>0</v>
      </c>
      <c r="AM278" s="285">
        <v>0</v>
      </c>
      <c r="AN278" s="285">
        <v>0</v>
      </c>
      <c r="AO278" s="285">
        <v>0</v>
      </c>
      <c r="AP278" s="285">
        <v>0</v>
      </c>
      <c r="AQ278" s="285">
        <v>0</v>
      </c>
      <c r="AR278" s="285">
        <v>0</v>
      </c>
      <c r="AS278" s="285">
        <v>0</v>
      </c>
      <c r="AT278" s="285">
        <v>0</v>
      </c>
    </row>
    <row r="279" spans="1:46" x14ac:dyDescent="0.35">
      <c r="A279" s="285" t="s">
        <v>10</v>
      </c>
      <c r="B279" s="285">
        <v>1</v>
      </c>
      <c r="C279" s="285">
        <v>3</v>
      </c>
      <c r="D279" s="285">
        <v>2501</v>
      </c>
      <c r="E279" s="285">
        <v>0</v>
      </c>
      <c r="F279" s="285">
        <v>0</v>
      </c>
      <c r="G279" s="285">
        <v>0</v>
      </c>
      <c r="H279" s="285">
        <v>0</v>
      </c>
      <c r="I279" s="285">
        <v>0</v>
      </c>
      <c r="J279" s="285">
        <v>0</v>
      </c>
      <c r="K279" s="285">
        <v>0</v>
      </c>
      <c r="L279" s="285">
        <v>0</v>
      </c>
      <c r="M279" s="285">
        <v>0</v>
      </c>
      <c r="N279" s="285">
        <v>0</v>
      </c>
      <c r="O279" s="285">
        <v>0</v>
      </c>
      <c r="P279" s="285">
        <v>0</v>
      </c>
      <c r="Q279" s="285">
        <v>1420053</v>
      </c>
      <c r="R279" s="285">
        <v>0</v>
      </c>
      <c r="S279" s="285">
        <v>0</v>
      </c>
      <c r="T279" s="285">
        <v>0</v>
      </c>
      <c r="U279" s="285">
        <v>0</v>
      </c>
      <c r="V279" s="285">
        <v>0</v>
      </c>
      <c r="W279" s="285">
        <v>0</v>
      </c>
      <c r="X279" s="285">
        <v>0</v>
      </c>
      <c r="Y279" s="285">
        <v>0</v>
      </c>
      <c r="Z279" s="285">
        <v>0</v>
      </c>
      <c r="AA279" s="285">
        <v>0</v>
      </c>
      <c r="AB279" s="285">
        <v>0</v>
      </c>
      <c r="AC279" s="285">
        <v>0</v>
      </c>
      <c r="AD279" s="285">
        <v>0</v>
      </c>
      <c r="AE279" s="285">
        <v>0</v>
      </c>
      <c r="AF279" s="285">
        <v>0</v>
      </c>
      <c r="AG279" s="285">
        <v>0</v>
      </c>
      <c r="AH279" s="285">
        <v>0</v>
      </c>
      <c r="AI279" s="285">
        <v>0</v>
      </c>
      <c r="AJ279" s="285">
        <v>0</v>
      </c>
      <c r="AK279" s="285">
        <v>0</v>
      </c>
      <c r="AL279" s="285">
        <v>0</v>
      </c>
      <c r="AM279" s="285">
        <v>0</v>
      </c>
      <c r="AN279" s="285">
        <v>0</v>
      </c>
      <c r="AO279" s="285">
        <v>0</v>
      </c>
      <c r="AP279" s="285">
        <v>0</v>
      </c>
      <c r="AQ279" s="285">
        <v>0</v>
      </c>
      <c r="AR279" s="285">
        <v>0</v>
      </c>
      <c r="AS279" s="285">
        <v>0</v>
      </c>
      <c r="AT279" s="285">
        <v>0</v>
      </c>
    </row>
    <row r="280" spans="1:46" x14ac:dyDescent="0.35">
      <c r="A280" s="285" t="s">
        <v>10</v>
      </c>
      <c r="B280" s="285">
        <v>1</v>
      </c>
      <c r="C280" s="285">
        <v>3</v>
      </c>
      <c r="D280" s="285">
        <v>2503</v>
      </c>
      <c r="E280" s="285">
        <v>0</v>
      </c>
      <c r="F280" s="285">
        <v>0</v>
      </c>
      <c r="G280" s="285">
        <v>0</v>
      </c>
      <c r="H280" s="285">
        <v>0</v>
      </c>
      <c r="I280" s="285">
        <v>0</v>
      </c>
      <c r="J280" s="285">
        <v>0</v>
      </c>
      <c r="K280" s="285">
        <v>0</v>
      </c>
      <c r="L280" s="285">
        <v>0</v>
      </c>
      <c r="M280" s="285">
        <v>0</v>
      </c>
      <c r="N280" s="285">
        <v>0</v>
      </c>
      <c r="O280" s="285">
        <v>0</v>
      </c>
      <c r="P280" s="285">
        <v>0</v>
      </c>
      <c r="Q280" s="285">
        <v>-1420053</v>
      </c>
      <c r="R280" s="285">
        <v>0</v>
      </c>
      <c r="S280" s="285">
        <v>0</v>
      </c>
      <c r="T280" s="285">
        <v>0</v>
      </c>
      <c r="U280" s="285">
        <v>0</v>
      </c>
      <c r="V280" s="285">
        <v>0</v>
      </c>
      <c r="W280" s="285">
        <v>0</v>
      </c>
      <c r="X280" s="285">
        <v>0</v>
      </c>
      <c r="Y280" s="285">
        <v>0</v>
      </c>
      <c r="Z280" s="285">
        <v>0</v>
      </c>
      <c r="AA280" s="285">
        <v>0</v>
      </c>
      <c r="AB280" s="285">
        <v>0</v>
      </c>
      <c r="AC280" s="285">
        <v>0</v>
      </c>
      <c r="AD280" s="285">
        <v>0</v>
      </c>
      <c r="AE280" s="285">
        <v>0</v>
      </c>
      <c r="AF280" s="285">
        <v>0</v>
      </c>
      <c r="AG280" s="285">
        <v>0</v>
      </c>
      <c r="AH280" s="285">
        <v>0</v>
      </c>
      <c r="AI280" s="285">
        <v>0</v>
      </c>
      <c r="AJ280" s="285">
        <v>0</v>
      </c>
      <c r="AK280" s="285">
        <v>0</v>
      </c>
      <c r="AL280" s="285">
        <v>0</v>
      </c>
      <c r="AM280" s="285">
        <v>0</v>
      </c>
      <c r="AN280" s="285">
        <v>0</v>
      </c>
      <c r="AO280" s="285">
        <v>0</v>
      </c>
      <c r="AP280" s="285">
        <v>0</v>
      </c>
      <c r="AQ280" s="285">
        <v>0</v>
      </c>
      <c r="AR280" s="285">
        <v>0</v>
      </c>
      <c r="AS280" s="285">
        <v>0</v>
      </c>
      <c r="AT280" s="285">
        <v>0</v>
      </c>
    </row>
    <row r="281" spans="1:46" x14ac:dyDescent="0.35">
      <c r="A281" s="285" t="s">
        <v>10</v>
      </c>
      <c r="B281" s="285">
        <v>1</v>
      </c>
      <c r="C281" s="285">
        <v>3</v>
      </c>
      <c r="D281" s="285">
        <v>3000</v>
      </c>
      <c r="E281" s="285">
        <v>0</v>
      </c>
      <c r="F281" s="285">
        <v>1.48</v>
      </c>
      <c r="G281" s="285">
        <v>0</v>
      </c>
      <c r="H281" s="285">
        <v>0</v>
      </c>
      <c r="I281" s="285">
        <v>0</v>
      </c>
      <c r="J281" s="285">
        <v>0</v>
      </c>
      <c r="K281" s="285">
        <v>0</v>
      </c>
      <c r="L281" s="285">
        <v>0</v>
      </c>
      <c r="M281" s="285">
        <v>0</v>
      </c>
      <c r="N281" s="285">
        <v>0</v>
      </c>
      <c r="O281" s="285">
        <v>0</v>
      </c>
      <c r="P281" s="285">
        <v>0</v>
      </c>
      <c r="Q281" s="285">
        <v>969004</v>
      </c>
      <c r="R281" s="285">
        <v>0</v>
      </c>
      <c r="S281" s="285">
        <v>0</v>
      </c>
      <c r="T281" s="285">
        <v>0</v>
      </c>
      <c r="U281" s="285">
        <v>0</v>
      </c>
      <c r="V281" s="285">
        <v>0</v>
      </c>
      <c r="W281" s="285">
        <v>0</v>
      </c>
      <c r="X281" s="285">
        <v>0</v>
      </c>
      <c r="Y281" s="285">
        <v>0</v>
      </c>
      <c r="Z281" s="285">
        <v>0</v>
      </c>
      <c r="AA281" s="285">
        <v>0</v>
      </c>
      <c r="AB281" s="285">
        <v>0</v>
      </c>
      <c r="AC281" s="285">
        <v>0</v>
      </c>
      <c r="AD281" s="285">
        <v>0</v>
      </c>
      <c r="AE281" s="285">
        <v>0</v>
      </c>
      <c r="AF281" s="285">
        <v>0</v>
      </c>
      <c r="AG281" s="285">
        <v>0</v>
      </c>
      <c r="AH281" s="285">
        <v>0</v>
      </c>
      <c r="AI281" s="285">
        <v>0</v>
      </c>
      <c r="AJ281" s="285">
        <v>0</v>
      </c>
      <c r="AK281" s="285">
        <v>0</v>
      </c>
      <c r="AL281" s="285">
        <v>0</v>
      </c>
      <c r="AM281" s="285">
        <v>0</v>
      </c>
      <c r="AN281" s="285">
        <v>0</v>
      </c>
      <c r="AO281" s="285">
        <v>0</v>
      </c>
      <c r="AP281" s="285">
        <v>0</v>
      </c>
      <c r="AQ281" s="285">
        <v>0</v>
      </c>
      <c r="AR281" s="285">
        <v>0</v>
      </c>
      <c r="AS281" s="285">
        <v>0</v>
      </c>
      <c r="AT281" s="285">
        <v>0</v>
      </c>
    </row>
    <row r="282" spans="1:46" x14ac:dyDescent="0.35">
      <c r="A282" s="285" t="s">
        <v>10</v>
      </c>
      <c r="B282" s="285">
        <v>1</v>
      </c>
      <c r="C282" s="285">
        <v>3</v>
      </c>
      <c r="D282" s="285">
        <v>3001</v>
      </c>
      <c r="E282" s="285">
        <v>0</v>
      </c>
      <c r="F282" s="285">
        <v>0</v>
      </c>
      <c r="G282" s="285">
        <v>0</v>
      </c>
      <c r="H282" s="285">
        <v>0</v>
      </c>
      <c r="I282" s="285">
        <v>0</v>
      </c>
      <c r="J282" s="285">
        <v>0</v>
      </c>
      <c r="K282" s="285">
        <v>0</v>
      </c>
      <c r="L282" s="285">
        <v>0</v>
      </c>
      <c r="M282" s="285">
        <v>0</v>
      </c>
      <c r="N282" s="285">
        <v>0</v>
      </c>
      <c r="O282" s="285">
        <v>0</v>
      </c>
      <c r="P282" s="285">
        <v>0</v>
      </c>
      <c r="Q282" s="285">
        <v>1624620</v>
      </c>
      <c r="R282" s="285">
        <v>0</v>
      </c>
      <c r="S282" s="285">
        <v>0</v>
      </c>
      <c r="T282" s="285">
        <v>0</v>
      </c>
      <c r="U282" s="285">
        <v>0</v>
      </c>
      <c r="V282" s="285">
        <v>0</v>
      </c>
      <c r="W282" s="285">
        <v>0</v>
      </c>
      <c r="X282" s="285">
        <v>0</v>
      </c>
      <c r="Y282" s="285">
        <v>0</v>
      </c>
      <c r="Z282" s="285">
        <v>0</v>
      </c>
      <c r="AA282" s="285">
        <v>0</v>
      </c>
      <c r="AB282" s="285">
        <v>0</v>
      </c>
      <c r="AC282" s="285">
        <v>0</v>
      </c>
      <c r="AD282" s="285">
        <v>0</v>
      </c>
      <c r="AE282" s="285">
        <v>0</v>
      </c>
      <c r="AF282" s="285">
        <v>0</v>
      </c>
      <c r="AG282" s="285">
        <v>0</v>
      </c>
      <c r="AH282" s="285">
        <v>0</v>
      </c>
      <c r="AI282" s="285">
        <v>0</v>
      </c>
      <c r="AJ282" s="285">
        <v>0</v>
      </c>
      <c r="AK282" s="285">
        <v>0</v>
      </c>
      <c r="AL282" s="285">
        <v>0</v>
      </c>
      <c r="AM282" s="285">
        <v>0</v>
      </c>
      <c r="AN282" s="285">
        <v>0</v>
      </c>
      <c r="AO282" s="285">
        <v>0</v>
      </c>
      <c r="AP282" s="285">
        <v>0</v>
      </c>
      <c r="AQ282" s="285">
        <v>0</v>
      </c>
      <c r="AR282" s="285">
        <v>0</v>
      </c>
      <c r="AS282" s="285">
        <v>0</v>
      </c>
      <c r="AT282" s="285">
        <v>0</v>
      </c>
    </row>
    <row r="283" spans="1:46" x14ac:dyDescent="0.35">
      <c r="A283" s="285" t="s">
        <v>10</v>
      </c>
      <c r="B283" s="285">
        <v>1</v>
      </c>
      <c r="C283" s="285">
        <v>3</v>
      </c>
      <c r="D283" s="285">
        <v>3003</v>
      </c>
      <c r="E283" s="285">
        <v>0</v>
      </c>
      <c r="F283" s="285">
        <v>0</v>
      </c>
      <c r="G283" s="285">
        <v>0</v>
      </c>
      <c r="H283" s="285">
        <v>0</v>
      </c>
      <c r="I283" s="285">
        <v>0</v>
      </c>
      <c r="J283" s="285">
        <v>0</v>
      </c>
      <c r="K283" s="285">
        <v>0</v>
      </c>
      <c r="L283" s="285">
        <v>0</v>
      </c>
      <c r="M283" s="285">
        <v>0</v>
      </c>
      <c r="N283" s="285">
        <v>0</v>
      </c>
      <c r="O283" s="285">
        <v>0</v>
      </c>
      <c r="P283" s="285">
        <v>0</v>
      </c>
      <c r="Q283" s="285">
        <v>-482525.55</v>
      </c>
      <c r="R283" s="285">
        <v>0</v>
      </c>
      <c r="S283" s="285">
        <v>0</v>
      </c>
      <c r="T283" s="285">
        <v>0</v>
      </c>
      <c r="U283" s="285">
        <v>0</v>
      </c>
      <c r="V283" s="285">
        <v>0</v>
      </c>
      <c r="W283" s="285">
        <v>0</v>
      </c>
      <c r="X283" s="285">
        <v>0</v>
      </c>
      <c r="Y283" s="285">
        <v>0</v>
      </c>
      <c r="Z283" s="285">
        <v>0</v>
      </c>
      <c r="AA283" s="285">
        <v>0</v>
      </c>
      <c r="AB283" s="285">
        <v>0</v>
      </c>
      <c r="AC283" s="285">
        <v>0</v>
      </c>
      <c r="AD283" s="285">
        <v>0</v>
      </c>
      <c r="AE283" s="285">
        <v>0</v>
      </c>
      <c r="AF283" s="285">
        <v>0</v>
      </c>
      <c r="AG283" s="285">
        <v>0</v>
      </c>
      <c r="AH283" s="285">
        <v>0</v>
      </c>
      <c r="AI283" s="285">
        <v>0</v>
      </c>
      <c r="AJ283" s="285">
        <v>0</v>
      </c>
      <c r="AK283" s="285">
        <v>0</v>
      </c>
      <c r="AL283" s="285">
        <v>0</v>
      </c>
      <c r="AM283" s="285">
        <v>0</v>
      </c>
      <c r="AN283" s="285">
        <v>0</v>
      </c>
      <c r="AO283" s="285">
        <v>0</v>
      </c>
      <c r="AP283" s="285">
        <v>0</v>
      </c>
      <c r="AQ283" s="285">
        <v>0</v>
      </c>
      <c r="AR283" s="285">
        <v>0</v>
      </c>
      <c r="AS283" s="285">
        <v>0</v>
      </c>
      <c r="AT283" s="285">
        <v>0</v>
      </c>
    </row>
    <row r="284" spans="1:46" x14ac:dyDescent="0.35">
      <c r="A284" s="285" t="s">
        <v>10</v>
      </c>
      <c r="B284" s="285">
        <v>1</v>
      </c>
      <c r="C284" s="285">
        <v>3</v>
      </c>
      <c r="D284" s="285">
        <v>3005</v>
      </c>
      <c r="E284" s="285">
        <v>0</v>
      </c>
      <c r="F284" s="285">
        <v>0</v>
      </c>
      <c r="G284" s="285">
        <v>0</v>
      </c>
      <c r="H284" s="285">
        <v>0</v>
      </c>
      <c r="I284" s="285">
        <v>0</v>
      </c>
      <c r="J284" s="285">
        <v>0</v>
      </c>
      <c r="K284" s="285">
        <v>0</v>
      </c>
      <c r="L284" s="285">
        <v>0</v>
      </c>
      <c r="M284" s="285">
        <v>0</v>
      </c>
      <c r="N284" s="285">
        <v>0</v>
      </c>
      <c r="O284" s="285">
        <v>0</v>
      </c>
      <c r="P284" s="285">
        <v>0</v>
      </c>
      <c r="Q284" s="285">
        <v>-3324006.44</v>
      </c>
      <c r="R284" s="285">
        <v>0</v>
      </c>
      <c r="S284" s="285">
        <v>0</v>
      </c>
      <c r="T284" s="285">
        <v>0</v>
      </c>
      <c r="U284" s="285">
        <v>0</v>
      </c>
      <c r="V284" s="285">
        <v>0</v>
      </c>
      <c r="W284" s="285">
        <v>0</v>
      </c>
      <c r="X284" s="285">
        <v>0</v>
      </c>
      <c r="Y284" s="285">
        <v>0</v>
      </c>
      <c r="Z284" s="285">
        <v>0</v>
      </c>
      <c r="AA284" s="285">
        <v>0</v>
      </c>
      <c r="AB284" s="285">
        <v>0</v>
      </c>
      <c r="AC284" s="285">
        <v>0</v>
      </c>
      <c r="AD284" s="285">
        <v>0</v>
      </c>
      <c r="AE284" s="285">
        <v>0</v>
      </c>
      <c r="AF284" s="285">
        <v>0</v>
      </c>
      <c r="AG284" s="285">
        <v>0</v>
      </c>
      <c r="AH284" s="285">
        <v>0</v>
      </c>
      <c r="AI284" s="285">
        <v>0</v>
      </c>
      <c r="AJ284" s="285">
        <v>0</v>
      </c>
      <c r="AK284" s="285">
        <v>0</v>
      </c>
      <c r="AL284" s="285">
        <v>0</v>
      </c>
      <c r="AM284" s="285">
        <v>0</v>
      </c>
      <c r="AN284" s="285">
        <v>0</v>
      </c>
      <c r="AO284" s="285">
        <v>0</v>
      </c>
      <c r="AP284" s="285">
        <v>0</v>
      </c>
      <c r="AQ284" s="285">
        <v>0</v>
      </c>
      <c r="AR284" s="285">
        <v>0</v>
      </c>
      <c r="AS284" s="285">
        <v>0</v>
      </c>
      <c r="AT284" s="285">
        <v>0</v>
      </c>
    </row>
    <row r="285" spans="1:46" x14ac:dyDescent="0.35">
      <c r="A285" s="285" t="s">
        <v>10</v>
      </c>
      <c r="B285" s="285">
        <v>1</v>
      </c>
      <c r="C285" s="285">
        <v>3</v>
      </c>
      <c r="D285" s="285">
        <v>4000</v>
      </c>
      <c r="E285" s="285">
        <v>0</v>
      </c>
      <c r="F285" s="285">
        <v>929896.61</v>
      </c>
      <c r="G285" s="285">
        <v>57868.7</v>
      </c>
      <c r="H285" s="285">
        <v>124872.97</v>
      </c>
      <c r="I285" s="285">
        <v>102695.06</v>
      </c>
      <c r="J285" s="285">
        <v>24838.01</v>
      </c>
      <c r="K285" s="285">
        <v>46351.86</v>
      </c>
      <c r="L285" s="285">
        <v>90460.42</v>
      </c>
      <c r="M285" s="285">
        <v>16290.66</v>
      </c>
      <c r="N285" s="285">
        <v>369.84</v>
      </c>
      <c r="O285" s="285">
        <v>-4360.38</v>
      </c>
      <c r="P285" s="285">
        <v>-6454.88</v>
      </c>
      <c r="Q285" s="285">
        <v>130478.22</v>
      </c>
      <c r="R285" s="285">
        <v>0</v>
      </c>
      <c r="S285" s="285">
        <v>0</v>
      </c>
      <c r="T285" s="285">
        <v>0</v>
      </c>
      <c r="U285" s="285">
        <v>0</v>
      </c>
      <c r="V285" s="285">
        <v>0</v>
      </c>
      <c r="W285" s="285">
        <v>0</v>
      </c>
      <c r="X285" s="285">
        <v>0</v>
      </c>
      <c r="Y285" s="285">
        <v>0</v>
      </c>
      <c r="Z285" s="285">
        <v>0</v>
      </c>
      <c r="AA285" s="285">
        <v>0</v>
      </c>
      <c r="AB285" s="285">
        <v>0</v>
      </c>
      <c r="AC285" s="285">
        <v>0</v>
      </c>
      <c r="AD285" s="285">
        <v>0</v>
      </c>
      <c r="AE285" s="285">
        <v>0</v>
      </c>
      <c r="AF285" s="285">
        <v>0</v>
      </c>
      <c r="AG285" s="285">
        <v>0</v>
      </c>
      <c r="AH285" s="285">
        <v>0</v>
      </c>
      <c r="AI285" s="285">
        <v>0</v>
      </c>
      <c r="AJ285" s="285">
        <v>0</v>
      </c>
      <c r="AK285" s="285">
        <v>0</v>
      </c>
      <c r="AL285" s="285">
        <v>0</v>
      </c>
      <c r="AM285" s="285">
        <v>0</v>
      </c>
      <c r="AN285" s="285">
        <v>0</v>
      </c>
      <c r="AO285" s="285">
        <v>0</v>
      </c>
      <c r="AP285" s="285">
        <v>0</v>
      </c>
      <c r="AQ285" s="285">
        <v>0</v>
      </c>
      <c r="AR285" s="285">
        <v>0</v>
      </c>
      <c r="AS285" s="285">
        <v>0</v>
      </c>
      <c r="AT285" s="285">
        <v>0</v>
      </c>
    </row>
    <row r="286" spans="1:46" x14ac:dyDescent="0.35">
      <c r="A286" s="285" t="s">
        <v>10</v>
      </c>
      <c r="B286" s="285">
        <v>1</v>
      </c>
      <c r="C286" s="285">
        <v>3</v>
      </c>
      <c r="D286" s="285">
        <v>4001</v>
      </c>
      <c r="E286" s="285">
        <v>0</v>
      </c>
      <c r="F286" s="285">
        <v>3869.15</v>
      </c>
      <c r="G286" s="285">
        <v>0</v>
      </c>
      <c r="H286" s="285">
        <v>0</v>
      </c>
      <c r="I286" s="285">
        <v>0</v>
      </c>
      <c r="J286" s="285">
        <v>0</v>
      </c>
      <c r="K286" s="285">
        <v>0</v>
      </c>
      <c r="L286" s="285">
        <v>0</v>
      </c>
      <c r="M286" s="285">
        <v>0</v>
      </c>
      <c r="N286" s="285">
        <v>0</v>
      </c>
      <c r="O286" s="285">
        <v>0</v>
      </c>
      <c r="P286" s="285">
        <v>0</v>
      </c>
      <c r="Q286" s="285">
        <v>0</v>
      </c>
      <c r="R286" s="285">
        <v>0</v>
      </c>
      <c r="S286" s="285">
        <v>0</v>
      </c>
      <c r="T286" s="285">
        <v>0</v>
      </c>
      <c r="U286" s="285">
        <v>0</v>
      </c>
      <c r="V286" s="285">
        <v>0</v>
      </c>
      <c r="W286" s="285">
        <v>0</v>
      </c>
      <c r="X286" s="285">
        <v>0</v>
      </c>
      <c r="Y286" s="285">
        <v>0</v>
      </c>
      <c r="Z286" s="285">
        <v>0</v>
      </c>
      <c r="AA286" s="285">
        <v>0</v>
      </c>
      <c r="AB286" s="285">
        <v>0</v>
      </c>
      <c r="AC286" s="285">
        <v>0</v>
      </c>
      <c r="AD286" s="285">
        <v>0</v>
      </c>
      <c r="AE286" s="285">
        <v>0</v>
      </c>
      <c r="AF286" s="285">
        <v>0</v>
      </c>
      <c r="AG286" s="285">
        <v>0</v>
      </c>
      <c r="AH286" s="285">
        <v>0</v>
      </c>
      <c r="AI286" s="285">
        <v>0</v>
      </c>
      <c r="AJ286" s="285">
        <v>0</v>
      </c>
      <c r="AK286" s="285">
        <v>0</v>
      </c>
      <c r="AL286" s="285">
        <v>0</v>
      </c>
      <c r="AM286" s="285">
        <v>0</v>
      </c>
      <c r="AN286" s="285">
        <v>0</v>
      </c>
      <c r="AO286" s="285">
        <v>0</v>
      </c>
      <c r="AP286" s="285">
        <v>0</v>
      </c>
      <c r="AQ286" s="285">
        <v>0</v>
      </c>
      <c r="AR286" s="285">
        <v>0</v>
      </c>
      <c r="AS286" s="285">
        <v>0</v>
      </c>
      <c r="AT286" s="285">
        <v>0</v>
      </c>
    </row>
    <row r="287" spans="1:46" x14ac:dyDescent="0.35">
      <c r="A287" s="285" t="s">
        <v>10</v>
      </c>
      <c r="B287" s="285">
        <v>1</v>
      </c>
      <c r="C287" s="285">
        <v>3</v>
      </c>
      <c r="D287" s="285">
        <v>4003</v>
      </c>
      <c r="E287" s="285">
        <v>0</v>
      </c>
      <c r="F287" s="285">
        <v>123307.54</v>
      </c>
      <c r="G287" s="285">
        <v>7350.9</v>
      </c>
      <c r="H287" s="285">
        <v>16012.31</v>
      </c>
      <c r="I287" s="285">
        <v>13220.24</v>
      </c>
      <c r="J287" s="285">
        <v>3648.75</v>
      </c>
      <c r="K287" s="285">
        <v>5933.91</v>
      </c>
      <c r="L287" s="285">
        <v>11501.86</v>
      </c>
      <c r="M287" s="285">
        <v>2112.6799999999998</v>
      </c>
      <c r="N287" s="285">
        <v>69.099999999999994</v>
      </c>
      <c r="O287" s="285">
        <v>-136.1</v>
      </c>
      <c r="P287" s="285">
        <v>-609.03</v>
      </c>
      <c r="Q287" s="285">
        <v>19116.5</v>
      </c>
      <c r="R287" s="285">
        <v>0</v>
      </c>
      <c r="S287" s="285">
        <v>0</v>
      </c>
      <c r="T287" s="285">
        <v>0</v>
      </c>
      <c r="U287" s="285">
        <v>0</v>
      </c>
      <c r="V287" s="285">
        <v>0</v>
      </c>
      <c r="W287" s="285">
        <v>0</v>
      </c>
      <c r="X287" s="285">
        <v>0</v>
      </c>
      <c r="Y287" s="285">
        <v>0</v>
      </c>
      <c r="Z287" s="285">
        <v>0</v>
      </c>
      <c r="AA287" s="285">
        <v>0</v>
      </c>
      <c r="AB287" s="285">
        <v>0</v>
      </c>
      <c r="AC287" s="285">
        <v>0</v>
      </c>
      <c r="AD287" s="285">
        <v>0</v>
      </c>
      <c r="AE287" s="285">
        <v>0</v>
      </c>
      <c r="AF287" s="285">
        <v>0</v>
      </c>
      <c r="AG287" s="285">
        <v>0</v>
      </c>
      <c r="AH287" s="285">
        <v>0</v>
      </c>
      <c r="AI287" s="285">
        <v>0</v>
      </c>
      <c r="AJ287" s="285">
        <v>0</v>
      </c>
      <c r="AK287" s="285">
        <v>0</v>
      </c>
      <c r="AL287" s="285">
        <v>0</v>
      </c>
      <c r="AM287" s="285">
        <v>0</v>
      </c>
      <c r="AN287" s="285">
        <v>0</v>
      </c>
      <c r="AO287" s="285">
        <v>0</v>
      </c>
      <c r="AP287" s="285">
        <v>0</v>
      </c>
      <c r="AQ287" s="285">
        <v>0</v>
      </c>
      <c r="AR287" s="285">
        <v>0</v>
      </c>
      <c r="AS287" s="285">
        <v>0</v>
      </c>
      <c r="AT287" s="285">
        <v>0</v>
      </c>
    </row>
    <row r="288" spans="1:46" x14ac:dyDescent="0.35">
      <c r="A288" s="285" t="s">
        <v>10</v>
      </c>
      <c r="B288" s="285">
        <v>1</v>
      </c>
      <c r="C288" s="285">
        <v>3</v>
      </c>
      <c r="D288" s="285">
        <v>4005</v>
      </c>
      <c r="E288" s="285">
        <v>0</v>
      </c>
      <c r="F288" s="285">
        <v>2479995.56</v>
      </c>
      <c r="G288" s="285">
        <v>146128.65</v>
      </c>
      <c r="H288" s="285">
        <v>370370</v>
      </c>
      <c r="I288" s="285">
        <v>-180716.13</v>
      </c>
      <c r="J288" s="285">
        <v>89749.97</v>
      </c>
      <c r="K288" s="285">
        <v>197525.85</v>
      </c>
      <c r="L288" s="285">
        <v>415912.58</v>
      </c>
      <c r="M288" s="285">
        <v>51937.19</v>
      </c>
      <c r="N288" s="285">
        <v>-650</v>
      </c>
      <c r="O288" s="285">
        <v>-9767.1299999999992</v>
      </c>
      <c r="P288" s="285">
        <v>-12300.03</v>
      </c>
      <c r="Q288" s="285">
        <v>-173820.67</v>
      </c>
      <c r="R288" s="285">
        <v>0</v>
      </c>
      <c r="S288" s="285">
        <v>0</v>
      </c>
      <c r="T288" s="285">
        <v>0</v>
      </c>
      <c r="U288" s="285">
        <v>0</v>
      </c>
      <c r="V288" s="285">
        <v>0</v>
      </c>
      <c r="W288" s="285">
        <v>0</v>
      </c>
      <c r="X288" s="285">
        <v>0</v>
      </c>
      <c r="Y288" s="285">
        <v>0</v>
      </c>
      <c r="Z288" s="285">
        <v>0</v>
      </c>
      <c r="AA288" s="285">
        <v>0</v>
      </c>
      <c r="AB288" s="285">
        <v>0</v>
      </c>
      <c r="AC288" s="285">
        <v>0</v>
      </c>
      <c r="AD288" s="285">
        <v>0</v>
      </c>
      <c r="AE288" s="285">
        <v>0</v>
      </c>
      <c r="AF288" s="285">
        <v>0</v>
      </c>
      <c r="AG288" s="285">
        <v>0</v>
      </c>
      <c r="AH288" s="285">
        <v>0</v>
      </c>
      <c r="AI288" s="285">
        <v>0</v>
      </c>
      <c r="AJ288" s="285">
        <v>0</v>
      </c>
      <c r="AK288" s="285">
        <v>0</v>
      </c>
      <c r="AL288" s="285">
        <v>0</v>
      </c>
      <c r="AM288" s="285">
        <v>0</v>
      </c>
      <c r="AN288" s="285">
        <v>0</v>
      </c>
      <c r="AO288" s="285">
        <v>0</v>
      </c>
      <c r="AP288" s="285">
        <v>0</v>
      </c>
      <c r="AQ288" s="285">
        <v>0</v>
      </c>
      <c r="AR288" s="285">
        <v>0</v>
      </c>
      <c r="AS288" s="285">
        <v>0</v>
      </c>
      <c r="AT288" s="285">
        <v>0</v>
      </c>
    </row>
    <row r="289" spans="1:46" x14ac:dyDescent="0.35">
      <c r="A289" s="285" t="s">
        <v>10</v>
      </c>
      <c r="B289" s="285">
        <v>1</v>
      </c>
      <c r="C289" s="285">
        <v>3</v>
      </c>
      <c r="D289" s="285">
        <v>4006</v>
      </c>
      <c r="E289" s="285">
        <v>0</v>
      </c>
      <c r="F289" s="285">
        <v>517872.46</v>
      </c>
      <c r="G289" s="285">
        <v>29164.49</v>
      </c>
      <c r="H289" s="285">
        <v>64058</v>
      </c>
      <c r="I289" s="285">
        <v>52922.13</v>
      </c>
      <c r="J289" s="285">
        <v>13529.99</v>
      </c>
      <c r="K289" s="285">
        <v>23710.5</v>
      </c>
      <c r="L289" s="285">
        <v>46004.25</v>
      </c>
      <c r="M289" s="285">
        <v>8447.5</v>
      </c>
      <c r="N289" s="285">
        <v>270.5</v>
      </c>
      <c r="O289" s="285">
        <v>-548.75</v>
      </c>
      <c r="P289" s="285">
        <v>-2552.92</v>
      </c>
      <c r="Q289" s="285">
        <v>114648.76</v>
      </c>
      <c r="R289" s="285">
        <v>0</v>
      </c>
      <c r="S289" s="285">
        <v>0</v>
      </c>
      <c r="T289" s="285">
        <v>0</v>
      </c>
      <c r="U289" s="285">
        <v>0</v>
      </c>
      <c r="V289" s="285">
        <v>0</v>
      </c>
      <c r="W289" s="285">
        <v>0</v>
      </c>
      <c r="X289" s="285">
        <v>0</v>
      </c>
      <c r="Y289" s="285">
        <v>0</v>
      </c>
      <c r="Z289" s="285">
        <v>0</v>
      </c>
      <c r="AA289" s="285">
        <v>0</v>
      </c>
      <c r="AB289" s="285">
        <v>0</v>
      </c>
      <c r="AC289" s="285">
        <v>0</v>
      </c>
      <c r="AD289" s="285">
        <v>0</v>
      </c>
      <c r="AE289" s="285">
        <v>0</v>
      </c>
      <c r="AF289" s="285">
        <v>0</v>
      </c>
      <c r="AG289" s="285">
        <v>0</v>
      </c>
      <c r="AH289" s="285">
        <v>0</v>
      </c>
      <c r="AI289" s="285">
        <v>0</v>
      </c>
      <c r="AJ289" s="285">
        <v>0</v>
      </c>
      <c r="AK289" s="285">
        <v>0</v>
      </c>
      <c r="AL289" s="285">
        <v>0</v>
      </c>
      <c r="AM289" s="285">
        <v>0</v>
      </c>
      <c r="AN289" s="285">
        <v>0</v>
      </c>
      <c r="AO289" s="285">
        <v>0</v>
      </c>
      <c r="AP289" s="285">
        <v>0</v>
      </c>
      <c r="AQ289" s="285">
        <v>0</v>
      </c>
      <c r="AR289" s="285">
        <v>0</v>
      </c>
      <c r="AS289" s="285">
        <v>0</v>
      </c>
      <c r="AT289" s="285">
        <v>0</v>
      </c>
    </row>
    <row r="290" spans="1:46" x14ac:dyDescent="0.35">
      <c r="A290" s="285" t="s">
        <v>10</v>
      </c>
      <c r="B290" s="285">
        <v>1</v>
      </c>
      <c r="C290" s="285">
        <v>3</v>
      </c>
      <c r="D290" s="285">
        <v>4007</v>
      </c>
      <c r="E290" s="285">
        <v>0</v>
      </c>
      <c r="F290" s="285">
        <v>14375</v>
      </c>
      <c r="G290" s="285">
        <v>7203.75</v>
      </c>
      <c r="H290" s="285">
        <v>-293.75</v>
      </c>
      <c r="I290" s="285">
        <v>-510</v>
      </c>
      <c r="J290" s="285">
        <v>1156.25</v>
      </c>
      <c r="K290" s="285">
        <v>116.25</v>
      </c>
      <c r="L290" s="285">
        <v>290</v>
      </c>
      <c r="M290" s="285">
        <v>-205</v>
      </c>
      <c r="N290" s="285">
        <v>-820</v>
      </c>
      <c r="O290" s="285">
        <v>-46.25</v>
      </c>
      <c r="P290" s="285">
        <v>-310.47000000000003</v>
      </c>
      <c r="Q290" s="285">
        <v>6095</v>
      </c>
      <c r="R290" s="285">
        <v>0</v>
      </c>
      <c r="S290" s="285">
        <v>0</v>
      </c>
      <c r="T290" s="285">
        <v>0</v>
      </c>
      <c r="U290" s="285">
        <v>0</v>
      </c>
      <c r="V290" s="285">
        <v>0</v>
      </c>
      <c r="W290" s="285">
        <v>0</v>
      </c>
      <c r="X290" s="285">
        <v>0</v>
      </c>
      <c r="Y290" s="285">
        <v>0</v>
      </c>
      <c r="Z290" s="285">
        <v>0</v>
      </c>
      <c r="AA290" s="285">
        <v>0</v>
      </c>
      <c r="AB290" s="285">
        <v>0</v>
      </c>
      <c r="AC290" s="285">
        <v>0</v>
      </c>
      <c r="AD290" s="285">
        <v>0</v>
      </c>
      <c r="AE290" s="285">
        <v>0</v>
      </c>
      <c r="AF290" s="285">
        <v>0</v>
      </c>
      <c r="AG290" s="285">
        <v>0</v>
      </c>
      <c r="AH290" s="285">
        <v>0</v>
      </c>
      <c r="AI290" s="285">
        <v>0</v>
      </c>
      <c r="AJ290" s="285">
        <v>0</v>
      </c>
      <c r="AK290" s="285">
        <v>0</v>
      </c>
      <c r="AL290" s="285">
        <v>0</v>
      </c>
      <c r="AM290" s="285">
        <v>0</v>
      </c>
      <c r="AN290" s="285">
        <v>0</v>
      </c>
      <c r="AO290" s="285">
        <v>0</v>
      </c>
      <c r="AP290" s="285">
        <v>0</v>
      </c>
      <c r="AQ290" s="285">
        <v>0</v>
      </c>
      <c r="AR290" s="285">
        <v>0</v>
      </c>
      <c r="AS290" s="285">
        <v>0</v>
      </c>
      <c r="AT290" s="285">
        <v>0</v>
      </c>
    </row>
    <row r="291" spans="1:46" x14ac:dyDescent="0.35">
      <c r="A291" s="285" t="s">
        <v>10</v>
      </c>
      <c r="B291" s="285">
        <v>1</v>
      </c>
      <c r="C291" s="285">
        <v>3</v>
      </c>
      <c r="D291" s="285">
        <v>4008</v>
      </c>
      <c r="E291" s="285">
        <v>0</v>
      </c>
      <c r="F291" s="285">
        <v>81749</v>
      </c>
      <c r="G291" s="285">
        <v>5974.95</v>
      </c>
      <c r="H291" s="285">
        <v>12803.2</v>
      </c>
      <c r="I291" s="285">
        <v>10556.15</v>
      </c>
      <c r="J291" s="285">
        <v>2744.1</v>
      </c>
      <c r="K291" s="285">
        <v>4755.75</v>
      </c>
      <c r="L291" s="285">
        <v>9200.85</v>
      </c>
      <c r="M291" s="285">
        <v>1690.4</v>
      </c>
      <c r="N291" s="285">
        <v>57.7</v>
      </c>
      <c r="O291" s="285">
        <v>-107.05</v>
      </c>
      <c r="P291" s="285">
        <v>-440.37</v>
      </c>
      <c r="Q291" s="285">
        <v>10.1</v>
      </c>
      <c r="R291" s="285">
        <v>0</v>
      </c>
      <c r="S291" s="285">
        <v>0</v>
      </c>
      <c r="T291" s="285">
        <v>0</v>
      </c>
      <c r="U291" s="285">
        <v>0</v>
      </c>
      <c r="V291" s="285">
        <v>0</v>
      </c>
      <c r="W291" s="285">
        <v>0</v>
      </c>
      <c r="X291" s="285">
        <v>0</v>
      </c>
      <c r="Y291" s="285">
        <v>0</v>
      </c>
      <c r="Z291" s="285">
        <v>0</v>
      </c>
      <c r="AA291" s="285">
        <v>0</v>
      </c>
      <c r="AB291" s="285">
        <v>0</v>
      </c>
      <c r="AC291" s="285">
        <v>0</v>
      </c>
      <c r="AD291" s="285">
        <v>0</v>
      </c>
      <c r="AE291" s="285">
        <v>0</v>
      </c>
      <c r="AF291" s="285">
        <v>0</v>
      </c>
      <c r="AG291" s="285">
        <v>0</v>
      </c>
      <c r="AH291" s="285">
        <v>0</v>
      </c>
      <c r="AI291" s="285">
        <v>0</v>
      </c>
      <c r="AJ291" s="285">
        <v>0</v>
      </c>
      <c r="AK291" s="285">
        <v>0</v>
      </c>
      <c r="AL291" s="285">
        <v>0</v>
      </c>
      <c r="AM291" s="285">
        <v>0</v>
      </c>
      <c r="AN291" s="285">
        <v>0</v>
      </c>
      <c r="AO291" s="285">
        <v>0</v>
      </c>
      <c r="AP291" s="285">
        <v>0</v>
      </c>
      <c r="AQ291" s="285">
        <v>0</v>
      </c>
      <c r="AR291" s="285">
        <v>0</v>
      </c>
      <c r="AS291" s="285">
        <v>0</v>
      </c>
      <c r="AT291" s="285">
        <v>0</v>
      </c>
    </row>
    <row r="292" spans="1:46" x14ac:dyDescent="0.35">
      <c r="A292" s="285" t="s">
        <v>10</v>
      </c>
      <c r="B292" s="285">
        <v>1</v>
      </c>
      <c r="C292" s="285">
        <v>3</v>
      </c>
      <c r="D292" s="285">
        <v>4009</v>
      </c>
      <c r="E292" s="285">
        <v>0</v>
      </c>
      <c r="F292" s="285">
        <v>69496.070000000007</v>
      </c>
      <c r="G292" s="285">
        <v>5079.34</v>
      </c>
      <c r="H292" s="285">
        <v>10884.02</v>
      </c>
      <c r="I292" s="285">
        <v>8974.2199999999993</v>
      </c>
      <c r="J292" s="285">
        <v>2332.86</v>
      </c>
      <c r="K292" s="285">
        <v>4042.99</v>
      </c>
      <c r="L292" s="285">
        <v>7821.52</v>
      </c>
      <c r="M292" s="285">
        <v>1437.27</v>
      </c>
      <c r="N292" s="285">
        <v>49.02</v>
      </c>
      <c r="O292" s="285">
        <v>-91.03</v>
      </c>
      <c r="P292" s="285">
        <v>-374.36</v>
      </c>
      <c r="Q292" s="285">
        <v>8.59</v>
      </c>
      <c r="R292" s="285">
        <v>0</v>
      </c>
      <c r="S292" s="285">
        <v>0</v>
      </c>
      <c r="T292" s="285">
        <v>0</v>
      </c>
      <c r="U292" s="285">
        <v>0</v>
      </c>
      <c r="V292" s="285">
        <v>0</v>
      </c>
      <c r="W292" s="285">
        <v>0</v>
      </c>
      <c r="X292" s="285">
        <v>0</v>
      </c>
      <c r="Y292" s="285">
        <v>0</v>
      </c>
      <c r="Z292" s="285">
        <v>0</v>
      </c>
      <c r="AA292" s="285">
        <v>0</v>
      </c>
      <c r="AB292" s="285">
        <v>0</v>
      </c>
      <c r="AC292" s="285">
        <v>0</v>
      </c>
      <c r="AD292" s="285">
        <v>0</v>
      </c>
      <c r="AE292" s="285">
        <v>0</v>
      </c>
      <c r="AF292" s="285">
        <v>0</v>
      </c>
      <c r="AG292" s="285">
        <v>0</v>
      </c>
      <c r="AH292" s="285">
        <v>0</v>
      </c>
      <c r="AI292" s="285">
        <v>0</v>
      </c>
      <c r="AJ292" s="285">
        <v>0</v>
      </c>
      <c r="AK292" s="285">
        <v>0</v>
      </c>
      <c r="AL292" s="285">
        <v>0</v>
      </c>
      <c r="AM292" s="285">
        <v>0</v>
      </c>
      <c r="AN292" s="285">
        <v>0</v>
      </c>
      <c r="AO292" s="285">
        <v>0</v>
      </c>
      <c r="AP292" s="285">
        <v>0</v>
      </c>
      <c r="AQ292" s="285">
        <v>0</v>
      </c>
      <c r="AR292" s="285">
        <v>0</v>
      </c>
      <c r="AS292" s="285">
        <v>0</v>
      </c>
      <c r="AT292" s="285">
        <v>0</v>
      </c>
    </row>
    <row r="293" spans="1:46" x14ac:dyDescent="0.35">
      <c r="A293" s="285" t="s">
        <v>10</v>
      </c>
      <c r="B293" s="285">
        <v>1</v>
      </c>
      <c r="C293" s="285">
        <v>3</v>
      </c>
      <c r="D293" s="285">
        <v>4010</v>
      </c>
      <c r="E293" s="285">
        <v>0</v>
      </c>
      <c r="F293" s="285">
        <v>0</v>
      </c>
      <c r="G293" s="285">
        <v>0</v>
      </c>
      <c r="H293" s="285">
        <v>0</v>
      </c>
      <c r="I293" s="285">
        <v>0</v>
      </c>
      <c r="J293" s="285">
        <v>0</v>
      </c>
      <c r="K293" s="285">
        <v>0</v>
      </c>
      <c r="L293" s="285">
        <v>0</v>
      </c>
      <c r="M293" s="285">
        <v>0</v>
      </c>
      <c r="N293" s="285">
        <v>0</v>
      </c>
      <c r="O293" s="285">
        <v>0</v>
      </c>
      <c r="P293" s="285">
        <v>0</v>
      </c>
      <c r="Q293" s="285">
        <v>173698.38</v>
      </c>
      <c r="R293" s="285">
        <v>0</v>
      </c>
      <c r="S293" s="285">
        <v>0</v>
      </c>
      <c r="T293" s="285">
        <v>0</v>
      </c>
      <c r="U293" s="285">
        <v>0</v>
      </c>
      <c r="V293" s="285">
        <v>0</v>
      </c>
      <c r="W293" s="285">
        <v>0</v>
      </c>
      <c r="X293" s="285">
        <v>0</v>
      </c>
      <c r="Y293" s="285">
        <v>0</v>
      </c>
      <c r="Z293" s="285">
        <v>0</v>
      </c>
      <c r="AA293" s="285">
        <v>0</v>
      </c>
      <c r="AB293" s="285">
        <v>0</v>
      </c>
      <c r="AC293" s="285">
        <v>0</v>
      </c>
      <c r="AD293" s="285">
        <v>0</v>
      </c>
      <c r="AE293" s="285">
        <v>0</v>
      </c>
      <c r="AF293" s="285">
        <v>0</v>
      </c>
      <c r="AG293" s="285">
        <v>0</v>
      </c>
      <c r="AH293" s="285">
        <v>0</v>
      </c>
      <c r="AI293" s="285">
        <v>0</v>
      </c>
      <c r="AJ293" s="285">
        <v>0</v>
      </c>
      <c r="AK293" s="285">
        <v>0</v>
      </c>
      <c r="AL293" s="285">
        <v>0</v>
      </c>
      <c r="AM293" s="285">
        <v>0</v>
      </c>
      <c r="AN293" s="285">
        <v>0</v>
      </c>
      <c r="AO293" s="285">
        <v>0</v>
      </c>
      <c r="AP293" s="285">
        <v>0</v>
      </c>
      <c r="AQ293" s="285">
        <v>0</v>
      </c>
      <c r="AR293" s="285">
        <v>0</v>
      </c>
      <c r="AS293" s="285">
        <v>0</v>
      </c>
      <c r="AT293" s="285">
        <v>0</v>
      </c>
    </row>
    <row r="294" spans="1:46" x14ac:dyDescent="0.35">
      <c r="A294" s="285" t="s">
        <v>10</v>
      </c>
      <c r="B294" s="285">
        <v>1</v>
      </c>
      <c r="C294" s="285">
        <v>3</v>
      </c>
      <c r="D294" s="285">
        <v>4015</v>
      </c>
      <c r="E294" s="285">
        <v>0</v>
      </c>
      <c r="F294" s="285">
        <v>0</v>
      </c>
      <c r="G294" s="285">
        <v>0</v>
      </c>
      <c r="H294" s="285">
        <v>11169.75</v>
      </c>
      <c r="I294" s="285">
        <v>0</v>
      </c>
      <c r="J294" s="285">
        <v>1500</v>
      </c>
      <c r="K294" s="285">
        <v>0</v>
      </c>
      <c r="L294" s="285">
        <v>0</v>
      </c>
      <c r="M294" s="285">
        <v>0</v>
      </c>
      <c r="N294" s="285">
        <v>0</v>
      </c>
      <c r="O294" s="285">
        <v>0</v>
      </c>
      <c r="P294" s="285">
        <v>0</v>
      </c>
      <c r="Q294" s="285">
        <v>0</v>
      </c>
      <c r="R294" s="285">
        <v>0</v>
      </c>
      <c r="S294" s="285">
        <v>0</v>
      </c>
      <c r="T294" s="285">
        <v>0</v>
      </c>
      <c r="U294" s="285">
        <v>0</v>
      </c>
      <c r="V294" s="285">
        <v>0</v>
      </c>
      <c r="W294" s="285">
        <v>0</v>
      </c>
      <c r="X294" s="285">
        <v>0</v>
      </c>
      <c r="Y294" s="285">
        <v>0</v>
      </c>
      <c r="Z294" s="285">
        <v>0</v>
      </c>
      <c r="AA294" s="285">
        <v>0</v>
      </c>
      <c r="AB294" s="285">
        <v>0</v>
      </c>
      <c r="AC294" s="285">
        <v>0</v>
      </c>
      <c r="AD294" s="285">
        <v>0</v>
      </c>
      <c r="AE294" s="285">
        <v>0</v>
      </c>
      <c r="AF294" s="285">
        <v>0</v>
      </c>
      <c r="AG294" s="285">
        <v>0</v>
      </c>
      <c r="AH294" s="285">
        <v>0</v>
      </c>
      <c r="AI294" s="285">
        <v>0</v>
      </c>
      <c r="AJ294" s="285">
        <v>0</v>
      </c>
      <c r="AK294" s="285">
        <v>0</v>
      </c>
      <c r="AL294" s="285">
        <v>0</v>
      </c>
      <c r="AM294" s="285">
        <v>0</v>
      </c>
      <c r="AN294" s="285">
        <v>0</v>
      </c>
      <c r="AO294" s="285">
        <v>0</v>
      </c>
      <c r="AP294" s="285">
        <v>0</v>
      </c>
      <c r="AQ294" s="285">
        <v>0</v>
      </c>
      <c r="AR294" s="285">
        <v>0</v>
      </c>
      <c r="AS294" s="285">
        <v>0</v>
      </c>
      <c r="AT294" s="285">
        <v>0</v>
      </c>
    </row>
    <row r="295" spans="1:46" x14ac:dyDescent="0.35">
      <c r="A295" s="285" t="s">
        <v>10</v>
      </c>
      <c r="B295" s="285">
        <v>1</v>
      </c>
      <c r="C295" s="285">
        <v>3</v>
      </c>
      <c r="D295" s="285">
        <v>4020</v>
      </c>
      <c r="E295" s="285">
        <v>0</v>
      </c>
      <c r="F295" s="285">
        <v>0</v>
      </c>
      <c r="G295" s="285">
        <v>0</v>
      </c>
      <c r="H295" s="285">
        <v>0</v>
      </c>
      <c r="I295" s="285">
        <v>1370.3</v>
      </c>
      <c r="J295" s="285">
        <v>0</v>
      </c>
      <c r="K295" s="285">
        <v>0</v>
      </c>
      <c r="L295" s="285">
        <v>0</v>
      </c>
      <c r="M295" s="285">
        <v>0</v>
      </c>
      <c r="N295" s="285">
        <v>0</v>
      </c>
      <c r="O295" s="285">
        <v>628.05999999999995</v>
      </c>
      <c r="P295" s="285">
        <v>0</v>
      </c>
      <c r="Q295" s="285">
        <v>0</v>
      </c>
      <c r="R295" s="285">
        <v>0</v>
      </c>
      <c r="S295" s="285">
        <v>0</v>
      </c>
      <c r="T295" s="285">
        <v>0</v>
      </c>
      <c r="U295" s="285">
        <v>0</v>
      </c>
      <c r="V295" s="285">
        <v>0</v>
      </c>
      <c r="W295" s="285">
        <v>0</v>
      </c>
      <c r="X295" s="285">
        <v>0</v>
      </c>
      <c r="Y295" s="285">
        <v>0</v>
      </c>
      <c r="Z295" s="285">
        <v>0</v>
      </c>
      <c r="AA295" s="285">
        <v>0</v>
      </c>
      <c r="AB295" s="285">
        <v>0</v>
      </c>
      <c r="AC295" s="285">
        <v>0</v>
      </c>
      <c r="AD295" s="285">
        <v>0</v>
      </c>
      <c r="AE295" s="285">
        <v>0</v>
      </c>
      <c r="AF295" s="285">
        <v>0</v>
      </c>
      <c r="AG295" s="285">
        <v>0</v>
      </c>
      <c r="AH295" s="285">
        <v>0</v>
      </c>
      <c r="AI295" s="285">
        <v>0</v>
      </c>
      <c r="AJ295" s="285">
        <v>0</v>
      </c>
      <c r="AK295" s="285">
        <v>0</v>
      </c>
      <c r="AL295" s="285">
        <v>0</v>
      </c>
      <c r="AM295" s="285">
        <v>0</v>
      </c>
      <c r="AN295" s="285">
        <v>0</v>
      </c>
      <c r="AO295" s="285">
        <v>0</v>
      </c>
      <c r="AP295" s="285">
        <v>0</v>
      </c>
      <c r="AQ295" s="285">
        <v>0</v>
      </c>
      <c r="AR295" s="285">
        <v>0</v>
      </c>
      <c r="AS295" s="285">
        <v>0</v>
      </c>
      <c r="AT295" s="285">
        <v>0</v>
      </c>
    </row>
    <row r="296" spans="1:46" x14ac:dyDescent="0.35">
      <c r="A296" s="285" t="s">
        <v>10</v>
      </c>
      <c r="B296" s="285">
        <v>1</v>
      </c>
      <c r="C296" s="285">
        <v>3</v>
      </c>
      <c r="D296" s="285">
        <v>4021</v>
      </c>
      <c r="E296" s="285">
        <v>0</v>
      </c>
      <c r="F296" s="285">
        <v>0</v>
      </c>
      <c r="G296" s="285">
        <v>0</v>
      </c>
      <c r="H296" s="285">
        <v>0</v>
      </c>
      <c r="I296" s="285">
        <v>1256.1099999999999</v>
      </c>
      <c r="J296" s="285">
        <v>0</v>
      </c>
      <c r="K296" s="285">
        <v>2512.2199999999998</v>
      </c>
      <c r="L296" s="285">
        <v>0</v>
      </c>
      <c r="M296" s="285">
        <v>0</v>
      </c>
      <c r="N296" s="285">
        <v>0</v>
      </c>
      <c r="O296" s="285">
        <v>1884.17</v>
      </c>
      <c r="P296" s="285">
        <v>0</v>
      </c>
      <c r="Q296" s="285">
        <v>0</v>
      </c>
      <c r="R296" s="285">
        <v>0</v>
      </c>
      <c r="S296" s="285">
        <v>0</v>
      </c>
      <c r="T296" s="285">
        <v>0</v>
      </c>
      <c r="U296" s="285">
        <v>0</v>
      </c>
      <c r="V296" s="285">
        <v>0</v>
      </c>
      <c r="W296" s="285">
        <v>0</v>
      </c>
      <c r="X296" s="285">
        <v>0</v>
      </c>
      <c r="Y296" s="285">
        <v>0</v>
      </c>
      <c r="Z296" s="285">
        <v>0</v>
      </c>
      <c r="AA296" s="285">
        <v>0</v>
      </c>
      <c r="AB296" s="285">
        <v>0</v>
      </c>
      <c r="AC296" s="285">
        <v>0</v>
      </c>
      <c r="AD296" s="285">
        <v>0</v>
      </c>
      <c r="AE296" s="285">
        <v>0</v>
      </c>
      <c r="AF296" s="285">
        <v>0</v>
      </c>
      <c r="AG296" s="285">
        <v>0</v>
      </c>
      <c r="AH296" s="285">
        <v>0</v>
      </c>
      <c r="AI296" s="285">
        <v>0</v>
      </c>
      <c r="AJ296" s="285">
        <v>0</v>
      </c>
      <c r="AK296" s="285">
        <v>0</v>
      </c>
      <c r="AL296" s="285">
        <v>0</v>
      </c>
      <c r="AM296" s="285">
        <v>0</v>
      </c>
      <c r="AN296" s="285">
        <v>0</v>
      </c>
      <c r="AO296" s="285">
        <v>0</v>
      </c>
      <c r="AP296" s="285">
        <v>0</v>
      </c>
      <c r="AQ296" s="285">
        <v>0</v>
      </c>
      <c r="AR296" s="285">
        <v>0</v>
      </c>
      <c r="AS296" s="285">
        <v>0</v>
      </c>
      <c r="AT296" s="285">
        <v>0</v>
      </c>
    </row>
    <row r="297" spans="1:46" x14ac:dyDescent="0.35">
      <c r="A297" s="285" t="s">
        <v>10</v>
      </c>
      <c r="B297" s="285">
        <v>1</v>
      </c>
      <c r="C297" s="285">
        <v>3</v>
      </c>
      <c r="D297" s="285">
        <v>4022</v>
      </c>
      <c r="E297" s="285">
        <v>0</v>
      </c>
      <c r="F297" s="285">
        <v>0</v>
      </c>
      <c r="G297" s="285">
        <v>0</v>
      </c>
      <c r="H297" s="285">
        <v>0</v>
      </c>
      <c r="I297" s="285">
        <v>0</v>
      </c>
      <c r="J297" s="285">
        <v>0</v>
      </c>
      <c r="K297" s="285">
        <v>1256.1099999999999</v>
      </c>
      <c r="L297" s="285">
        <v>0</v>
      </c>
      <c r="M297" s="285">
        <v>0</v>
      </c>
      <c r="N297" s="285">
        <v>0</v>
      </c>
      <c r="O297" s="285">
        <v>1941.26</v>
      </c>
      <c r="P297" s="285">
        <v>0</v>
      </c>
      <c r="Q297" s="285">
        <v>0</v>
      </c>
      <c r="R297" s="285">
        <v>0</v>
      </c>
      <c r="S297" s="285">
        <v>0</v>
      </c>
      <c r="T297" s="285">
        <v>0</v>
      </c>
      <c r="U297" s="285">
        <v>0</v>
      </c>
      <c r="V297" s="285">
        <v>0</v>
      </c>
      <c r="W297" s="285">
        <v>0</v>
      </c>
      <c r="X297" s="285">
        <v>0</v>
      </c>
      <c r="Y297" s="285">
        <v>0</v>
      </c>
      <c r="Z297" s="285">
        <v>0</v>
      </c>
      <c r="AA297" s="285">
        <v>0</v>
      </c>
      <c r="AB297" s="285">
        <v>0</v>
      </c>
      <c r="AC297" s="285">
        <v>0</v>
      </c>
      <c r="AD297" s="285">
        <v>0</v>
      </c>
      <c r="AE297" s="285">
        <v>0</v>
      </c>
      <c r="AF297" s="285">
        <v>0</v>
      </c>
      <c r="AG297" s="285">
        <v>0</v>
      </c>
      <c r="AH297" s="285">
        <v>0</v>
      </c>
      <c r="AI297" s="285">
        <v>0</v>
      </c>
      <c r="AJ297" s="285">
        <v>0</v>
      </c>
      <c r="AK297" s="285">
        <v>0</v>
      </c>
      <c r="AL297" s="285">
        <v>0</v>
      </c>
      <c r="AM297" s="285">
        <v>0</v>
      </c>
      <c r="AN297" s="285">
        <v>0</v>
      </c>
      <c r="AO297" s="285">
        <v>0</v>
      </c>
      <c r="AP297" s="285">
        <v>0</v>
      </c>
      <c r="AQ297" s="285">
        <v>0</v>
      </c>
      <c r="AR297" s="285">
        <v>0</v>
      </c>
      <c r="AS297" s="285">
        <v>0</v>
      </c>
      <c r="AT297" s="285">
        <v>0</v>
      </c>
    </row>
    <row r="298" spans="1:46" x14ac:dyDescent="0.35">
      <c r="A298" s="285" t="s">
        <v>10</v>
      </c>
      <c r="B298" s="285">
        <v>1</v>
      </c>
      <c r="C298" s="285">
        <v>3</v>
      </c>
      <c r="D298" s="285">
        <v>4023</v>
      </c>
      <c r="E298" s="285">
        <v>0</v>
      </c>
      <c r="F298" s="285">
        <v>0</v>
      </c>
      <c r="G298" s="285">
        <v>0</v>
      </c>
      <c r="H298" s="285">
        <v>0</v>
      </c>
      <c r="I298" s="285">
        <v>0</v>
      </c>
      <c r="J298" s="285">
        <v>0</v>
      </c>
      <c r="K298" s="285">
        <v>2740.61</v>
      </c>
      <c r="L298" s="285">
        <v>0</v>
      </c>
      <c r="M298" s="285">
        <v>0</v>
      </c>
      <c r="N298" s="285">
        <v>0</v>
      </c>
      <c r="O298" s="285">
        <v>742.25</v>
      </c>
      <c r="P298" s="285">
        <v>0</v>
      </c>
      <c r="Q298" s="285">
        <v>0</v>
      </c>
      <c r="R298" s="285">
        <v>0</v>
      </c>
      <c r="S298" s="285">
        <v>0</v>
      </c>
      <c r="T298" s="285">
        <v>0</v>
      </c>
      <c r="U298" s="285">
        <v>0</v>
      </c>
      <c r="V298" s="285">
        <v>0</v>
      </c>
      <c r="W298" s="285">
        <v>0</v>
      </c>
      <c r="X298" s="285">
        <v>0</v>
      </c>
      <c r="Y298" s="285">
        <v>0</v>
      </c>
      <c r="Z298" s="285">
        <v>0</v>
      </c>
      <c r="AA298" s="285">
        <v>0</v>
      </c>
      <c r="AB298" s="285">
        <v>0</v>
      </c>
      <c r="AC298" s="285">
        <v>0</v>
      </c>
      <c r="AD298" s="285">
        <v>0</v>
      </c>
      <c r="AE298" s="285">
        <v>0</v>
      </c>
      <c r="AF298" s="285">
        <v>0</v>
      </c>
      <c r="AG298" s="285">
        <v>0</v>
      </c>
      <c r="AH298" s="285">
        <v>0</v>
      </c>
      <c r="AI298" s="285">
        <v>0</v>
      </c>
      <c r="AJ298" s="285">
        <v>0</v>
      </c>
      <c r="AK298" s="285">
        <v>0</v>
      </c>
      <c r="AL298" s="285">
        <v>0</v>
      </c>
      <c r="AM298" s="285">
        <v>0</v>
      </c>
      <c r="AN298" s="285">
        <v>0</v>
      </c>
      <c r="AO298" s="285">
        <v>0</v>
      </c>
      <c r="AP298" s="285">
        <v>0</v>
      </c>
      <c r="AQ298" s="285">
        <v>0</v>
      </c>
      <c r="AR298" s="285">
        <v>0</v>
      </c>
      <c r="AS298" s="285">
        <v>0</v>
      </c>
      <c r="AT298" s="285">
        <v>0</v>
      </c>
    </row>
    <row r="299" spans="1:46" x14ac:dyDescent="0.35">
      <c r="A299" s="285" t="s">
        <v>10</v>
      </c>
      <c r="B299" s="285">
        <v>1</v>
      </c>
      <c r="C299" s="285">
        <v>3</v>
      </c>
      <c r="D299" s="285">
        <v>4025</v>
      </c>
      <c r="E299" s="285">
        <v>0</v>
      </c>
      <c r="F299" s="285">
        <v>0</v>
      </c>
      <c r="G299" s="285">
        <v>0</v>
      </c>
      <c r="H299" s="285">
        <v>5000</v>
      </c>
      <c r="I299" s="285">
        <v>0</v>
      </c>
      <c r="J299" s="285">
        <v>13384.33</v>
      </c>
      <c r="K299" s="285">
        <v>0</v>
      </c>
      <c r="L299" s="285">
        <v>1085.45</v>
      </c>
      <c r="M299" s="285">
        <v>0</v>
      </c>
      <c r="N299" s="285">
        <v>9445.52</v>
      </c>
      <c r="O299" s="285">
        <v>0</v>
      </c>
      <c r="P299" s="285">
        <v>0</v>
      </c>
      <c r="Q299" s="285">
        <v>0</v>
      </c>
      <c r="R299" s="285">
        <v>0</v>
      </c>
      <c r="S299" s="285">
        <v>0</v>
      </c>
      <c r="T299" s="285">
        <v>0</v>
      </c>
      <c r="U299" s="285">
        <v>0</v>
      </c>
      <c r="V299" s="285">
        <v>0</v>
      </c>
      <c r="W299" s="285">
        <v>0</v>
      </c>
      <c r="X299" s="285">
        <v>0</v>
      </c>
      <c r="Y299" s="285">
        <v>0</v>
      </c>
      <c r="Z299" s="285">
        <v>0</v>
      </c>
      <c r="AA299" s="285">
        <v>0</v>
      </c>
      <c r="AB299" s="285">
        <v>0</v>
      </c>
      <c r="AC299" s="285">
        <v>0</v>
      </c>
      <c r="AD299" s="285">
        <v>0</v>
      </c>
      <c r="AE299" s="285">
        <v>0</v>
      </c>
      <c r="AF299" s="285">
        <v>0</v>
      </c>
      <c r="AG299" s="285">
        <v>0</v>
      </c>
      <c r="AH299" s="285">
        <v>0</v>
      </c>
      <c r="AI299" s="285">
        <v>0</v>
      </c>
      <c r="AJ299" s="285">
        <v>0</v>
      </c>
      <c r="AK299" s="285">
        <v>0</v>
      </c>
      <c r="AL299" s="285">
        <v>0</v>
      </c>
      <c r="AM299" s="285">
        <v>0</v>
      </c>
      <c r="AN299" s="285">
        <v>0</v>
      </c>
      <c r="AO299" s="285">
        <v>0</v>
      </c>
      <c r="AP299" s="285">
        <v>0</v>
      </c>
      <c r="AQ299" s="285">
        <v>0</v>
      </c>
      <c r="AR299" s="285">
        <v>0</v>
      </c>
      <c r="AS299" s="285">
        <v>0</v>
      </c>
      <c r="AT299" s="285">
        <v>0</v>
      </c>
    </row>
    <row r="300" spans="1:46" x14ac:dyDescent="0.35">
      <c r="A300" s="285" t="s">
        <v>10</v>
      </c>
      <c r="B300" s="285">
        <v>1</v>
      </c>
      <c r="C300" s="285">
        <v>3</v>
      </c>
      <c r="D300" s="285">
        <v>4030</v>
      </c>
      <c r="E300" s="285">
        <v>0</v>
      </c>
      <c r="F300" s="285">
        <v>0</v>
      </c>
      <c r="G300" s="285">
        <v>0</v>
      </c>
      <c r="H300" s="285">
        <v>0</v>
      </c>
      <c r="I300" s="285">
        <v>423.74</v>
      </c>
      <c r="J300" s="285">
        <v>0</v>
      </c>
      <c r="K300" s="285">
        <v>0</v>
      </c>
      <c r="L300" s="285">
        <v>0</v>
      </c>
      <c r="M300" s="285">
        <v>0</v>
      </c>
      <c r="N300" s="285">
        <v>0</v>
      </c>
      <c r="O300" s="285">
        <v>0</v>
      </c>
      <c r="P300" s="285">
        <v>0</v>
      </c>
      <c r="Q300" s="285">
        <v>0</v>
      </c>
      <c r="R300" s="285">
        <v>0</v>
      </c>
      <c r="S300" s="285">
        <v>0</v>
      </c>
      <c r="T300" s="285">
        <v>0</v>
      </c>
      <c r="U300" s="285">
        <v>0</v>
      </c>
      <c r="V300" s="285">
        <v>0</v>
      </c>
      <c r="W300" s="285">
        <v>0</v>
      </c>
      <c r="X300" s="285">
        <v>0</v>
      </c>
      <c r="Y300" s="285">
        <v>0</v>
      </c>
      <c r="Z300" s="285">
        <v>0</v>
      </c>
      <c r="AA300" s="285">
        <v>0</v>
      </c>
      <c r="AB300" s="285">
        <v>0</v>
      </c>
      <c r="AC300" s="285">
        <v>0</v>
      </c>
      <c r="AD300" s="285">
        <v>0</v>
      </c>
      <c r="AE300" s="285">
        <v>0</v>
      </c>
      <c r="AF300" s="285">
        <v>0</v>
      </c>
      <c r="AG300" s="285">
        <v>0</v>
      </c>
      <c r="AH300" s="285">
        <v>0</v>
      </c>
      <c r="AI300" s="285">
        <v>0</v>
      </c>
      <c r="AJ300" s="285">
        <v>0</v>
      </c>
      <c r="AK300" s="285">
        <v>0</v>
      </c>
      <c r="AL300" s="285">
        <v>0</v>
      </c>
      <c r="AM300" s="285">
        <v>0</v>
      </c>
      <c r="AN300" s="285">
        <v>0</v>
      </c>
      <c r="AO300" s="285">
        <v>0</v>
      </c>
      <c r="AP300" s="285">
        <v>0</v>
      </c>
      <c r="AQ300" s="285">
        <v>0</v>
      </c>
      <c r="AR300" s="285">
        <v>0</v>
      </c>
      <c r="AS300" s="285">
        <v>0</v>
      </c>
      <c r="AT300" s="285">
        <v>0</v>
      </c>
    </row>
    <row r="301" spans="1:46" x14ac:dyDescent="0.35">
      <c r="A301" s="285" t="s">
        <v>10</v>
      </c>
      <c r="B301" s="285">
        <v>1</v>
      </c>
      <c r="C301" s="285">
        <v>3</v>
      </c>
      <c r="D301" s="285">
        <v>4035</v>
      </c>
      <c r="E301" s="285">
        <v>0</v>
      </c>
      <c r="F301" s="285">
        <v>0</v>
      </c>
      <c r="G301" s="285">
        <v>0</v>
      </c>
      <c r="H301" s="285">
        <v>0</v>
      </c>
      <c r="I301" s="285">
        <v>0</v>
      </c>
      <c r="J301" s="285">
        <v>0</v>
      </c>
      <c r="K301" s="285">
        <v>0</v>
      </c>
      <c r="L301" s="285">
        <v>0</v>
      </c>
      <c r="M301" s="285">
        <v>0</v>
      </c>
      <c r="N301" s="285">
        <v>0</v>
      </c>
      <c r="O301" s="285">
        <v>0</v>
      </c>
      <c r="P301" s="285">
        <v>24000</v>
      </c>
      <c r="Q301" s="285">
        <v>0</v>
      </c>
      <c r="R301" s="285">
        <v>0</v>
      </c>
      <c r="S301" s="285">
        <v>0</v>
      </c>
      <c r="T301" s="285">
        <v>0</v>
      </c>
      <c r="U301" s="285">
        <v>0</v>
      </c>
      <c r="V301" s="285">
        <v>0</v>
      </c>
      <c r="W301" s="285">
        <v>0</v>
      </c>
      <c r="X301" s="285">
        <v>0</v>
      </c>
      <c r="Y301" s="285">
        <v>0</v>
      </c>
      <c r="Z301" s="285">
        <v>0</v>
      </c>
      <c r="AA301" s="285">
        <v>0</v>
      </c>
      <c r="AB301" s="285">
        <v>0</v>
      </c>
      <c r="AC301" s="285">
        <v>0</v>
      </c>
      <c r="AD301" s="285">
        <v>0</v>
      </c>
      <c r="AE301" s="285">
        <v>0</v>
      </c>
      <c r="AF301" s="285">
        <v>0</v>
      </c>
      <c r="AG301" s="285">
        <v>0</v>
      </c>
      <c r="AH301" s="285">
        <v>0</v>
      </c>
      <c r="AI301" s="285">
        <v>0</v>
      </c>
      <c r="AJ301" s="285">
        <v>0</v>
      </c>
      <c r="AK301" s="285">
        <v>0</v>
      </c>
      <c r="AL301" s="285">
        <v>0</v>
      </c>
      <c r="AM301" s="285">
        <v>0</v>
      </c>
      <c r="AN301" s="285">
        <v>0</v>
      </c>
      <c r="AO301" s="285">
        <v>0</v>
      </c>
      <c r="AP301" s="285">
        <v>0</v>
      </c>
      <c r="AQ301" s="285">
        <v>0</v>
      </c>
      <c r="AR301" s="285">
        <v>0</v>
      </c>
      <c r="AS301" s="285">
        <v>0</v>
      </c>
      <c r="AT301" s="285">
        <v>0</v>
      </c>
    </row>
    <row r="302" spans="1:46" x14ac:dyDescent="0.35">
      <c r="A302" s="285" t="s">
        <v>10</v>
      </c>
      <c r="B302" s="285">
        <v>1</v>
      </c>
      <c r="C302" s="285">
        <v>3</v>
      </c>
      <c r="D302" s="285">
        <v>4041</v>
      </c>
      <c r="E302" s="285">
        <v>0</v>
      </c>
      <c r="F302" s="285">
        <v>0</v>
      </c>
      <c r="G302" s="285">
        <v>0</v>
      </c>
      <c r="H302" s="285">
        <v>10000</v>
      </c>
      <c r="I302" s="285">
        <v>12000</v>
      </c>
      <c r="J302" s="285">
        <v>0</v>
      </c>
      <c r="K302" s="285">
        <v>500</v>
      </c>
      <c r="L302" s="285">
        <v>125</v>
      </c>
      <c r="M302" s="285">
        <v>1000</v>
      </c>
      <c r="N302" s="285">
        <v>6925</v>
      </c>
      <c r="O302" s="285">
        <v>8380</v>
      </c>
      <c r="P302" s="285">
        <v>3914.35</v>
      </c>
      <c r="Q302" s="285">
        <v>1000</v>
      </c>
      <c r="R302" s="285">
        <v>0</v>
      </c>
      <c r="S302" s="285">
        <v>0</v>
      </c>
      <c r="T302" s="285">
        <v>0</v>
      </c>
      <c r="U302" s="285">
        <v>0</v>
      </c>
      <c r="V302" s="285">
        <v>0</v>
      </c>
      <c r="W302" s="285">
        <v>0</v>
      </c>
      <c r="X302" s="285">
        <v>0</v>
      </c>
      <c r="Y302" s="285">
        <v>0</v>
      </c>
      <c r="Z302" s="285">
        <v>0</v>
      </c>
      <c r="AA302" s="285">
        <v>0</v>
      </c>
      <c r="AB302" s="285">
        <v>0</v>
      </c>
      <c r="AC302" s="285">
        <v>0</v>
      </c>
      <c r="AD302" s="285">
        <v>0</v>
      </c>
      <c r="AE302" s="285">
        <v>0</v>
      </c>
      <c r="AF302" s="285">
        <v>0</v>
      </c>
      <c r="AG302" s="285">
        <v>0</v>
      </c>
      <c r="AH302" s="285">
        <v>0</v>
      </c>
      <c r="AI302" s="285">
        <v>0</v>
      </c>
      <c r="AJ302" s="285">
        <v>0</v>
      </c>
      <c r="AK302" s="285">
        <v>0</v>
      </c>
      <c r="AL302" s="285">
        <v>0</v>
      </c>
      <c r="AM302" s="285">
        <v>0</v>
      </c>
      <c r="AN302" s="285">
        <v>0</v>
      </c>
      <c r="AO302" s="285">
        <v>0</v>
      </c>
      <c r="AP302" s="285">
        <v>0</v>
      </c>
      <c r="AQ302" s="285">
        <v>0</v>
      </c>
      <c r="AR302" s="285">
        <v>0</v>
      </c>
      <c r="AS302" s="285">
        <v>0</v>
      </c>
      <c r="AT302" s="285">
        <v>0</v>
      </c>
    </row>
    <row r="303" spans="1:46" x14ac:dyDescent="0.35">
      <c r="A303" s="285" t="s">
        <v>10</v>
      </c>
      <c r="B303" s="285">
        <v>1</v>
      </c>
      <c r="C303" s="285">
        <v>3</v>
      </c>
      <c r="D303" s="285">
        <v>4046</v>
      </c>
      <c r="E303" s="285">
        <v>0</v>
      </c>
      <c r="F303" s="285">
        <v>0</v>
      </c>
      <c r="G303" s="285">
        <v>0</v>
      </c>
      <c r="H303" s="285">
        <v>0</v>
      </c>
      <c r="I303" s="285">
        <v>0</v>
      </c>
      <c r="J303" s="285">
        <v>600</v>
      </c>
      <c r="K303" s="285">
        <v>0</v>
      </c>
      <c r="L303" s="285">
        <v>4496.49</v>
      </c>
      <c r="M303" s="285">
        <v>400.08</v>
      </c>
      <c r="N303" s="285">
        <v>350</v>
      </c>
      <c r="O303" s="285">
        <v>700</v>
      </c>
      <c r="P303" s="285">
        <v>1200</v>
      </c>
      <c r="Q303" s="285">
        <v>0</v>
      </c>
      <c r="R303" s="285">
        <v>0</v>
      </c>
      <c r="S303" s="285">
        <v>0</v>
      </c>
      <c r="T303" s="285">
        <v>0</v>
      </c>
      <c r="U303" s="285">
        <v>0</v>
      </c>
      <c r="V303" s="285">
        <v>0</v>
      </c>
      <c r="W303" s="285">
        <v>0</v>
      </c>
      <c r="X303" s="285">
        <v>0</v>
      </c>
      <c r="Y303" s="285">
        <v>0</v>
      </c>
      <c r="Z303" s="285">
        <v>0</v>
      </c>
      <c r="AA303" s="285">
        <v>0</v>
      </c>
      <c r="AB303" s="285">
        <v>0</v>
      </c>
      <c r="AC303" s="285">
        <v>0</v>
      </c>
      <c r="AD303" s="285">
        <v>0</v>
      </c>
      <c r="AE303" s="285">
        <v>0</v>
      </c>
      <c r="AF303" s="285">
        <v>0</v>
      </c>
      <c r="AG303" s="285">
        <v>0</v>
      </c>
      <c r="AH303" s="285">
        <v>0</v>
      </c>
      <c r="AI303" s="285">
        <v>0</v>
      </c>
      <c r="AJ303" s="285">
        <v>0</v>
      </c>
      <c r="AK303" s="285">
        <v>0</v>
      </c>
      <c r="AL303" s="285">
        <v>0</v>
      </c>
      <c r="AM303" s="285">
        <v>0</v>
      </c>
      <c r="AN303" s="285">
        <v>0</v>
      </c>
      <c r="AO303" s="285">
        <v>0</v>
      </c>
      <c r="AP303" s="285">
        <v>0</v>
      </c>
      <c r="AQ303" s="285">
        <v>0</v>
      </c>
      <c r="AR303" s="285">
        <v>0</v>
      </c>
      <c r="AS303" s="285">
        <v>0</v>
      </c>
      <c r="AT303" s="285">
        <v>0</v>
      </c>
    </row>
    <row r="304" spans="1:46" x14ac:dyDescent="0.35">
      <c r="A304" s="285" t="s">
        <v>10</v>
      </c>
      <c r="B304" s="285">
        <v>1</v>
      </c>
      <c r="C304" s="285">
        <v>3</v>
      </c>
      <c r="D304" s="285">
        <v>4050</v>
      </c>
      <c r="E304" s="285">
        <v>0</v>
      </c>
      <c r="F304" s="285">
        <v>2732.3</v>
      </c>
      <c r="G304" s="285">
        <v>2180.1799999999998</v>
      </c>
      <c r="H304" s="285">
        <v>1298.6099999999999</v>
      </c>
      <c r="I304" s="285">
        <v>1194.1199999999999</v>
      </c>
      <c r="J304" s="285">
        <v>1260.6099999999999</v>
      </c>
      <c r="K304" s="285">
        <v>1512.42</v>
      </c>
      <c r="L304" s="285">
        <v>374.06</v>
      </c>
      <c r="M304" s="285">
        <v>258.56</v>
      </c>
      <c r="N304" s="285">
        <v>424.11</v>
      </c>
      <c r="O304" s="285">
        <v>385.46</v>
      </c>
      <c r="P304" s="285">
        <v>688.54</v>
      </c>
      <c r="Q304" s="285">
        <v>382.65</v>
      </c>
      <c r="R304" s="285">
        <v>0</v>
      </c>
      <c r="S304" s="285">
        <v>0</v>
      </c>
      <c r="T304" s="285">
        <v>0</v>
      </c>
      <c r="U304" s="285">
        <v>0</v>
      </c>
      <c r="V304" s="285">
        <v>0</v>
      </c>
      <c r="W304" s="285">
        <v>0</v>
      </c>
      <c r="X304" s="285">
        <v>0</v>
      </c>
      <c r="Y304" s="285">
        <v>0</v>
      </c>
      <c r="Z304" s="285">
        <v>0</v>
      </c>
      <c r="AA304" s="285">
        <v>0</v>
      </c>
      <c r="AB304" s="285">
        <v>0</v>
      </c>
      <c r="AC304" s="285">
        <v>0</v>
      </c>
      <c r="AD304" s="285">
        <v>0</v>
      </c>
      <c r="AE304" s="285">
        <v>0</v>
      </c>
      <c r="AF304" s="285">
        <v>0</v>
      </c>
      <c r="AG304" s="285">
        <v>0</v>
      </c>
      <c r="AH304" s="285">
        <v>0</v>
      </c>
      <c r="AI304" s="285">
        <v>0</v>
      </c>
      <c r="AJ304" s="285">
        <v>0</v>
      </c>
      <c r="AK304" s="285">
        <v>0</v>
      </c>
      <c r="AL304" s="285">
        <v>0</v>
      </c>
      <c r="AM304" s="285">
        <v>0</v>
      </c>
      <c r="AN304" s="285">
        <v>0</v>
      </c>
      <c r="AO304" s="285">
        <v>0</v>
      </c>
      <c r="AP304" s="285">
        <v>0</v>
      </c>
      <c r="AQ304" s="285">
        <v>0</v>
      </c>
      <c r="AR304" s="285">
        <v>0</v>
      </c>
      <c r="AS304" s="285">
        <v>0</v>
      </c>
      <c r="AT304" s="285">
        <v>0</v>
      </c>
    </row>
    <row r="305" spans="1:46" x14ac:dyDescent="0.35">
      <c r="A305" s="285" t="s">
        <v>10</v>
      </c>
      <c r="B305" s="285">
        <v>1</v>
      </c>
      <c r="C305" s="285">
        <v>3</v>
      </c>
      <c r="D305" s="285">
        <v>4051</v>
      </c>
      <c r="E305" s="285">
        <v>0</v>
      </c>
      <c r="F305" s="285">
        <v>3173.63</v>
      </c>
      <c r="G305" s="285">
        <v>3364.2</v>
      </c>
      <c r="H305" s="285">
        <v>3451.61</v>
      </c>
      <c r="I305" s="285">
        <v>3130.1</v>
      </c>
      <c r="J305" s="285">
        <v>3232.95</v>
      </c>
      <c r="K305" s="285">
        <v>3127.42</v>
      </c>
      <c r="L305" s="285">
        <v>2726.76</v>
      </c>
      <c r="M305" s="285">
        <v>1292.47</v>
      </c>
      <c r="N305" s="285">
        <v>6306.07</v>
      </c>
      <c r="O305" s="285">
        <v>1893.71</v>
      </c>
      <c r="P305" s="285">
        <v>848.91</v>
      </c>
      <c r="Q305" s="285">
        <v>927.96</v>
      </c>
      <c r="R305" s="285">
        <v>0</v>
      </c>
      <c r="S305" s="285">
        <v>0</v>
      </c>
      <c r="T305" s="285">
        <v>0</v>
      </c>
      <c r="U305" s="285">
        <v>0</v>
      </c>
      <c r="V305" s="285">
        <v>0</v>
      </c>
      <c r="W305" s="285">
        <v>0</v>
      </c>
      <c r="X305" s="285">
        <v>0</v>
      </c>
      <c r="Y305" s="285">
        <v>0</v>
      </c>
      <c r="Z305" s="285">
        <v>0</v>
      </c>
      <c r="AA305" s="285">
        <v>0</v>
      </c>
      <c r="AB305" s="285">
        <v>0</v>
      </c>
      <c r="AC305" s="285">
        <v>0</v>
      </c>
      <c r="AD305" s="285">
        <v>0</v>
      </c>
      <c r="AE305" s="285">
        <v>0</v>
      </c>
      <c r="AF305" s="285">
        <v>0</v>
      </c>
      <c r="AG305" s="285">
        <v>0</v>
      </c>
      <c r="AH305" s="285">
        <v>0</v>
      </c>
      <c r="AI305" s="285">
        <v>0</v>
      </c>
      <c r="AJ305" s="285">
        <v>0</v>
      </c>
      <c r="AK305" s="285">
        <v>0</v>
      </c>
      <c r="AL305" s="285">
        <v>0</v>
      </c>
      <c r="AM305" s="285">
        <v>0</v>
      </c>
      <c r="AN305" s="285">
        <v>0</v>
      </c>
      <c r="AO305" s="285">
        <v>0</v>
      </c>
      <c r="AP305" s="285">
        <v>0</v>
      </c>
      <c r="AQ305" s="285">
        <v>0</v>
      </c>
      <c r="AR305" s="285">
        <v>0</v>
      </c>
      <c r="AS305" s="285">
        <v>0</v>
      </c>
      <c r="AT305" s="285">
        <v>0</v>
      </c>
    </row>
    <row r="306" spans="1:46" x14ac:dyDescent="0.35">
      <c r="A306" s="285" t="s">
        <v>10</v>
      </c>
      <c r="B306" s="285">
        <v>1</v>
      </c>
      <c r="C306" s="285">
        <v>3</v>
      </c>
      <c r="D306" s="285">
        <v>4052</v>
      </c>
      <c r="E306" s="285">
        <v>0</v>
      </c>
      <c r="F306" s="285">
        <v>3161.22</v>
      </c>
      <c r="G306" s="285">
        <v>3302.71</v>
      </c>
      <c r="H306" s="285">
        <v>3352.14</v>
      </c>
      <c r="I306" s="285">
        <v>3043.49</v>
      </c>
      <c r="J306" s="285">
        <v>3134.72</v>
      </c>
      <c r="K306" s="285">
        <v>2363.12</v>
      </c>
      <c r="L306" s="285">
        <v>2228.15</v>
      </c>
      <c r="M306" s="285">
        <v>1966.53</v>
      </c>
      <c r="N306" s="285">
        <v>2120.3000000000002</v>
      </c>
      <c r="O306" s="285">
        <v>1926.53</v>
      </c>
      <c r="P306" s="285">
        <v>1774.06</v>
      </c>
      <c r="Q306" s="285">
        <v>2490.73</v>
      </c>
      <c r="R306" s="285">
        <v>0</v>
      </c>
      <c r="S306" s="285">
        <v>0</v>
      </c>
      <c r="T306" s="285">
        <v>0</v>
      </c>
      <c r="U306" s="285">
        <v>0</v>
      </c>
      <c r="V306" s="285">
        <v>0</v>
      </c>
      <c r="W306" s="285">
        <v>0</v>
      </c>
      <c r="X306" s="285">
        <v>0</v>
      </c>
      <c r="Y306" s="285">
        <v>0</v>
      </c>
      <c r="Z306" s="285">
        <v>0</v>
      </c>
      <c r="AA306" s="285">
        <v>0</v>
      </c>
      <c r="AB306" s="285">
        <v>0</v>
      </c>
      <c r="AC306" s="285">
        <v>0</v>
      </c>
      <c r="AD306" s="285">
        <v>0</v>
      </c>
      <c r="AE306" s="285">
        <v>0</v>
      </c>
      <c r="AF306" s="285">
        <v>0</v>
      </c>
      <c r="AG306" s="285">
        <v>0</v>
      </c>
      <c r="AH306" s="285">
        <v>0</v>
      </c>
      <c r="AI306" s="285">
        <v>0</v>
      </c>
      <c r="AJ306" s="285">
        <v>0</v>
      </c>
      <c r="AK306" s="285">
        <v>0</v>
      </c>
      <c r="AL306" s="285">
        <v>0</v>
      </c>
      <c r="AM306" s="285">
        <v>0</v>
      </c>
      <c r="AN306" s="285">
        <v>0</v>
      </c>
      <c r="AO306" s="285">
        <v>0</v>
      </c>
      <c r="AP306" s="285">
        <v>0</v>
      </c>
      <c r="AQ306" s="285">
        <v>0</v>
      </c>
      <c r="AR306" s="285">
        <v>0</v>
      </c>
      <c r="AS306" s="285">
        <v>0</v>
      </c>
      <c r="AT306" s="285">
        <v>0</v>
      </c>
    </row>
    <row r="307" spans="1:46" x14ac:dyDescent="0.35">
      <c r="A307" s="285" t="s">
        <v>10</v>
      </c>
      <c r="B307" s="285">
        <v>1</v>
      </c>
      <c r="C307" s="285">
        <v>3</v>
      </c>
      <c r="D307" s="285">
        <v>4070</v>
      </c>
      <c r="E307" s="285">
        <v>0</v>
      </c>
      <c r="F307" s="285">
        <v>107672.43</v>
      </c>
      <c r="G307" s="285">
        <v>6132.27</v>
      </c>
      <c r="H307" s="285">
        <v>13453.06</v>
      </c>
      <c r="I307" s="285">
        <v>11113.73</v>
      </c>
      <c r="J307" s="285">
        <v>2843.57</v>
      </c>
      <c r="K307" s="285">
        <v>4980.49</v>
      </c>
      <c r="L307" s="285">
        <v>9661.69</v>
      </c>
      <c r="M307" s="285">
        <v>1774.45</v>
      </c>
      <c r="N307" s="285">
        <v>56.96</v>
      </c>
      <c r="O307" s="285">
        <v>-115.14</v>
      </c>
      <c r="P307" s="285">
        <v>-532.65</v>
      </c>
      <c r="Q307" s="285">
        <v>22931.27</v>
      </c>
      <c r="R307" s="285">
        <v>0</v>
      </c>
      <c r="S307" s="285">
        <v>0</v>
      </c>
      <c r="T307" s="285">
        <v>0</v>
      </c>
      <c r="U307" s="285">
        <v>0</v>
      </c>
      <c r="V307" s="285">
        <v>0</v>
      </c>
      <c r="W307" s="285">
        <v>0</v>
      </c>
      <c r="X307" s="285">
        <v>0</v>
      </c>
      <c r="Y307" s="285">
        <v>0</v>
      </c>
      <c r="Z307" s="285">
        <v>0</v>
      </c>
      <c r="AA307" s="285">
        <v>0</v>
      </c>
      <c r="AB307" s="285">
        <v>0</v>
      </c>
      <c r="AC307" s="285">
        <v>0</v>
      </c>
      <c r="AD307" s="285">
        <v>0</v>
      </c>
      <c r="AE307" s="285">
        <v>0</v>
      </c>
      <c r="AF307" s="285">
        <v>0</v>
      </c>
      <c r="AG307" s="285">
        <v>0</v>
      </c>
      <c r="AH307" s="285">
        <v>0</v>
      </c>
      <c r="AI307" s="285">
        <v>0</v>
      </c>
      <c r="AJ307" s="285">
        <v>0</v>
      </c>
      <c r="AK307" s="285">
        <v>0</v>
      </c>
      <c r="AL307" s="285">
        <v>0</v>
      </c>
      <c r="AM307" s="285">
        <v>0</v>
      </c>
      <c r="AN307" s="285">
        <v>0</v>
      </c>
      <c r="AO307" s="285">
        <v>0</v>
      </c>
      <c r="AP307" s="285">
        <v>0</v>
      </c>
      <c r="AQ307" s="285">
        <v>0</v>
      </c>
      <c r="AR307" s="285">
        <v>0</v>
      </c>
      <c r="AS307" s="285">
        <v>0</v>
      </c>
      <c r="AT307" s="285">
        <v>0</v>
      </c>
    </row>
    <row r="308" spans="1:46" x14ac:dyDescent="0.35">
      <c r="A308" s="285" t="s">
        <v>10</v>
      </c>
      <c r="B308" s="285">
        <v>1</v>
      </c>
      <c r="C308" s="285">
        <v>3</v>
      </c>
      <c r="D308" s="285">
        <v>4500</v>
      </c>
      <c r="E308" s="285">
        <v>0</v>
      </c>
      <c r="F308" s="285">
        <v>0</v>
      </c>
      <c r="G308" s="285">
        <v>0</v>
      </c>
      <c r="H308" s="285">
        <v>0</v>
      </c>
      <c r="I308" s="285">
        <v>0</v>
      </c>
      <c r="J308" s="285">
        <v>0</v>
      </c>
      <c r="K308" s="285">
        <v>0</v>
      </c>
      <c r="L308" s="285">
        <v>0</v>
      </c>
      <c r="M308" s="285">
        <v>0</v>
      </c>
      <c r="N308" s="285">
        <v>0</v>
      </c>
      <c r="O308" s="285">
        <v>90000</v>
      </c>
      <c r="P308" s="285">
        <v>0</v>
      </c>
      <c r="Q308" s="285">
        <v>-67500</v>
      </c>
      <c r="R308" s="285">
        <v>0</v>
      </c>
      <c r="S308" s="285">
        <v>0</v>
      </c>
      <c r="T308" s="285">
        <v>0</v>
      </c>
      <c r="U308" s="285">
        <v>0</v>
      </c>
      <c r="V308" s="285">
        <v>0</v>
      </c>
      <c r="W308" s="285">
        <v>0</v>
      </c>
      <c r="X308" s="285">
        <v>0</v>
      </c>
      <c r="Y308" s="285">
        <v>0</v>
      </c>
      <c r="Z308" s="285">
        <v>0</v>
      </c>
      <c r="AA308" s="285">
        <v>0</v>
      </c>
      <c r="AB308" s="285">
        <v>0</v>
      </c>
      <c r="AC308" s="285">
        <v>0</v>
      </c>
      <c r="AD308" s="285">
        <v>0</v>
      </c>
      <c r="AE308" s="285">
        <v>0</v>
      </c>
      <c r="AF308" s="285">
        <v>0</v>
      </c>
      <c r="AG308" s="285">
        <v>0</v>
      </c>
      <c r="AH308" s="285">
        <v>0</v>
      </c>
      <c r="AI308" s="285">
        <v>0</v>
      </c>
      <c r="AJ308" s="285">
        <v>0</v>
      </c>
      <c r="AK308" s="285">
        <v>0</v>
      </c>
      <c r="AL308" s="285">
        <v>0</v>
      </c>
      <c r="AM308" s="285">
        <v>0</v>
      </c>
      <c r="AN308" s="285">
        <v>0</v>
      </c>
      <c r="AO308" s="285">
        <v>0</v>
      </c>
      <c r="AP308" s="285">
        <v>0</v>
      </c>
      <c r="AQ308" s="285">
        <v>0</v>
      </c>
      <c r="AR308" s="285">
        <v>0</v>
      </c>
      <c r="AS308" s="285">
        <v>0</v>
      </c>
      <c r="AT308" s="285">
        <v>0</v>
      </c>
    </row>
    <row r="309" spans="1:46" x14ac:dyDescent="0.35">
      <c r="A309" s="285" t="s">
        <v>10</v>
      </c>
      <c r="B309" s="285">
        <v>1</v>
      </c>
      <c r="C309" s="285">
        <v>3</v>
      </c>
      <c r="D309" s="285">
        <v>4985</v>
      </c>
      <c r="E309" s="285">
        <v>0</v>
      </c>
      <c r="F309" s="285">
        <v>0</v>
      </c>
      <c r="G309" s="285">
        <v>0</v>
      </c>
      <c r="H309" s="285">
        <v>0</v>
      </c>
      <c r="I309" s="285">
        <v>0</v>
      </c>
      <c r="J309" s="285">
        <v>0</v>
      </c>
      <c r="K309" s="285">
        <v>0</v>
      </c>
      <c r="L309" s="285">
        <v>0</v>
      </c>
      <c r="M309" s="285">
        <v>0</v>
      </c>
      <c r="N309" s="285">
        <v>-206426.48</v>
      </c>
      <c r="O309" s="285">
        <v>143056.68</v>
      </c>
      <c r="P309" s="285">
        <v>33870.17</v>
      </c>
      <c r="Q309" s="285">
        <v>68852.55</v>
      </c>
      <c r="R309" s="285">
        <v>0</v>
      </c>
      <c r="S309" s="285">
        <v>0</v>
      </c>
      <c r="T309" s="285">
        <v>0</v>
      </c>
      <c r="U309" s="285">
        <v>0</v>
      </c>
      <c r="V309" s="285">
        <v>0</v>
      </c>
      <c r="W309" s="285">
        <v>0</v>
      </c>
      <c r="X309" s="285">
        <v>0</v>
      </c>
      <c r="Y309" s="285">
        <v>0</v>
      </c>
      <c r="Z309" s="285">
        <v>0</v>
      </c>
      <c r="AA309" s="285">
        <v>0</v>
      </c>
      <c r="AB309" s="285">
        <v>0</v>
      </c>
      <c r="AC309" s="285">
        <v>0</v>
      </c>
      <c r="AD309" s="285">
        <v>0</v>
      </c>
      <c r="AE309" s="285">
        <v>0</v>
      </c>
      <c r="AF309" s="285">
        <v>0</v>
      </c>
      <c r="AG309" s="285">
        <v>0</v>
      </c>
      <c r="AH309" s="285">
        <v>0</v>
      </c>
      <c r="AI309" s="285">
        <v>0</v>
      </c>
      <c r="AJ309" s="285">
        <v>0</v>
      </c>
      <c r="AK309" s="285">
        <v>0</v>
      </c>
      <c r="AL309" s="285">
        <v>0</v>
      </c>
      <c r="AM309" s="285">
        <v>0</v>
      </c>
      <c r="AN309" s="285">
        <v>0</v>
      </c>
      <c r="AO309" s="285">
        <v>0</v>
      </c>
      <c r="AP309" s="285">
        <v>0</v>
      </c>
      <c r="AQ309" s="285">
        <v>0</v>
      </c>
      <c r="AR309" s="285">
        <v>0</v>
      </c>
      <c r="AS309" s="285">
        <v>0</v>
      </c>
      <c r="AT309" s="285">
        <v>0</v>
      </c>
    </row>
    <row r="310" spans="1:46" x14ac:dyDescent="0.35">
      <c r="A310" s="285" t="s">
        <v>10</v>
      </c>
      <c r="B310" s="285">
        <v>1</v>
      </c>
      <c r="C310" s="285">
        <v>3</v>
      </c>
      <c r="D310" s="285">
        <v>4999</v>
      </c>
      <c r="E310" s="285">
        <v>0</v>
      </c>
      <c r="F310" s="285">
        <v>0</v>
      </c>
      <c r="G310" s="285">
        <v>0</v>
      </c>
      <c r="H310" s="285">
        <v>0</v>
      </c>
      <c r="I310" s="285">
        <v>0</v>
      </c>
      <c r="J310" s="285">
        <v>0</v>
      </c>
      <c r="K310" s="285">
        <v>0</v>
      </c>
      <c r="L310" s="285">
        <v>0</v>
      </c>
      <c r="M310" s="285">
        <v>0</v>
      </c>
      <c r="N310" s="285">
        <v>14634.47</v>
      </c>
      <c r="O310" s="285">
        <v>0</v>
      </c>
      <c r="P310" s="285">
        <v>408.3</v>
      </c>
      <c r="Q310" s="285">
        <v>0</v>
      </c>
      <c r="R310" s="285">
        <v>0</v>
      </c>
      <c r="S310" s="285">
        <v>0</v>
      </c>
      <c r="T310" s="285">
        <v>0</v>
      </c>
      <c r="U310" s="285">
        <v>0</v>
      </c>
      <c r="V310" s="285">
        <v>0</v>
      </c>
      <c r="W310" s="285">
        <v>0</v>
      </c>
      <c r="X310" s="285">
        <v>0</v>
      </c>
      <c r="Y310" s="285">
        <v>0</v>
      </c>
      <c r="Z310" s="285">
        <v>0</v>
      </c>
      <c r="AA310" s="285">
        <v>0</v>
      </c>
      <c r="AB310" s="285">
        <v>0</v>
      </c>
      <c r="AC310" s="285">
        <v>0</v>
      </c>
      <c r="AD310" s="285">
        <v>0</v>
      </c>
      <c r="AE310" s="285">
        <v>0</v>
      </c>
      <c r="AF310" s="285">
        <v>0</v>
      </c>
      <c r="AG310" s="285">
        <v>0</v>
      </c>
      <c r="AH310" s="285">
        <v>0</v>
      </c>
      <c r="AI310" s="285">
        <v>0</v>
      </c>
      <c r="AJ310" s="285">
        <v>0</v>
      </c>
      <c r="AK310" s="285">
        <v>0</v>
      </c>
      <c r="AL310" s="285">
        <v>0</v>
      </c>
      <c r="AM310" s="285">
        <v>0</v>
      </c>
      <c r="AN310" s="285">
        <v>0</v>
      </c>
      <c r="AO310" s="285">
        <v>0</v>
      </c>
      <c r="AP310" s="285">
        <v>0</v>
      </c>
      <c r="AQ310" s="285">
        <v>0</v>
      </c>
      <c r="AR310" s="285">
        <v>0</v>
      </c>
      <c r="AS310" s="285">
        <v>0</v>
      </c>
      <c r="AT310" s="285">
        <v>0</v>
      </c>
    </row>
    <row r="311" spans="1:46" x14ac:dyDescent="0.35">
      <c r="A311" s="285" t="s">
        <v>10</v>
      </c>
      <c r="B311" s="285">
        <v>1</v>
      </c>
      <c r="C311" s="285">
        <v>3</v>
      </c>
      <c r="D311" s="285">
        <v>5001</v>
      </c>
      <c r="E311" s="285">
        <v>0</v>
      </c>
      <c r="F311" s="285">
        <v>17959.04</v>
      </c>
      <c r="G311" s="285">
        <v>18775.36</v>
      </c>
      <c r="H311" s="285">
        <v>17142.72</v>
      </c>
      <c r="I311" s="285">
        <v>17959.04</v>
      </c>
      <c r="J311" s="285">
        <v>17959.04</v>
      </c>
      <c r="K311" s="285">
        <v>17142.72</v>
      </c>
      <c r="L311" s="285">
        <v>18775.36</v>
      </c>
      <c r="M311" s="285">
        <v>17142.72</v>
      </c>
      <c r="N311" s="285">
        <v>17142.72</v>
      </c>
      <c r="O311" s="285">
        <v>19297.060000000001</v>
      </c>
      <c r="P311" s="285">
        <v>16792.53</v>
      </c>
      <c r="Q311" s="285">
        <v>56403.72</v>
      </c>
      <c r="R311" s="285">
        <v>0</v>
      </c>
      <c r="S311" s="285">
        <v>0</v>
      </c>
      <c r="T311" s="285">
        <v>0</v>
      </c>
      <c r="U311" s="285">
        <v>0</v>
      </c>
      <c r="V311" s="285">
        <v>0</v>
      </c>
      <c r="W311" s="285">
        <v>0</v>
      </c>
      <c r="X311" s="285">
        <v>0</v>
      </c>
      <c r="Y311" s="285">
        <v>0</v>
      </c>
      <c r="Z311" s="285">
        <v>0</v>
      </c>
      <c r="AA311" s="285">
        <v>0</v>
      </c>
      <c r="AB311" s="285">
        <v>0</v>
      </c>
      <c r="AC311" s="285">
        <v>0</v>
      </c>
      <c r="AD311" s="285">
        <v>0</v>
      </c>
      <c r="AE311" s="285">
        <v>0</v>
      </c>
      <c r="AF311" s="285">
        <v>0</v>
      </c>
      <c r="AG311" s="285">
        <v>0</v>
      </c>
      <c r="AH311" s="285">
        <v>0</v>
      </c>
      <c r="AI311" s="285">
        <v>0</v>
      </c>
      <c r="AJ311" s="285">
        <v>0</v>
      </c>
      <c r="AK311" s="285">
        <v>0</v>
      </c>
      <c r="AL311" s="285">
        <v>0</v>
      </c>
      <c r="AM311" s="285">
        <v>0</v>
      </c>
      <c r="AN311" s="285">
        <v>0</v>
      </c>
      <c r="AO311" s="285">
        <v>0</v>
      </c>
      <c r="AP311" s="285">
        <v>0</v>
      </c>
      <c r="AQ311" s="285">
        <v>0</v>
      </c>
      <c r="AR311" s="285">
        <v>0</v>
      </c>
      <c r="AS311" s="285">
        <v>0</v>
      </c>
      <c r="AT311" s="285">
        <v>0</v>
      </c>
    </row>
    <row r="312" spans="1:46" x14ac:dyDescent="0.35">
      <c r="A312" s="285" t="s">
        <v>10</v>
      </c>
      <c r="B312" s="285">
        <v>1</v>
      </c>
      <c r="C312" s="285">
        <v>3</v>
      </c>
      <c r="D312" s="285">
        <v>5002</v>
      </c>
      <c r="E312" s="285">
        <v>0</v>
      </c>
      <c r="F312" s="285">
        <v>1967.15</v>
      </c>
      <c r="G312" s="285">
        <v>2056.5700000000002</v>
      </c>
      <c r="H312" s="285">
        <v>1877.74</v>
      </c>
      <c r="I312" s="285">
        <v>1967.15</v>
      </c>
      <c r="J312" s="285">
        <v>1967.15</v>
      </c>
      <c r="K312" s="285">
        <v>1915.33</v>
      </c>
      <c r="L312" s="285">
        <v>2056.56</v>
      </c>
      <c r="M312" s="285">
        <v>1876.34</v>
      </c>
      <c r="N312" s="285">
        <v>1876.56</v>
      </c>
      <c r="O312" s="285">
        <v>2191.6</v>
      </c>
      <c r="P312" s="285">
        <v>1835.77</v>
      </c>
      <c r="Q312" s="285">
        <v>6238.1</v>
      </c>
      <c r="R312" s="285">
        <v>0</v>
      </c>
      <c r="S312" s="285">
        <v>0</v>
      </c>
      <c r="T312" s="285">
        <v>0</v>
      </c>
      <c r="U312" s="285">
        <v>0</v>
      </c>
      <c r="V312" s="285">
        <v>0</v>
      </c>
      <c r="W312" s="285">
        <v>0</v>
      </c>
      <c r="X312" s="285">
        <v>0</v>
      </c>
      <c r="Y312" s="285">
        <v>0</v>
      </c>
      <c r="Z312" s="285">
        <v>0</v>
      </c>
      <c r="AA312" s="285">
        <v>0</v>
      </c>
      <c r="AB312" s="285">
        <v>0</v>
      </c>
      <c r="AC312" s="285">
        <v>0</v>
      </c>
      <c r="AD312" s="285">
        <v>0</v>
      </c>
      <c r="AE312" s="285">
        <v>0</v>
      </c>
      <c r="AF312" s="285">
        <v>0</v>
      </c>
      <c r="AG312" s="285">
        <v>0</v>
      </c>
      <c r="AH312" s="285">
        <v>0</v>
      </c>
      <c r="AI312" s="285">
        <v>0</v>
      </c>
      <c r="AJ312" s="285">
        <v>0</v>
      </c>
      <c r="AK312" s="285">
        <v>0</v>
      </c>
      <c r="AL312" s="285">
        <v>0</v>
      </c>
      <c r="AM312" s="285">
        <v>0</v>
      </c>
      <c r="AN312" s="285">
        <v>0</v>
      </c>
      <c r="AO312" s="285">
        <v>0</v>
      </c>
      <c r="AP312" s="285">
        <v>0</v>
      </c>
      <c r="AQ312" s="285">
        <v>0</v>
      </c>
      <c r="AR312" s="285">
        <v>0</v>
      </c>
      <c r="AS312" s="285">
        <v>0</v>
      </c>
      <c r="AT312" s="285">
        <v>0</v>
      </c>
    </row>
    <row r="313" spans="1:46" x14ac:dyDescent="0.35">
      <c r="A313" s="285" t="s">
        <v>10</v>
      </c>
      <c r="B313" s="285">
        <v>1</v>
      </c>
      <c r="C313" s="285">
        <v>3</v>
      </c>
      <c r="D313" s="285">
        <v>5010</v>
      </c>
      <c r="E313" s="285">
        <v>0</v>
      </c>
      <c r="F313" s="285">
        <v>0</v>
      </c>
      <c r="G313" s="285">
        <v>0</v>
      </c>
      <c r="H313" s="285">
        <v>93.7</v>
      </c>
      <c r="I313" s="285">
        <v>58.53</v>
      </c>
      <c r="J313" s="285">
        <v>0</v>
      </c>
      <c r="K313" s="285">
        <v>74.62</v>
      </c>
      <c r="L313" s="285">
        <v>0</v>
      </c>
      <c r="M313" s="285">
        <v>0</v>
      </c>
      <c r="N313" s="285">
        <v>0</v>
      </c>
      <c r="O313" s="285">
        <v>0</v>
      </c>
      <c r="P313" s="285">
        <v>140.13999999999999</v>
      </c>
      <c r="Q313" s="285">
        <v>266.19</v>
      </c>
      <c r="R313" s="285">
        <v>0</v>
      </c>
      <c r="S313" s="285">
        <v>0</v>
      </c>
      <c r="T313" s="285">
        <v>0</v>
      </c>
      <c r="U313" s="285">
        <v>0</v>
      </c>
      <c r="V313" s="285">
        <v>0</v>
      </c>
      <c r="W313" s="285">
        <v>0</v>
      </c>
      <c r="X313" s="285">
        <v>0</v>
      </c>
      <c r="Y313" s="285">
        <v>0</v>
      </c>
      <c r="Z313" s="285">
        <v>0</v>
      </c>
      <c r="AA313" s="285">
        <v>0</v>
      </c>
      <c r="AB313" s="285">
        <v>0</v>
      </c>
      <c r="AC313" s="285">
        <v>0</v>
      </c>
      <c r="AD313" s="285">
        <v>0</v>
      </c>
      <c r="AE313" s="285">
        <v>0</v>
      </c>
      <c r="AF313" s="285">
        <v>0</v>
      </c>
      <c r="AG313" s="285">
        <v>0</v>
      </c>
      <c r="AH313" s="285">
        <v>0</v>
      </c>
      <c r="AI313" s="285">
        <v>0</v>
      </c>
      <c r="AJ313" s="285">
        <v>0</v>
      </c>
      <c r="AK313" s="285">
        <v>0</v>
      </c>
      <c r="AL313" s="285">
        <v>0</v>
      </c>
      <c r="AM313" s="285">
        <v>0</v>
      </c>
      <c r="AN313" s="285">
        <v>0</v>
      </c>
      <c r="AO313" s="285">
        <v>0</v>
      </c>
      <c r="AP313" s="285">
        <v>0</v>
      </c>
      <c r="AQ313" s="285">
        <v>0</v>
      </c>
      <c r="AR313" s="285">
        <v>0</v>
      </c>
      <c r="AS313" s="285">
        <v>0</v>
      </c>
      <c r="AT313" s="285">
        <v>0</v>
      </c>
    </row>
    <row r="314" spans="1:46" x14ac:dyDescent="0.35">
      <c r="A314" s="285" t="s">
        <v>10</v>
      </c>
      <c r="B314" s="285">
        <v>1</v>
      </c>
      <c r="C314" s="285">
        <v>3</v>
      </c>
      <c r="D314" s="285">
        <v>5011</v>
      </c>
      <c r="E314" s="285">
        <v>0</v>
      </c>
      <c r="F314" s="285">
        <v>17.12</v>
      </c>
      <c r="G314" s="285">
        <v>0</v>
      </c>
      <c r="H314" s="285">
        <v>0</v>
      </c>
      <c r="I314" s="285">
        <v>0</v>
      </c>
      <c r="J314" s="285">
        <v>0</v>
      </c>
      <c r="K314" s="285">
        <v>0</v>
      </c>
      <c r="L314" s="285">
        <v>266.86</v>
      </c>
      <c r="M314" s="285">
        <v>18.45</v>
      </c>
      <c r="N314" s="285">
        <v>46.13</v>
      </c>
      <c r="O314" s="285">
        <v>0</v>
      </c>
      <c r="P314" s="285">
        <v>109.72</v>
      </c>
      <c r="Q314" s="285">
        <v>79.819999999999993</v>
      </c>
      <c r="R314" s="285">
        <v>0</v>
      </c>
      <c r="S314" s="285">
        <v>0</v>
      </c>
      <c r="T314" s="285">
        <v>0</v>
      </c>
      <c r="U314" s="285">
        <v>0</v>
      </c>
      <c r="V314" s="285">
        <v>0</v>
      </c>
      <c r="W314" s="285">
        <v>0</v>
      </c>
      <c r="X314" s="285">
        <v>0</v>
      </c>
      <c r="Y314" s="285">
        <v>0</v>
      </c>
      <c r="Z314" s="285">
        <v>0</v>
      </c>
      <c r="AA314" s="285">
        <v>0</v>
      </c>
      <c r="AB314" s="285">
        <v>0</v>
      </c>
      <c r="AC314" s="285">
        <v>0</v>
      </c>
      <c r="AD314" s="285">
        <v>0</v>
      </c>
      <c r="AE314" s="285">
        <v>0</v>
      </c>
      <c r="AF314" s="285">
        <v>0</v>
      </c>
      <c r="AG314" s="285">
        <v>0</v>
      </c>
      <c r="AH314" s="285">
        <v>0</v>
      </c>
      <c r="AI314" s="285">
        <v>0</v>
      </c>
      <c r="AJ314" s="285">
        <v>0</v>
      </c>
      <c r="AK314" s="285">
        <v>0</v>
      </c>
      <c r="AL314" s="285">
        <v>0</v>
      </c>
      <c r="AM314" s="285">
        <v>0</v>
      </c>
      <c r="AN314" s="285">
        <v>0</v>
      </c>
      <c r="AO314" s="285">
        <v>0</v>
      </c>
      <c r="AP314" s="285">
        <v>0</v>
      </c>
      <c r="AQ314" s="285">
        <v>0</v>
      </c>
      <c r="AR314" s="285">
        <v>0</v>
      </c>
      <c r="AS314" s="285">
        <v>0</v>
      </c>
      <c r="AT314" s="285">
        <v>0</v>
      </c>
    </row>
    <row r="315" spans="1:46" x14ac:dyDescent="0.35">
      <c r="A315" s="285" t="s">
        <v>10</v>
      </c>
      <c r="B315" s="285">
        <v>1</v>
      </c>
      <c r="C315" s="285">
        <v>3</v>
      </c>
      <c r="D315" s="285">
        <v>5013</v>
      </c>
      <c r="E315" s="285">
        <v>0</v>
      </c>
      <c r="F315" s="285">
        <v>0</v>
      </c>
      <c r="G315" s="285">
        <v>0</v>
      </c>
      <c r="H315" s="285">
        <v>0</v>
      </c>
      <c r="I315" s="285">
        <v>0</v>
      </c>
      <c r="J315" s="285">
        <v>0</v>
      </c>
      <c r="K315" s="285">
        <v>0</v>
      </c>
      <c r="L315" s="285">
        <v>0</v>
      </c>
      <c r="M315" s="285">
        <v>0</v>
      </c>
      <c r="N315" s="285">
        <v>0</v>
      </c>
      <c r="O315" s="285">
        <v>0</v>
      </c>
      <c r="P315" s="285">
        <v>0</v>
      </c>
      <c r="Q315" s="285">
        <v>113.54</v>
      </c>
      <c r="R315" s="285">
        <v>0</v>
      </c>
      <c r="S315" s="285">
        <v>0</v>
      </c>
      <c r="T315" s="285">
        <v>0</v>
      </c>
      <c r="U315" s="285">
        <v>0</v>
      </c>
      <c r="V315" s="285">
        <v>0</v>
      </c>
      <c r="W315" s="285">
        <v>0</v>
      </c>
      <c r="X315" s="285">
        <v>0</v>
      </c>
      <c r="Y315" s="285">
        <v>0</v>
      </c>
      <c r="Z315" s="285">
        <v>0</v>
      </c>
      <c r="AA315" s="285">
        <v>0</v>
      </c>
      <c r="AB315" s="285">
        <v>0</v>
      </c>
      <c r="AC315" s="285">
        <v>0</v>
      </c>
      <c r="AD315" s="285">
        <v>0</v>
      </c>
      <c r="AE315" s="285">
        <v>0</v>
      </c>
      <c r="AF315" s="285">
        <v>0</v>
      </c>
      <c r="AG315" s="285">
        <v>0</v>
      </c>
      <c r="AH315" s="285">
        <v>0</v>
      </c>
      <c r="AI315" s="285">
        <v>0</v>
      </c>
      <c r="AJ315" s="285">
        <v>0</v>
      </c>
      <c r="AK315" s="285">
        <v>0</v>
      </c>
      <c r="AL315" s="285">
        <v>0</v>
      </c>
      <c r="AM315" s="285">
        <v>0</v>
      </c>
      <c r="AN315" s="285">
        <v>0</v>
      </c>
      <c r="AO315" s="285">
        <v>0</v>
      </c>
      <c r="AP315" s="285">
        <v>0</v>
      </c>
      <c r="AQ315" s="285">
        <v>0</v>
      </c>
      <c r="AR315" s="285">
        <v>0</v>
      </c>
      <c r="AS315" s="285">
        <v>0</v>
      </c>
      <c r="AT315" s="285">
        <v>0</v>
      </c>
    </row>
    <row r="316" spans="1:46" x14ac:dyDescent="0.35">
      <c r="A316" s="285" t="s">
        <v>10</v>
      </c>
      <c r="B316" s="285">
        <v>1</v>
      </c>
      <c r="C316" s="285">
        <v>3</v>
      </c>
      <c r="D316" s="285">
        <v>5014</v>
      </c>
      <c r="E316" s="285">
        <v>0</v>
      </c>
      <c r="F316" s="285">
        <v>0</v>
      </c>
      <c r="G316" s="285">
        <v>23.69</v>
      </c>
      <c r="H316" s="285">
        <v>0</v>
      </c>
      <c r="I316" s="285">
        <v>0</v>
      </c>
      <c r="J316" s="285">
        <v>0</v>
      </c>
      <c r="K316" s="285">
        <v>26.66</v>
      </c>
      <c r="L316" s="285">
        <v>90.59</v>
      </c>
      <c r="M316" s="285">
        <v>46.27</v>
      </c>
      <c r="N316" s="285">
        <v>0</v>
      </c>
      <c r="O316" s="285">
        <v>52.32</v>
      </c>
      <c r="P316" s="285">
        <v>28.95</v>
      </c>
      <c r="Q316" s="285">
        <v>47.62</v>
      </c>
      <c r="R316" s="285">
        <v>0</v>
      </c>
      <c r="S316" s="285">
        <v>0</v>
      </c>
      <c r="T316" s="285">
        <v>0</v>
      </c>
      <c r="U316" s="285">
        <v>0</v>
      </c>
      <c r="V316" s="285">
        <v>0</v>
      </c>
      <c r="W316" s="285">
        <v>0</v>
      </c>
      <c r="X316" s="285">
        <v>0</v>
      </c>
      <c r="Y316" s="285">
        <v>0</v>
      </c>
      <c r="Z316" s="285">
        <v>0</v>
      </c>
      <c r="AA316" s="285">
        <v>0</v>
      </c>
      <c r="AB316" s="285">
        <v>0</v>
      </c>
      <c r="AC316" s="285">
        <v>0</v>
      </c>
      <c r="AD316" s="285">
        <v>0</v>
      </c>
      <c r="AE316" s="285">
        <v>0</v>
      </c>
      <c r="AF316" s="285">
        <v>0</v>
      </c>
      <c r="AG316" s="285">
        <v>0</v>
      </c>
      <c r="AH316" s="285">
        <v>0</v>
      </c>
      <c r="AI316" s="285">
        <v>0</v>
      </c>
      <c r="AJ316" s="285">
        <v>0</v>
      </c>
      <c r="AK316" s="285">
        <v>0</v>
      </c>
      <c r="AL316" s="285">
        <v>0</v>
      </c>
      <c r="AM316" s="285">
        <v>0</v>
      </c>
      <c r="AN316" s="285">
        <v>0</v>
      </c>
      <c r="AO316" s="285">
        <v>0</v>
      </c>
      <c r="AP316" s="285">
        <v>0</v>
      </c>
      <c r="AQ316" s="285">
        <v>0</v>
      </c>
      <c r="AR316" s="285">
        <v>0</v>
      </c>
      <c r="AS316" s="285">
        <v>0</v>
      </c>
      <c r="AT316" s="285">
        <v>0</v>
      </c>
    </row>
    <row r="317" spans="1:46" x14ac:dyDescent="0.35">
      <c r="A317" s="285" t="s">
        <v>10</v>
      </c>
      <c r="B317" s="285">
        <v>1</v>
      </c>
      <c r="C317" s="285">
        <v>3</v>
      </c>
      <c r="D317" s="285">
        <v>5020</v>
      </c>
      <c r="E317" s="285">
        <v>0</v>
      </c>
      <c r="F317" s="285">
        <v>0</v>
      </c>
      <c r="G317" s="285">
        <v>0</v>
      </c>
      <c r="H317" s="285">
        <v>0</v>
      </c>
      <c r="I317" s="285">
        <v>0</v>
      </c>
      <c r="J317" s="285">
        <v>242.68</v>
      </c>
      <c r="K317" s="285">
        <v>0</v>
      </c>
      <c r="L317" s="285">
        <v>0</v>
      </c>
      <c r="M317" s="285">
        <v>25.01</v>
      </c>
      <c r="N317" s="285">
        <v>0</v>
      </c>
      <c r="O317" s="285">
        <v>0</v>
      </c>
      <c r="P317" s="285">
        <v>28</v>
      </c>
      <c r="Q317" s="285">
        <v>176.33</v>
      </c>
      <c r="R317" s="285">
        <v>0</v>
      </c>
      <c r="S317" s="285">
        <v>0</v>
      </c>
      <c r="T317" s="285">
        <v>0</v>
      </c>
      <c r="U317" s="285">
        <v>0</v>
      </c>
      <c r="V317" s="285">
        <v>0</v>
      </c>
      <c r="W317" s="285">
        <v>0</v>
      </c>
      <c r="X317" s="285">
        <v>0</v>
      </c>
      <c r="Y317" s="285">
        <v>0</v>
      </c>
      <c r="Z317" s="285">
        <v>0</v>
      </c>
      <c r="AA317" s="285">
        <v>0</v>
      </c>
      <c r="AB317" s="285">
        <v>0</v>
      </c>
      <c r="AC317" s="285">
        <v>0</v>
      </c>
      <c r="AD317" s="285">
        <v>0</v>
      </c>
      <c r="AE317" s="285">
        <v>0</v>
      </c>
      <c r="AF317" s="285">
        <v>0</v>
      </c>
      <c r="AG317" s="285">
        <v>0</v>
      </c>
      <c r="AH317" s="285">
        <v>0</v>
      </c>
      <c r="AI317" s="285">
        <v>0</v>
      </c>
      <c r="AJ317" s="285">
        <v>0</v>
      </c>
      <c r="AK317" s="285">
        <v>0</v>
      </c>
      <c r="AL317" s="285">
        <v>0</v>
      </c>
      <c r="AM317" s="285">
        <v>0</v>
      </c>
      <c r="AN317" s="285">
        <v>0</v>
      </c>
      <c r="AO317" s="285">
        <v>0</v>
      </c>
      <c r="AP317" s="285">
        <v>0</v>
      </c>
      <c r="AQ317" s="285">
        <v>0</v>
      </c>
      <c r="AR317" s="285">
        <v>0</v>
      </c>
      <c r="AS317" s="285">
        <v>0</v>
      </c>
      <c r="AT317" s="285">
        <v>0</v>
      </c>
    </row>
    <row r="318" spans="1:46" x14ac:dyDescent="0.35">
      <c r="A318" s="285" t="s">
        <v>10</v>
      </c>
      <c r="B318" s="285">
        <v>1</v>
      </c>
      <c r="C318" s="285">
        <v>3</v>
      </c>
      <c r="D318" s="285">
        <v>5021</v>
      </c>
      <c r="E318" s="285">
        <v>0</v>
      </c>
      <c r="F318" s="285">
        <v>0</v>
      </c>
      <c r="G318" s="285">
        <v>0</v>
      </c>
      <c r="H318" s="285">
        <v>45.93</v>
      </c>
      <c r="I318" s="285">
        <v>0</v>
      </c>
      <c r="J318" s="285">
        <v>0</v>
      </c>
      <c r="K318" s="285">
        <v>0</v>
      </c>
      <c r="L318" s="285">
        <v>0</v>
      </c>
      <c r="M318" s="285">
        <v>0</v>
      </c>
      <c r="N318" s="285">
        <v>50</v>
      </c>
      <c r="O318" s="285">
        <v>0</v>
      </c>
      <c r="P318" s="285">
        <v>0</v>
      </c>
      <c r="Q318" s="285">
        <v>189.95</v>
      </c>
      <c r="R318" s="285">
        <v>0</v>
      </c>
      <c r="S318" s="285">
        <v>0</v>
      </c>
      <c r="T318" s="285">
        <v>0</v>
      </c>
      <c r="U318" s="285">
        <v>0</v>
      </c>
      <c r="V318" s="285">
        <v>0</v>
      </c>
      <c r="W318" s="285">
        <v>0</v>
      </c>
      <c r="X318" s="285">
        <v>0</v>
      </c>
      <c r="Y318" s="285">
        <v>0</v>
      </c>
      <c r="Z318" s="285">
        <v>0</v>
      </c>
      <c r="AA318" s="285">
        <v>0</v>
      </c>
      <c r="AB318" s="285">
        <v>0</v>
      </c>
      <c r="AC318" s="285">
        <v>0</v>
      </c>
      <c r="AD318" s="285">
        <v>0</v>
      </c>
      <c r="AE318" s="285">
        <v>0</v>
      </c>
      <c r="AF318" s="285">
        <v>0</v>
      </c>
      <c r="AG318" s="285">
        <v>0</v>
      </c>
      <c r="AH318" s="285">
        <v>0</v>
      </c>
      <c r="AI318" s="285">
        <v>0</v>
      </c>
      <c r="AJ318" s="285">
        <v>0</v>
      </c>
      <c r="AK318" s="285">
        <v>0</v>
      </c>
      <c r="AL318" s="285">
        <v>0</v>
      </c>
      <c r="AM318" s="285">
        <v>0</v>
      </c>
      <c r="AN318" s="285">
        <v>0</v>
      </c>
      <c r="AO318" s="285">
        <v>0</v>
      </c>
      <c r="AP318" s="285">
        <v>0</v>
      </c>
      <c r="AQ318" s="285">
        <v>0</v>
      </c>
      <c r="AR318" s="285">
        <v>0</v>
      </c>
      <c r="AS318" s="285">
        <v>0</v>
      </c>
      <c r="AT318" s="285">
        <v>0</v>
      </c>
    </row>
    <row r="319" spans="1:46" x14ac:dyDescent="0.35">
      <c r="A319" s="285" t="s">
        <v>10</v>
      </c>
      <c r="B319" s="285">
        <v>1</v>
      </c>
      <c r="C319" s="285">
        <v>3</v>
      </c>
      <c r="D319" s="285">
        <v>5022</v>
      </c>
      <c r="E319" s="285">
        <v>0</v>
      </c>
      <c r="F319" s="285">
        <v>0</v>
      </c>
      <c r="G319" s="285">
        <v>0</v>
      </c>
      <c r="H319" s="285">
        <v>12.82</v>
      </c>
      <c r="I319" s="285">
        <v>0</v>
      </c>
      <c r="J319" s="285">
        <v>29.5</v>
      </c>
      <c r="K319" s="285">
        <v>61.15</v>
      </c>
      <c r="L319" s="285">
        <v>0</v>
      </c>
      <c r="M319" s="285">
        <v>0</v>
      </c>
      <c r="N319" s="285">
        <v>98.57</v>
      </c>
      <c r="O319" s="285">
        <v>29.81</v>
      </c>
      <c r="P319" s="285">
        <v>30.1</v>
      </c>
      <c r="Q319" s="285">
        <v>358.35</v>
      </c>
      <c r="R319" s="285">
        <v>0</v>
      </c>
      <c r="S319" s="285">
        <v>0</v>
      </c>
      <c r="T319" s="285">
        <v>0</v>
      </c>
      <c r="U319" s="285">
        <v>0</v>
      </c>
      <c r="V319" s="285">
        <v>0</v>
      </c>
      <c r="W319" s="285">
        <v>0</v>
      </c>
      <c r="X319" s="285">
        <v>0</v>
      </c>
      <c r="Y319" s="285">
        <v>0</v>
      </c>
      <c r="Z319" s="285">
        <v>0</v>
      </c>
      <c r="AA319" s="285">
        <v>0</v>
      </c>
      <c r="AB319" s="285">
        <v>0</v>
      </c>
      <c r="AC319" s="285">
        <v>0</v>
      </c>
      <c r="AD319" s="285">
        <v>0</v>
      </c>
      <c r="AE319" s="285">
        <v>0</v>
      </c>
      <c r="AF319" s="285">
        <v>0</v>
      </c>
      <c r="AG319" s="285">
        <v>0</v>
      </c>
      <c r="AH319" s="285">
        <v>0</v>
      </c>
      <c r="AI319" s="285">
        <v>0</v>
      </c>
      <c r="AJ319" s="285">
        <v>0</v>
      </c>
      <c r="AK319" s="285">
        <v>0</v>
      </c>
      <c r="AL319" s="285">
        <v>0</v>
      </c>
      <c r="AM319" s="285">
        <v>0</v>
      </c>
      <c r="AN319" s="285">
        <v>0</v>
      </c>
      <c r="AO319" s="285">
        <v>0</v>
      </c>
      <c r="AP319" s="285">
        <v>0</v>
      </c>
      <c r="AQ319" s="285">
        <v>0</v>
      </c>
      <c r="AR319" s="285">
        <v>0</v>
      </c>
      <c r="AS319" s="285">
        <v>0</v>
      </c>
      <c r="AT319" s="285">
        <v>0</v>
      </c>
    </row>
    <row r="320" spans="1:46" x14ac:dyDescent="0.35">
      <c r="A320" s="285" t="s">
        <v>10</v>
      </c>
      <c r="B320" s="285">
        <v>1</v>
      </c>
      <c r="C320" s="285">
        <v>3</v>
      </c>
      <c r="D320" s="285">
        <v>5023</v>
      </c>
      <c r="E320" s="285">
        <v>0</v>
      </c>
      <c r="F320" s="285">
        <v>0</v>
      </c>
      <c r="G320" s="285">
        <v>0</v>
      </c>
      <c r="H320" s="285">
        <v>0</v>
      </c>
      <c r="I320" s="285">
        <v>0</v>
      </c>
      <c r="J320" s="285">
        <v>0</v>
      </c>
      <c r="K320" s="285">
        <v>0</v>
      </c>
      <c r="L320" s="285">
        <v>41.1</v>
      </c>
      <c r="M320" s="285">
        <v>39.270000000000003</v>
      </c>
      <c r="N320" s="285">
        <v>52.05</v>
      </c>
      <c r="O320" s="285">
        <v>34.090000000000003</v>
      </c>
      <c r="P320" s="285">
        <v>144.81</v>
      </c>
      <c r="Q320" s="285">
        <v>0</v>
      </c>
      <c r="R320" s="285">
        <v>0</v>
      </c>
      <c r="S320" s="285">
        <v>0</v>
      </c>
      <c r="T320" s="285">
        <v>0</v>
      </c>
      <c r="U320" s="285">
        <v>0</v>
      </c>
      <c r="V320" s="285">
        <v>0</v>
      </c>
      <c r="W320" s="285">
        <v>0</v>
      </c>
      <c r="X320" s="285">
        <v>0</v>
      </c>
      <c r="Y320" s="285">
        <v>0</v>
      </c>
      <c r="Z320" s="285">
        <v>0</v>
      </c>
      <c r="AA320" s="285">
        <v>0</v>
      </c>
      <c r="AB320" s="285">
        <v>0</v>
      </c>
      <c r="AC320" s="285">
        <v>0</v>
      </c>
      <c r="AD320" s="285">
        <v>0</v>
      </c>
      <c r="AE320" s="285">
        <v>0</v>
      </c>
      <c r="AF320" s="285">
        <v>0</v>
      </c>
      <c r="AG320" s="285">
        <v>0</v>
      </c>
      <c r="AH320" s="285">
        <v>0</v>
      </c>
      <c r="AI320" s="285">
        <v>0</v>
      </c>
      <c r="AJ320" s="285">
        <v>0</v>
      </c>
      <c r="AK320" s="285">
        <v>0</v>
      </c>
      <c r="AL320" s="285">
        <v>0</v>
      </c>
      <c r="AM320" s="285">
        <v>0</v>
      </c>
      <c r="AN320" s="285">
        <v>0</v>
      </c>
      <c r="AO320" s="285">
        <v>0</v>
      </c>
      <c r="AP320" s="285">
        <v>0</v>
      </c>
      <c r="AQ320" s="285">
        <v>0</v>
      </c>
      <c r="AR320" s="285">
        <v>0</v>
      </c>
      <c r="AS320" s="285">
        <v>0</v>
      </c>
      <c r="AT320" s="285">
        <v>0</v>
      </c>
    </row>
    <row r="321" spans="1:46" x14ac:dyDescent="0.35">
      <c r="A321" s="285" t="s">
        <v>10</v>
      </c>
      <c r="B321" s="285">
        <v>1</v>
      </c>
      <c r="C321" s="285">
        <v>3</v>
      </c>
      <c r="D321" s="285">
        <v>5024</v>
      </c>
      <c r="E321" s="285">
        <v>0</v>
      </c>
      <c r="F321" s="285">
        <v>0</v>
      </c>
      <c r="G321" s="285">
        <v>0</v>
      </c>
      <c r="H321" s="285">
        <v>0</v>
      </c>
      <c r="I321" s="285">
        <v>0</v>
      </c>
      <c r="J321" s="285">
        <v>0</v>
      </c>
      <c r="K321" s="285">
        <v>480.45</v>
      </c>
      <c r="L321" s="285">
        <v>0</v>
      </c>
      <c r="M321" s="285">
        <v>0</v>
      </c>
      <c r="N321" s="285">
        <v>0</v>
      </c>
      <c r="O321" s="285">
        <v>0</v>
      </c>
      <c r="P321" s="285">
        <v>0</v>
      </c>
      <c r="Q321" s="285">
        <v>0</v>
      </c>
      <c r="R321" s="285">
        <v>0</v>
      </c>
      <c r="S321" s="285">
        <v>0</v>
      </c>
      <c r="T321" s="285">
        <v>0</v>
      </c>
      <c r="U321" s="285">
        <v>0</v>
      </c>
      <c r="V321" s="285">
        <v>0</v>
      </c>
      <c r="W321" s="285">
        <v>0</v>
      </c>
      <c r="X321" s="285">
        <v>0</v>
      </c>
      <c r="Y321" s="285">
        <v>0</v>
      </c>
      <c r="Z321" s="285">
        <v>0</v>
      </c>
      <c r="AA321" s="285">
        <v>0</v>
      </c>
      <c r="AB321" s="285">
        <v>0</v>
      </c>
      <c r="AC321" s="285">
        <v>0</v>
      </c>
      <c r="AD321" s="285">
        <v>0</v>
      </c>
      <c r="AE321" s="285">
        <v>0</v>
      </c>
      <c r="AF321" s="285">
        <v>0</v>
      </c>
      <c r="AG321" s="285">
        <v>0</v>
      </c>
      <c r="AH321" s="285">
        <v>0</v>
      </c>
      <c r="AI321" s="285">
        <v>0</v>
      </c>
      <c r="AJ321" s="285">
        <v>0</v>
      </c>
      <c r="AK321" s="285">
        <v>0</v>
      </c>
      <c r="AL321" s="285">
        <v>0</v>
      </c>
      <c r="AM321" s="285">
        <v>0</v>
      </c>
      <c r="AN321" s="285">
        <v>0</v>
      </c>
      <c r="AO321" s="285">
        <v>0</v>
      </c>
      <c r="AP321" s="285">
        <v>0</v>
      </c>
      <c r="AQ321" s="285">
        <v>0</v>
      </c>
      <c r="AR321" s="285">
        <v>0</v>
      </c>
      <c r="AS321" s="285">
        <v>0</v>
      </c>
      <c r="AT321" s="285">
        <v>0</v>
      </c>
    </row>
    <row r="322" spans="1:46" x14ac:dyDescent="0.35">
      <c r="A322" s="285" t="s">
        <v>10</v>
      </c>
      <c r="B322" s="285">
        <v>1</v>
      </c>
      <c r="C322" s="285">
        <v>3</v>
      </c>
      <c r="D322" s="285">
        <v>5025</v>
      </c>
      <c r="E322" s="285">
        <v>0</v>
      </c>
      <c r="F322" s="285">
        <v>287.45</v>
      </c>
      <c r="G322" s="285">
        <v>0</v>
      </c>
      <c r="H322" s="285">
        <v>400</v>
      </c>
      <c r="I322" s="285">
        <v>0</v>
      </c>
      <c r="J322" s="285">
        <v>0</v>
      </c>
      <c r="K322" s="285">
        <v>0</v>
      </c>
      <c r="L322" s="285">
        <v>798.39</v>
      </c>
      <c r="M322" s="285">
        <v>0</v>
      </c>
      <c r="N322" s="285">
        <v>0</v>
      </c>
      <c r="O322" s="285">
        <v>0</v>
      </c>
      <c r="P322" s="285">
        <v>400</v>
      </c>
      <c r="Q322" s="285">
        <v>400</v>
      </c>
      <c r="R322" s="285">
        <v>0</v>
      </c>
      <c r="S322" s="285">
        <v>0</v>
      </c>
      <c r="T322" s="285">
        <v>0</v>
      </c>
      <c r="U322" s="285">
        <v>0</v>
      </c>
      <c r="V322" s="285">
        <v>0</v>
      </c>
      <c r="W322" s="285">
        <v>0</v>
      </c>
      <c r="X322" s="285">
        <v>0</v>
      </c>
      <c r="Y322" s="285">
        <v>0</v>
      </c>
      <c r="Z322" s="285">
        <v>0</v>
      </c>
      <c r="AA322" s="285">
        <v>0</v>
      </c>
      <c r="AB322" s="285">
        <v>0</v>
      </c>
      <c r="AC322" s="285">
        <v>0</v>
      </c>
      <c r="AD322" s="285">
        <v>0</v>
      </c>
      <c r="AE322" s="285">
        <v>0</v>
      </c>
      <c r="AF322" s="285">
        <v>0</v>
      </c>
      <c r="AG322" s="285">
        <v>0</v>
      </c>
      <c r="AH322" s="285">
        <v>0</v>
      </c>
      <c r="AI322" s="285">
        <v>0</v>
      </c>
      <c r="AJ322" s="285">
        <v>0</v>
      </c>
      <c r="AK322" s="285">
        <v>0</v>
      </c>
      <c r="AL322" s="285">
        <v>0</v>
      </c>
      <c r="AM322" s="285">
        <v>0</v>
      </c>
      <c r="AN322" s="285">
        <v>0</v>
      </c>
      <c r="AO322" s="285">
        <v>0</v>
      </c>
      <c r="AP322" s="285">
        <v>0</v>
      </c>
      <c r="AQ322" s="285">
        <v>0</v>
      </c>
      <c r="AR322" s="285">
        <v>0</v>
      </c>
      <c r="AS322" s="285">
        <v>0</v>
      </c>
      <c r="AT322" s="285">
        <v>0</v>
      </c>
    </row>
    <row r="323" spans="1:46" x14ac:dyDescent="0.35">
      <c r="A323" s="285" t="s">
        <v>10</v>
      </c>
      <c r="B323" s="285">
        <v>1</v>
      </c>
      <c r="C323" s="285">
        <v>3</v>
      </c>
      <c r="D323" s="285">
        <v>5100</v>
      </c>
      <c r="E323" s="285">
        <v>0</v>
      </c>
      <c r="F323" s="285">
        <v>0</v>
      </c>
      <c r="G323" s="285">
        <v>0</v>
      </c>
      <c r="H323" s="285">
        <v>0</v>
      </c>
      <c r="I323" s="285">
        <v>0</v>
      </c>
      <c r="J323" s="285">
        <v>0</v>
      </c>
      <c r="K323" s="285">
        <v>0</v>
      </c>
      <c r="L323" s="285">
        <v>1722</v>
      </c>
      <c r="M323" s="285">
        <v>0</v>
      </c>
      <c r="N323" s="285">
        <v>1248</v>
      </c>
      <c r="O323" s="285">
        <v>0</v>
      </c>
      <c r="P323" s="285">
        <v>0</v>
      </c>
      <c r="Q323" s="285">
        <v>1950</v>
      </c>
      <c r="R323" s="285">
        <v>0</v>
      </c>
      <c r="S323" s="285">
        <v>0</v>
      </c>
      <c r="T323" s="285">
        <v>0</v>
      </c>
      <c r="U323" s="285">
        <v>0</v>
      </c>
      <c r="V323" s="285">
        <v>0</v>
      </c>
      <c r="W323" s="285">
        <v>0</v>
      </c>
      <c r="X323" s="285">
        <v>0</v>
      </c>
      <c r="Y323" s="285">
        <v>0</v>
      </c>
      <c r="Z323" s="285">
        <v>0</v>
      </c>
      <c r="AA323" s="285">
        <v>0</v>
      </c>
      <c r="AB323" s="285">
        <v>0</v>
      </c>
      <c r="AC323" s="285">
        <v>0</v>
      </c>
      <c r="AD323" s="285">
        <v>0</v>
      </c>
      <c r="AE323" s="285">
        <v>0</v>
      </c>
      <c r="AF323" s="285">
        <v>0</v>
      </c>
      <c r="AG323" s="285">
        <v>0</v>
      </c>
      <c r="AH323" s="285">
        <v>0</v>
      </c>
      <c r="AI323" s="285">
        <v>0</v>
      </c>
      <c r="AJ323" s="285">
        <v>0</v>
      </c>
      <c r="AK323" s="285">
        <v>0</v>
      </c>
      <c r="AL323" s="285">
        <v>0</v>
      </c>
      <c r="AM323" s="285">
        <v>0</v>
      </c>
      <c r="AN323" s="285">
        <v>0</v>
      </c>
      <c r="AO323" s="285">
        <v>0</v>
      </c>
      <c r="AP323" s="285">
        <v>0</v>
      </c>
      <c r="AQ323" s="285">
        <v>0</v>
      </c>
      <c r="AR323" s="285">
        <v>0</v>
      </c>
      <c r="AS323" s="285">
        <v>0</v>
      </c>
      <c r="AT323" s="285">
        <v>0</v>
      </c>
    </row>
    <row r="324" spans="1:46" x14ac:dyDescent="0.35">
      <c r="A324" s="285" t="s">
        <v>10</v>
      </c>
      <c r="B324" s="285">
        <v>1</v>
      </c>
      <c r="C324" s="285">
        <v>3</v>
      </c>
      <c r="D324" s="285">
        <v>5101</v>
      </c>
      <c r="E324" s="285">
        <v>0</v>
      </c>
      <c r="F324" s="285">
        <v>0</v>
      </c>
      <c r="G324" s="285">
        <v>0</v>
      </c>
      <c r="H324" s="285">
        <v>0</v>
      </c>
      <c r="I324" s="285">
        <v>0</v>
      </c>
      <c r="J324" s="285">
        <v>0</v>
      </c>
      <c r="K324" s="285">
        <v>0</v>
      </c>
      <c r="L324" s="285">
        <v>0</v>
      </c>
      <c r="M324" s="285">
        <v>1128</v>
      </c>
      <c r="N324" s="285">
        <v>0</v>
      </c>
      <c r="O324" s="285">
        <v>0</v>
      </c>
      <c r="P324" s="285">
        <v>0</v>
      </c>
      <c r="Q324" s="285">
        <v>1543.2</v>
      </c>
      <c r="R324" s="285">
        <v>0</v>
      </c>
      <c r="S324" s="285">
        <v>0</v>
      </c>
      <c r="T324" s="285">
        <v>0</v>
      </c>
      <c r="U324" s="285">
        <v>0</v>
      </c>
      <c r="V324" s="285">
        <v>0</v>
      </c>
      <c r="W324" s="285">
        <v>0</v>
      </c>
      <c r="X324" s="285">
        <v>0</v>
      </c>
      <c r="Y324" s="285">
        <v>0</v>
      </c>
      <c r="Z324" s="285">
        <v>0</v>
      </c>
      <c r="AA324" s="285">
        <v>0</v>
      </c>
      <c r="AB324" s="285">
        <v>0</v>
      </c>
      <c r="AC324" s="285">
        <v>0</v>
      </c>
      <c r="AD324" s="285">
        <v>0</v>
      </c>
      <c r="AE324" s="285">
        <v>0</v>
      </c>
      <c r="AF324" s="285">
        <v>0</v>
      </c>
      <c r="AG324" s="285">
        <v>0</v>
      </c>
      <c r="AH324" s="285">
        <v>0</v>
      </c>
      <c r="AI324" s="285">
        <v>0</v>
      </c>
      <c r="AJ324" s="285">
        <v>0</v>
      </c>
      <c r="AK324" s="285">
        <v>0</v>
      </c>
      <c r="AL324" s="285">
        <v>0</v>
      </c>
      <c r="AM324" s="285">
        <v>0</v>
      </c>
      <c r="AN324" s="285">
        <v>0</v>
      </c>
      <c r="AO324" s="285">
        <v>0</v>
      </c>
      <c r="AP324" s="285">
        <v>0</v>
      </c>
      <c r="AQ324" s="285">
        <v>0</v>
      </c>
      <c r="AR324" s="285">
        <v>0</v>
      </c>
      <c r="AS324" s="285">
        <v>0</v>
      </c>
      <c r="AT324" s="285">
        <v>0</v>
      </c>
    </row>
    <row r="325" spans="1:46" x14ac:dyDescent="0.35">
      <c r="A325" s="285" t="s">
        <v>10</v>
      </c>
      <c r="B325" s="285">
        <v>1</v>
      </c>
      <c r="C325" s="285">
        <v>3</v>
      </c>
      <c r="D325" s="285">
        <v>5105</v>
      </c>
      <c r="E325" s="285">
        <v>0</v>
      </c>
      <c r="F325" s="285">
        <v>0</v>
      </c>
      <c r="G325" s="285">
        <v>37.75</v>
      </c>
      <c r="H325" s="285">
        <v>0</v>
      </c>
      <c r="I325" s="285">
        <v>0</v>
      </c>
      <c r="J325" s="285">
        <v>137.97</v>
      </c>
      <c r="K325" s="285">
        <v>0</v>
      </c>
      <c r="L325" s="285">
        <v>0</v>
      </c>
      <c r="M325" s="285">
        <v>0</v>
      </c>
      <c r="N325" s="285">
        <v>0</v>
      </c>
      <c r="O325" s="285">
        <v>137.97</v>
      </c>
      <c r="P325" s="285">
        <v>137.97</v>
      </c>
      <c r="Q325" s="285">
        <v>0</v>
      </c>
      <c r="R325" s="285">
        <v>0</v>
      </c>
      <c r="S325" s="285">
        <v>0</v>
      </c>
      <c r="T325" s="285">
        <v>0</v>
      </c>
      <c r="U325" s="285">
        <v>0</v>
      </c>
      <c r="V325" s="285">
        <v>0</v>
      </c>
      <c r="W325" s="285">
        <v>0</v>
      </c>
      <c r="X325" s="285">
        <v>0</v>
      </c>
      <c r="Y325" s="285">
        <v>0</v>
      </c>
      <c r="Z325" s="285">
        <v>0</v>
      </c>
      <c r="AA325" s="285">
        <v>0</v>
      </c>
      <c r="AB325" s="285">
        <v>0</v>
      </c>
      <c r="AC325" s="285">
        <v>0</v>
      </c>
      <c r="AD325" s="285">
        <v>0</v>
      </c>
      <c r="AE325" s="285">
        <v>0</v>
      </c>
      <c r="AF325" s="285">
        <v>0</v>
      </c>
      <c r="AG325" s="285">
        <v>0</v>
      </c>
      <c r="AH325" s="285">
        <v>0</v>
      </c>
      <c r="AI325" s="285">
        <v>0</v>
      </c>
      <c r="AJ325" s="285">
        <v>0</v>
      </c>
      <c r="AK325" s="285">
        <v>0</v>
      </c>
      <c r="AL325" s="285">
        <v>0</v>
      </c>
      <c r="AM325" s="285">
        <v>0</v>
      </c>
      <c r="AN325" s="285">
        <v>0</v>
      </c>
      <c r="AO325" s="285">
        <v>0</v>
      </c>
      <c r="AP325" s="285">
        <v>0</v>
      </c>
      <c r="AQ325" s="285">
        <v>0</v>
      </c>
      <c r="AR325" s="285">
        <v>0</v>
      </c>
      <c r="AS325" s="285">
        <v>0</v>
      </c>
      <c r="AT325" s="285">
        <v>0</v>
      </c>
    </row>
    <row r="326" spans="1:46" x14ac:dyDescent="0.35">
      <c r="A326" s="285" t="s">
        <v>10</v>
      </c>
      <c r="B326" s="285">
        <v>1</v>
      </c>
      <c r="C326" s="285">
        <v>3</v>
      </c>
      <c r="D326" s="285">
        <v>5106</v>
      </c>
      <c r="E326" s="285">
        <v>0</v>
      </c>
      <c r="F326" s="285">
        <v>234.79</v>
      </c>
      <c r="G326" s="285">
        <v>0</v>
      </c>
      <c r="H326" s="285">
        <v>0</v>
      </c>
      <c r="I326" s="285">
        <v>244.04</v>
      </c>
      <c r="J326" s="285">
        <v>720.14</v>
      </c>
      <c r="K326" s="285">
        <v>658.32</v>
      </c>
      <c r="L326" s="285">
        <v>300.55</v>
      </c>
      <c r="M326" s="285">
        <v>272.64</v>
      </c>
      <c r="N326" s="285">
        <v>863.81</v>
      </c>
      <c r="O326" s="285">
        <v>0</v>
      </c>
      <c r="P326" s="285">
        <v>0</v>
      </c>
      <c r="Q326" s="285">
        <v>392.6</v>
      </c>
      <c r="R326" s="285">
        <v>0</v>
      </c>
      <c r="S326" s="285">
        <v>0</v>
      </c>
      <c r="T326" s="285">
        <v>0</v>
      </c>
      <c r="U326" s="285">
        <v>0</v>
      </c>
      <c r="V326" s="285">
        <v>0</v>
      </c>
      <c r="W326" s="285">
        <v>0</v>
      </c>
      <c r="X326" s="285">
        <v>0</v>
      </c>
      <c r="Y326" s="285">
        <v>0</v>
      </c>
      <c r="Z326" s="285">
        <v>0</v>
      </c>
      <c r="AA326" s="285">
        <v>0</v>
      </c>
      <c r="AB326" s="285">
        <v>0</v>
      </c>
      <c r="AC326" s="285">
        <v>0</v>
      </c>
      <c r="AD326" s="285">
        <v>0</v>
      </c>
      <c r="AE326" s="285">
        <v>0</v>
      </c>
      <c r="AF326" s="285">
        <v>0</v>
      </c>
      <c r="AG326" s="285">
        <v>0</v>
      </c>
      <c r="AH326" s="285">
        <v>0</v>
      </c>
      <c r="AI326" s="285">
        <v>0</v>
      </c>
      <c r="AJ326" s="285">
        <v>0</v>
      </c>
      <c r="AK326" s="285">
        <v>0</v>
      </c>
      <c r="AL326" s="285">
        <v>0</v>
      </c>
      <c r="AM326" s="285">
        <v>0</v>
      </c>
      <c r="AN326" s="285">
        <v>0</v>
      </c>
      <c r="AO326" s="285">
        <v>0</v>
      </c>
      <c r="AP326" s="285">
        <v>0</v>
      </c>
      <c r="AQ326" s="285">
        <v>0</v>
      </c>
      <c r="AR326" s="285">
        <v>0</v>
      </c>
      <c r="AS326" s="285">
        <v>0</v>
      </c>
      <c r="AT326" s="285">
        <v>0</v>
      </c>
    </row>
    <row r="327" spans="1:46" x14ac:dyDescent="0.35">
      <c r="A327" s="285" t="s">
        <v>10</v>
      </c>
      <c r="B327" s="285">
        <v>1</v>
      </c>
      <c r="C327" s="285">
        <v>3</v>
      </c>
      <c r="D327" s="285">
        <v>5110</v>
      </c>
      <c r="E327" s="285">
        <v>0</v>
      </c>
      <c r="F327" s="285">
        <v>1557.58</v>
      </c>
      <c r="G327" s="285">
        <v>0</v>
      </c>
      <c r="H327" s="285">
        <v>0</v>
      </c>
      <c r="I327" s="285">
        <v>0</v>
      </c>
      <c r="J327" s="285">
        <v>0</v>
      </c>
      <c r="K327" s="285">
        <v>0</v>
      </c>
      <c r="L327" s="285">
        <v>0</v>
      </c>
      <c r="M327" s="285">
        <v>0</v>
      </c>
      <c r="N327" s="285">
        <v>0</v>
      </c>
      <c r="O327" s="285">
        <v>0</v>
      </c>
      <c r="P327" s="285">
        <v>0</v>
      </c>
      <c r="Q327" s="285">
        <v>0</v>
      </c>
      <c r="R327" s="285">
        <v>0</v>
      </c>
      <c r="S327" s="285">
        <v>0</v>
      </c>
      <c r="T327" s="285">
        <v>0</v>
      </c>
      <c r="U327" s="285">
        <v>0</v>
      </c>
      <c r="V327" s="285">
        <v>0</v>
      </c>
      <c r="W327" s="285">
        <v>0</v>
      </c>
      <c r="X327" s="285">
        <v>0</v>
      </c>
      <c r="Y327" s="285">
        <v>0</v>
      </c>
      <c r="Z327" s="285">
        <v>0</v>
      </c>
      <c r="AA327" s="285">
        <v>0</v>
      </c>
      <c r="AB327" s="285">
        <v>0</v>
      </c>
      <c r="AC327" s="285">
        <v>0</v>
      </c>
      <c r="AD327" s="285">
        <v>0</v>
      </c>
      <c r="AE327" s="285">
        <v>0</v>
      </c>
      <c r="AF327" s="285">
        <v>0</v>
      </c>
      <c r="AG327" s="285">
        <v>0</v>
      </c>
      <c r="AH327" s="285">
        <v>0</v>
      </c>
      <c r="AI327" s="285">
        <v>0</v>
      </c>
      <c r="AJ327" s="285">
        <v>0</v>
      </c>
      <c r="AK327" s="285">
        <v>0</v>
      </c>
      <c r="AL327" s="285">
        <v>0</v>
      </c>
      <c r="AM327" s="285">
        <v>0</v>
      </c>
      <c r="AN327" s="285">
        <v>0</v>
      </c>
      <c r="AO327" s="285">
        <v>0</v>
      </c>
      <c r="AP327" s="285">
        <v>0</v>
      </c>
      <c r="AQ327" s="285">
        <v>0</v>
      </c>
      <c r="AR327" s="285">
        <v>0</v>
      </c>
      <c r="AS327" s="285">
        <v>0</v>
      </c>
      <c r="AT327" s="285">
        <v>0</v>
      </c>
    </row>
    <row r="328" spans="1:46" x14ac:dyDescent="0.35">
      <c r="A328" s="285" t="s">
        <v>10</v>
      </c>
      <c r="B328" s="285">
        <v>1</v>
      </c>
      <c r="C328" s="285">
        <v>3</v>
      </c>
      <c r="D328" s="285">
        <v>5115</v>
      </c>
      <c r="E328" s="285">
        <v>0</v>
      </c>
      <c r="F328" s="285">
        <v>0</v>
      </c>
      <c r="G328" s="285">
        <v>0</v>
      </c>
      <c r="H328" s="285">
        <v>572.61</v>
      </c>
      <c r="I328" s="285">
        <v>0</v>
      </c>
      <c r="J328" s="285">
        <v>2176.09</v>
      </c>
      <c r="K328" s="285">
        <v>0</v>
      </c>
      <c r="L328" s="285">
        <v>0</v>
      </c>
      <c r="M328" s="285">
        <v>0</v>
      </c>
      <c r="N328" s="285">
        <v>0</v>
      </c>
      <c r="O328" s="285">
        <v>0</v>
      </c>
      <c r="P328" s="285">
        <v>0</v>
      </c>
      <c r="Q328" s="285">
        <v>0</v>
      </c>
      <c r="R328" s="285">
        <v>0</v>
      </c>
      <c r="S328" s="285">
        <v>0</v>
      </c>
      <c r="T328" s="285">
        <v>0</v>
      </c>
      <c r="U328" s="285">
        <v>0</v>
      </c>
      <c r="V328" s="285">
        <v>0</v>
      </c>
      <c r="W328" s="285">
        <v>0</v>
      </c>
      <c r="X328" s="285">
        <v>0</v>
      </c>
      <c r="Y328" s="285">
        <v>0</v>
      </c>
      <c r="Z328" s="285">
        <v>0</v>
      </c>
      <c r="AA328" s="285">
        <v>0</v>
      </c>
      <c r="AB328" s="285">
        <v>0</v>
      </c>
      <c r="AC328" s="285">
        <v>0</v>
      </c>
      <c r="AD328" s="285">
        <v>0</v>
      </c>
      <c r="AE328" s="285">
        <v>0</v>
      </c>
      <c r="AF328" s="285">
        <v>0</v>
      </c>
      <c r="AG328" s="285">
        <v>0</v>
      </c>
      <c r="AH328" s="285">
        <v>0</v>
      </c>
      <c r="AI328" s="285">
        <v>0</v>
      </c>
      <c r="AJ328" s="285">
        <v>0</v>
      </c>
      <c r="AK328" s="285">
        <v>0</v>
      </c>
      <c r="AL328" s="285">
        <v>0</v>
      </c>
      <c r="AM328" s="285">
        <v>0</v>
      </c>
      <c r="AN328" s="285">
        <v>0</v>
      </c>
      <c r="AO328" s="285">
        <v>0</v>
      </c>
      <c r="AP328" s="285">
        <v>0</v>
      </c>
      <c r="AQ328" s="285">
        <v>0</v>
      </c>
      <c r="AR328" s="285">
        <v>0</v>
      </c>
      <c r="AS328" s="285">
        <v>0</v>
      </c>
      <c r="AT328" s="285">
        <v>0</v>
      </c>
    </row>
    <row r="329" spans="1:46" x14ac:dyDescent="0.35">
      <c r="A329" s="285" t="s">
        <v>10</v>
      </c>
      <c r="B329" s="285">
        <v>1</v>
      </c>
      <c r="C329" s="285">
        <v>3</v>
      </c>
      <c r="D329" s="285">
        <v>5120</v>
      </c>
      <c r="E329" s="285">
        <v>0</v>
      </c>
      <c r="F329" s="285">
        <v>0</v>
      </c>
      <c r="G329" s="285">
        <v>0</v>
      </c>
      <c r="H329" s="285">
        <v>67.989999999999995</v>
      </c>
      <c r="I329" s="285">
        <v>0</v>
      </c>
      <c r="J329" s="285">
        <v>1000</v>
      </c>
      <c r="K329" s="285">
        <v>0</v>
      </c>
      <c r="L329" s="285">
        <v>0</v>
      </c>
      <c r="M329" s="285">
        <v>0</v>
      </c>
      <c r="N329" s="285">
        <v>0</v>
      </c>
      <c r="O329" s="285">
        <v>0</v>
      </c>
      <c r="P329" s="285">
        <v>0</v>
      </c>
      <c r="Q329" s="285">
        <v>407.73</v>
      </c>
      <c r="R329" s="285">
        <v>0</v>
      </c>
      <c r="S329" s="285">
        <v>0</v>
      </c>
      <c r="T329" s="285">
        <v>0</v>
      </c>
      <c r="U329" s="285">
        <v>0</v>
      </c>
      <c r="V329" s="285">
        <v>0</v>
      </c>
      <c r="W329" s="285">
        <v>0</v>
      </c>
      <c r="X329" s="285">
        <v>0</v>
      </c>
      <c r="Y329" s="285">
        <v>0</v>
      </c>
      <c r="Z329" s="285">
        <v>0</v>
      </c>
      <c r="AA329" s="285">
        <v>0</v>
      </c>
      <c r="AB329" s="285">
        <v>0</v>
      </c>
      <c r="AC329" s="285">
        <v>0</v>
      </c>
      <c r="AD329" s="285">
        <v>0</v>
      </c>
      <c r="AE329" s="285">
        <v>0</v>
      </c>
      <c r="AF329" s="285">
        <v>0</v>
      </c>
      <c r="AG329" s="285">
        <v>0</v>
      </c>
      <c r="AH329" s="285">
        <v>0</v>
      </c>
      <c r="AI329" s="285">
        <v>0</v>
      </c>
      <c r="AJ329" s="285">
        <v>0</v>
      </c>
      <c r="AK329" s="285">
        <v>0</v>
      </c>
      <c r="AL329" s="285">
        <v>0</v>
      </c>
      <c r="AM329" s="285">
        <v>0</v>
      </c>
      <c r="AN329" s="285">
        <v>0</v>
      </c>
      <c r="AO329" s="285">
        <v>0</v>
      </c>
      <c r="AP329" s="285">
        <v>0</v>
      </c>
      <c r="AQ329" s="285">
        <v>0</v>
      </c>
      <c r="AR329" s="285">
        <v>0</v>
      </c>
      <c r="AS329" s="285">
        <v>0</v>
      </c>
      <c r="AT329" s="285">
        <v>0</v>
      </c>
    </row>
    <row r="330" spans="1:46" x14ac:dyDescent="0.35">
      <c r="A330" s="285" t="s">
        <v>10</v>
      </c>
      <c r="B330" s="285">
        <v>1</v>
      </c>
      <c r="C330" s="285">
        <v>3</v>
      </c>
      <c r="D330" s="285">
        <v>5200</v>
      </c>
      <c r="E330" s="285">
        <v>0</v>
      </c>
      <c r="F330" s="285">
        <v>229.6</v>
      </c>
      <c r="G330" s="285">
        <v>231.7</v>
      </c>
      <c r="H330" s="285">
        <v>200.5</v>
      </c>
      <c r="I330" s="285">
        <v>168</v>
      </c>
      <c r="J330" s="285">
        <v>177.95</v>
      </c>
      <c r="K330" s="285">
        <v>251.04</v>
      </c>
      <c r="L330" s="285">
        <v>160</v>
      </c>
      <c r="M330" s="285">
        <v>150</v>
      </c>
      <c r="N330" s="285">
        <v>150</v>
      </c>
      <c r="O330" s="285">
        <v>194.63</v>
      </c>
      <c r="P330" s="285">
        <v>150</v>
      </c>
      <c r="Q330" s="285">
        <v>150</v>
      </c>
      <c r="R330" s="285">
        <v>0</v>
      </c>
      <c r="S330" s="285">
        <v>0</v>
      </c>
      <c r="T330" s="285">
        <v>0</v>
      </c>
      <c r="U330" s="285">
        <v>0</v>
      </c>
      <c r="V330" s="285">
        <v>0</v>
      </c>
      <c r="W330" s="285">
        <v>0</v>
      </c>
      <c r="X330" s="285">
        <v>0</v>
      </c>
      <c r="Y330" s="285">
        <v>0</v>
      </c>
      <c r="Z330" s="285">
        <v>0</v>
      </c>
      <c r="AA330" s="285">
        <v>0</v>
      </c>
      <c r="AB330" s="285">
        <v>0</v>
      </c>
      <c r="AC330" s="285">
        <v>0</v>
      </c>
      <c r="AD330" s="285">
        <v>0</v>
      </c>
      <c r="AE330" s="285">
        <v>0</v>
      </c>
      <c r="AF330" s="285">
        <v>0</v>
      </c>
      <c r="AG330" s="285">
        <v>0</v>
      </c>
      <c r="AH330" s="285">
        <v>0</v>
      </c>
      <c r="AI330" s="285">
        <v>0</v>
      </c>
      <c r="AJ330" s="285">
        <v>0</v>
      </c>
      <c r="AK330" s="285">
        <v>0</v>
      </c>
      <c r="AL330" s="285">
        <v>0</v>
      </c>
      <c r="AM330" s="285">
        <v>0</v>
      </c>
      <c r="AN330" s="285">
        <v>0</v>
      </c>
      <c r="AO330" s="285">
        <v>0</v>
      </c>
      <c r="AP330" s="285">
        <v>0</v>
      </c>
      <c r="AQ330" s="285">
        <v>0</v>
      </c>
      <c r="AR330" s="285">
        <v>0</v>
      </c>
      <c r="AS330" s="285">
        <v>0</v>
      </c>
      <c r="AT330" s="285">
        <v>0</v>
      </c>
    </row>
    <row r="331" spans="1:46" x14ac:dyDescent="0.35">
      <c r="A331" s="285" t="s">
        <v>10</v>
      </c>
      <c r="B331" s="285">
        <v>1</v>
      </c>
      <c r="C331" s="285">
        <v>3</v>
      </c>
      <c r="D331" s="285">
        <v>5201</v>
      </c>
      <c r="E331" s="285">
        <v>0</v>
      </c>
      <c r="F331" s="285">
        <v>692.22</v>
      </c>
      <c r="G331" s="285">
        <v>714.42</v>
      </c>
      <c r="H331" s="285">
        <v>835.34</v>
      </c>
      <c r="I331" s="285">
        <v>1077.67</v>
      </c>
      <c r="J331" s="285">
        <v>522.97</v>
      </c>
      <c r="K331" s="285">
        <v>974.94</v>
      </c>
      <c r="L331" s="285">
        <v>1833.41</v>
      </c>
      <c r="M331" s="285">
        <v>541.30999999999995</v>
      </c>
      <c r="N331" s="285">
        <v>927.42</v>
      </c>
      <c r="O331" s="285">
        <v>1037.47</v>
      </c>
      <c r="P331" s="285">
        <v>807.48</v>
      </c>
      <c r="Q331" s="285">
        <v>976.38</v>
      </c>
      <c r="R331" s="285">
        <v>0</v>
      </c>
      <c r="S331" s="285">
        <v>0</v>
      </c>
      <c r="T331" s="285">
        <v>0</v>
      </c>
      <c r="U331" s="285">
        <v>0</v>
      </c>
      <c r="V331" s="285">
        <v>0</v>
      </c>
      <c r="W331" s="285">
        <v>0</v>
      </c>
      <c r="X331" s="285">
        <v>0</v>
      </c>
      <c r="Y331" s="285">
        <v>0</v>
      </c>
      <c r="Z331" s="285">
        <v>0</v>
      </c>
      <c r="AA331" s="285">
        <v>0</v>
      </c>
      <c r="AB331" s="285">
        <v>0</v>
      </c>
      <c r="AC331" s="285">
        <v>0</v>
      </c>
      <c r="AD331" s="285">
        <v>0</v>
      </c>
      <c r="AE331" s="285">
        <v>0</v>
      </c>
      <c r="AF331" s="285">
        <v>0</v>
      </c>
      <c r="AG331" s="285">
        <v>0</v>
      </c>
      <c r="AH331" s="285">
        <v>0</v>
      </c>
      <c r="AI331" s="285">
        <v>0</v>
      </c>
      <c r="AJ331" s="285">
        <v>0</v>
      </c>
      <c r="AK331" s="285">
        <v>0</v>
      </c>
      <c r="AL331" s="285">
        <v>0</v>
      </c>
      <c r="AM331" s="285">
        <v>0</v>
      </c>
      <c r="AN331" s="285">
        <v>0</v>
      </c>
      <c r="AO331" s="285">
        <v>0</v>
      </c>
      <c r="AP331" s="285">
        <v>0</v>
      </c>
      <c r="AQ331" s="285">
        <v>0</v>
      </c>
      <c r="AR331" s="285">
        <v>0</v>
      </c>
      <c r="AS331" s="285">
        <v>0</v>
      </c>
      <c r="AT331" s="285">
        <v>0</v>
      </c>
    </row>
    <row r="332" spans="1:46" x14ac:dyDescent="0.35">
      <c r="A332" s="285" t="s">
        <v>10</v>
      </c>
      <c r="B332" s="285">
        <v>1</v>
      </c>
      <c r="C332" s="285">
        <v>3</v>
      </c>
      <c r="D332" s="285">
        <v>5202</v>
      </c>
      <c r="E332" s="285">
        <v>0</v>
      </c>
      <c r="F332" s="285">
        <v>-4.96</v>
      </c>
      <c r="G332" s="285">
        <v>0</v>
      </c>
      <c r="H332" s="285">
        <v>0</v>
      </c>
      <c r="I332" s="285">
        <v>0</v>
      </c>
      <c r="J332" s="285">
        <v>-37.880000000000003</v>
      </c>
      <c r="K332" s="285">
        <v>0</v>
      </c>
      <c r="L332" s="285">
        <v>-17.7</v>
      </c>
      <c r="M332" s="285">
        <v>0</v>
      </c>
      <c r="N332" s="285">
        <v>0</v>
      </c>
      <c r="O332" s="285">
        <v>0</v>
      </c>
      <c r="P332" s="285">
        <v>0</v>
      </c>
      <c r="Q332" s="285">
        <v>83.38</v>
      </c>
      <c r="R332" s="285">
        <v>0</v>
      </c>
      <c r="S332" s="285">
        <v>0</v>
      </c>
      <c r="T332" s="285">
        <v>0</v>
      </c>
      <c r="U332" s="285">
        <v>0</v>
      </c>
      <c r="V332" s="285">
        <v>0</v>
      </c>
      <c r="W332" s="285">
        <v>0</v>
      </c>
      <c r="X332" s="285">
        <v>0</v>
      </c>
      <c r="Y332" s="285">
        <v>0</v>
      </c>
      <c r="Z332" s="285">
        <v>0</v>
      </c>
      <c r="AA332" s="285">
        <v>0</v>
      </c>
      <c r="AB332" s="285">
        <v>0</v>
      </c>
      <c r="AC332" s="285">
        <v>0</v>
      </c>
      <c r="AD332" s="285">
        <v>0</v>
      </c>
      <c r="AE332" s="285">
        <v>0</v>
      </c>
      <c r="AF332" s="285">
        <v>0</v>
      </c>
      <c r="AG332" s="285">
        <v>0</v>
      </c>
      <c r="AH332" s="285">
        <v>0</v>
      </c>
      <c r="AI332" s="285">
        <v>0</v>
      </c>
      <c r="AJ332" s="285">
        <v>0</v>
      </c>
      <c r="AK332" s="285">
        <v>0</v>
      </c>
      <c r="AL332" s="285">
        <v>0</v>
      </c>
      <c r="AM332" s="285">
        <v>0</v>
      </c>
      <c r="AN332" s="285">
        <v>0</v>
      </c>
      <c r="AO332" s="285">
        <v>0</v>
      </c>
      <c r="AP332" s="285">
        <v>0</v>
      </c>
      <c r="AQ332" s="285">
        <v>0</v>
      </c>
      <c r="AR332" s="285">
        <v>0</v>
      </c>
      <c r="AS332" s="285">
        <v>0</v>
      </c>
      <c r="AT332" s="285">
        <v>0</v>
      </c>
    </row>
    <row r="333" spans="1:46" x14ac:dyDescent="0.35">
      <c r="A333" s="285" t="s">
        <v>10</v>
      </c>
      <c r="B333" s="285">
        <v>1</v>
      </c>
      <c r="C333" s="285">
        <v>3</v>
      </c>
      <c r="D333" s="285">
        <v>5205</v>
      </c>
      <c r="E333" s="285">
        <v>0</v>
      </c>
      <c r="F333" s="285">
        <v>8.36</v>
      </c>
      <c r="G333" s="285">
        <v>139.85</v>
      </c>
      <c r="H333" s="285">
        <v>0</v>
      </c>
      <c r="I333" s="285">
        <v>52.9</v>
      </c>
      <c r="J333" s="285">
        <v>0</v>
      </c>
      <c r="K333" s="285">
        <v>0</v>
      </c>
      <c r="L333" s="285">
        <v>0</v>
      </c>
      <c r="M333" s="285">
        <v>36.479999999999997</v>
      </c>
      <c r="N333" s="285">
        <v>0</v>
      </c>
      <c r="O333" s="285">
        <v>0</v>
      </c>
      <c r="P333" s="285">
        <v>0</v>
      </c>
      <c r="Q333" s="285">
        <v>16.170000000000002</v>
      </c>
      <c r="R333" s="285">
        <v>0</v>
      </c>
      <c r="S333" s="285">
        <v>0</v>
      </c>
      <c r="T333" s="285">
        <v>0</v>
      </c>
      <c r="U333" s="285">
        <v>0</v>
      </c>
      <c r="V333" s="285">
        <v>0</v>
      </c>
      <c r="W333" s="285">
        <v>0</v>
      </c>
      <c r="X333" s="285">
        <v>0</v>
      </c>
      <c r="Y333" s="285">
        <v>0</v>
      </c>
      <c r="Z333" s="285">
        <v>0</v>
      </c>
      <c r="AA333" s="285">
        <v>0</v>
      </c>
      <c r="AB333" s="285">
        <v>0</v>
      </c>
      <c r="AC333" s="285">
        <v>0</v>
      </c>
      <c r="AD333" s="285">
        <v>0</v>
      </c>
      <c r="AE333" s="285">
        <v>0</v>
      </c>
      <c r="AF333" s="285">
        <v>0</v>
      </c>
      <c r="AG333" s="285">
        <v>0</v>
      </c>
      <c r="AH333" s="285">
        <v>0</v>
      </c>
      <c r="AI333" s="285">
        <v>0</v>
      </c>
      <c r="AJ333" s="285">
        <v>0</v>
      </c>
      <c r="AK333" s="285">
        <v>0</v>
      </c>
      <c r="AL333" s="285">
        <v>0</v>
      </c>
      <c r="AM333" s="285">
        <v>0</v>
      </c>
      <c r="AN333" s="285">
        <v>0</v>
      </c>
      <c r="AO333" s="285">
        <v>0</v>
      </c>
      <c r="AP333" s="285">
        <v>0</v>
      </c>
      <c r="AQ333" s="285">
        <v>0</v>
      </c>
      <c r="AR333" s="285">
        <v>0</v>
      </c>
      <c r="AS333" s="285">
        <v>0</v>
      </c>
      <c r="AT333" s="285">
        <v>0</v>
      </c>
    </row>
    <row r="334" spans="1:46" x14ac:dyDescent="0.35">
      <c r="A334" s="285" t="s">
        <v>10</v>
      </c>
      <c r="B334" s="285">
        <v>1</v>
      </c>
      <c r="C334" s="285">
        <v>3</v>
      </c>
      <c r="D334" s="285">
        <v>5210</v>
      </c>
      <c r="E334" s="285">
        <v>0</v>
      </c>
      <c r="F334" s="285">
        <v>0</v>
      </c>
      <c r="G334" s="285">
        <v>0</v>
      </c>
      <c r="H334" s="285">
        <v>0</v>
      </c>
      <c r="I334" s="285">
        <v>0</v>
      </c>
      <c r="J334" s="285">
        <v>0</v>
      </c>
      <c r="K334" s="285">
        <v>0</v>
      </c>
      <c r="L334" s="285">
        <v>0</v>
      </c>
      <c r="M334" s="285">
        <v>0</v>
      </c>
      <c r="N334" s="285">
        <v>1049.6199999999999</v>
      </c>
      <c r="O334" s="285">
        <v>0</v>
      </c>
      <c r="P334" s="285">
        <v>0</v>
      </c>
      <c r="Q334" s="285">
        <v>919.8</v>
      </c>
      <c r="R334" s="285">
        <v>0</v>
      </c>
      <c r="S334" s="285">
        <v>0</v>
      </c>
      <c r="T334" s="285">
        <v>0</v>
      </c>
      <c r="U334" s="285">
        <v>0</v>
      </c>
      <c r="V334" s="285">
        <v>0</v>
      </c>
      <c r="W334" s="285">
        <v>0</v>
      </c>
      <c r="X334" s="285">
        <v>0</v>
      </c>
      <c r="Y334" s="285">
        <v>0</v>
      </c>
      <c r="Z334" s="285">
        <v>0</v>
      </c>
      <c r="AA334" s="285">
        <v>0</v>
      </c>
      <c r="AB334" s="285">
        <v>0</v>
      </c>
      <c r="AC334" s="285">
        <v>0</v>
      </c>
      <c r="AD334" s="285">
        <v>0</v>
      </c>
      <c r="AE334" s="285">
        <v>0</v>
      </c>
      <c r="AF334" s="285">
        <v>0</v>
      </c>
      <c r="AG334" s="285">
        <v>0</v>
      </c>
      <c r="AH334" s="285">
        <v>0</v>
      </c>
      <c r="AI334" s="285">
        <v>0</v>
      </c>
      <c r="AJ334" s="285">
        <v>0</v>
      </c>
      <c r="AK334" s="285">
        <v>0</v>
      </c>
      <c r="AL334" s="285">
        <v>0</v>
      </c>
      <c r="AM334" s="285">
        <v>0</v>
      </c>
      <c r="AN334" s="285">
        <v>0</v>
      </c>
      <c r="AO334" s="285">
        <v>0</v>
      </c>
      <c r="AP334" s="285">
        <v>0</v>
      </c>
      <c r="AQ334" s="285">
        <v>0</v>
      </c>
      <c r="AR334" s="285">
        <v>0</v>
      </c>
      <c r="AS334" s="285">
        <v>0</v>
      </c>
      <c r="AT334" s="285">
        <v>0</v>
      </c>
    </row>
    <row r="335" spans="1:46" x14ac:dyDescent="0.35">
      <c r="A335" s="285" t="s">
        <v>10</v>
      </c>
      <c r="B335" s="285">
        <v>1</v>
      </c>
      <c r="C335" s="285">
        <v>3</v>
      </c>
      <c r="D335" s="285">
        <v>5212</v>
      </c>
      <c r="E335" s="285">
        <v>0</v>
      </c>
      <c r="F335" s="285">
        <v>0</v>
      </c>
      <c r="G335" s="285">
        <v>0</v>
      </c>
      <c r="H335" s="285">
        <v>0</v>
      </c>
      <c r="I335" s="285">
        <v>0</v>
      </c>
      <c r="J335" s="285">
        <v>15004.24</v>
      </c>
      <c r="K335" s="285">
        <v>1667.14</v>
      </c>
      <c r="L335" s="285">
        <v>0</v>
      </c>
      <c r="M335" s="285">
        <v>351.25</v>
      </c>
      <c r="N335" s="285">
        <v>0</v>
      </c>
      <c r="O335" s="285">
        <v>0</v>
      </c>
      <c r="P335" s="285">
        <v>0</v>
      </c>
      <c r="Q335" s="285">
        <v>0</v>
      </c>
      <c r="R335" s="285">
        <v>0</v>
      </c>
      <c r="S335" s="285">
        <v>0</v>
      </c>
      <c r="T335" s="285">
        <v>0</v>
      </c>
      <c r="U335" s="285">
        <v>0</v>
      </c>
      <c r="V335" s="285">
        <v>0</v>
      </c>
      <c r="W335" s="285">
        <v>0</v>
      </c>
      <c r="X335" s="285">
        <v>0</v>
      </c>
      <c r="Y335" s="285">
        <v>0</v>
      </c>
      <c r="Z335" s="285">
        <v>0</v>
      </c>
      <c r="AA335" s="285">
        <v>0</v>
      </c>
      <c r="AB335" s="285">
        <v>0</v>
      </c>
      <c r="AC335" s="285">
        <v>0</v>
      </c>
      <c r="AD335" s="285">
        <v>0</v>
      </c>
      <c r="AE335" s="285">
        <v>0</v>
      </c>
      <c r="AF335" s="285">
        <v>0</v>
      </c>
      <c r="AG335" s="285">
        <v>0</v>
      </c>
      <c r="AH335" s="285">
        <v>0</v>
      </c>
      <c r="AI335" s="285">
        <v>0</v>
      </c>
      <c r="AJ335" s="285">
        <v>0</v>
      </c>
      <c r="AK335" s="285">
        <v>0</v>
      </c>
      <c r="AL335" s="285">
        <v>0</v>
      </c>
      <c r="AM335" s="285">
        <v>0</v>
      </c>
      <c r="AN335" s="285">
        <v>0</v>
      </c>
      <c r="AO335" s="285">
        <v>0</v>
      </c>
      <c r="AP335" s="285">
        <v>0</v>
      </c>
      <c r="AQ335" s="285">
        <v>0</v>
      </c>
      <c r="AR335" s="285">
        <v>0</v>
      </c>
      <c r="AS335" s="285">
        <v>0</v>
      </c>
      <c r="AT335" s="285">
        <v>0</v>
      </c>
    </row>
    <row r="336" spans="1:46" x14ac:dyDescent="0.35">
      <c r="A336" s="285" t="s">
        <v>10</v>
      </c>
      <c r="B336" s="285">
        <v>1</v>
      </c>
      <c r="C336" s="285">
        <v>3</v>
      </c>
      <c r="D336" s="285">
        <v>5215</v>
      </c>
      <c r="E336" s="285">
        <v>0</v>
      </c>
      <c r="F336" s="285">
        <v>0</v>
      </c>
      <c r="G336" s="285">
        <v>0</v>
      </c>
      <c r="H336" s="285">
        <v>10000</v>
      </c>
      <c r="I336" s="285">
        <v>-10000</v>
      </c>
      <c r="J336" s="285">
        <v>4925.95</v>
      </c>
      <c r="K336" s="285">
        <v>0</v>
      </c>
      <c r="L336" s="285">
        <v>0</v>
      </c>
      <c r="M336" s="285">
        <v>4841.6000000000004</v>
      </c>
      <c r="N336" s="285">
        <v>645.92999999999995</v>
      </c>
      <c r="O336" s="285">
        <v>5389.91</v>
      </c>
      <c r="P336" s="285">
        <v>8692.52</v>
      </c>
      <c r="Q336" s="285">
        <v>1586.66</v>
      </c>
      <c r="R336" s="285">
        <v>0</v>
      </c>
      <c r="S336" s="285">
        <v>0</v>
      </c>
      <c r="T336" s="285">
        <v>0</v>
      </c>
      <c r="U336" s="285">
        <v>0</v>
      </c>
      <c r="V336" s="285">
        <v>0</v>
      </c>
      <c r="W336" s="285">
        <v>0</v>
      </c>
      <c r="X336" s="285">
        <v>0</v>
      </c>
      <c r="Y336" s="285">
        <v>0</v>
      </c>
      <c r="Z336" s="285">
        <v>0</v>
      </c>
      <c r="AA336" s="285">
        <v>0</v>
      </c>
      <c r="AB336" s="285">
        <v>0</v>
      </c>
      <c r="AC336" s="285">
        <v>0</v>
      </c>
      <c r="AD336" s="285">
        <v>0</v>
      </c>
      <c r="AE336" s="285">
        <v>0</v>
      </c>
      <c r="AF336" s="285">
        <v>0</v>
      </c>
      <c r="AG336" s="285">
        <v>0</v>
      </c>
      <c r="AH336" s="285">
        <v>0</v>
      </c>
      <c r="AI336" s="285">
        <v>0</v>
      </c>
      <c r="AJ336" s="285">
        <v>0</v>
      </c>
      <c r="AK336" s="285">
        <v>0</v>
      </c>
      <c r="AL336" s="285">
        <v>0</v>
      </c>
      <c r="AM336" s="285">
        <v>0</v>
      </c>
      <c r="AN336" s="285">
        <v>0</v>
      </c>
      <c r="AO336" s="285">
        <v>0</v>
      </c>
      <c r="AP336" s="285">
        <v>0</v>
      </c>
      <c r="AQ336" s="285">
        <v>0</v>
      </c>
      <c r="AR336" s="285">
        <v>0</v>
      </c>
      <c r="AS336" s="285">
        <v>0</v>
      </c>
      <c r="AT336" s="285">
        <v>0</v>
      </c>
    </row>
    <row r="337" spans="1:46" x14ac:dyDescent="0.35">
      <c r="A337" s="285" t="s">
        <v>10</v>
      </c>
      <c r="B337" s="285">
        <v>1</v>
      </c>
      <c r="C337" s="285">
        <v>3</v>
      </c>
      <c r="D337" s="285">
        <v>5216</v>
      </c>
      <c r="E337" s="285">
        <v>0</v>
      </c>
      <c r="F337" s="285">
        <v>632.36</v>
      </c>
      <c r="G337" s="285">
        <v>0</v>
      </c>
      <c r="H337" s="285">
        <v>0</v>
      </c>
      <c r="I337" s="285">
        <v>0</v>
      </c>
      <c r="J337" s="285">
        <v>0</v>
      </c>
      <c r="K337" s="285">
        <v>0</v>
      </c>
      <c r="L337" s="285">
        <v>0</v>
      </c>
      <c r="M337" s="285">
        <v>2013.33</v>
      </c>
      <c r="N337" s="285">
        <v>650</v>
      </c>
      <c r="O337" s="285">
        <v>902.16</v>
      </c>
      <c r="P337" s="285">
        <v>3437.76</v>
      </c>
      <c r="Q337" s="285">
        <v>1584.36</v>
      </c>
      <c r="R337" s="285">
        <v>0</v>
      </c>
      <c r="S337" s="285">
        <v>0</v>
      </c>
      <c r="T337" s="285">
        <v>0</v>
      </c>
      <c r="U337" s="285">
        <v>0</v>
      </c>
      <c r="V337" s="285">
        <v>0</v>
      </c>
      <c r="W337" s="285">
        <v>0</v>
      </c>
      <c r="X337" s="285">
        <v>0</v>
      </c>
      <c r="Y337" s="285">
        <v>0</v>
      </c>
      <c r="Z337" s="285">
        <v>0</v>
      </c>
      <c r="AA337" s="285">
        <v>0</v>
      </c>
      <c r="AB337" s="285">
        <v>0</v>
      </c>
      <c r="AC337" s="285">
        <v>0</v>
      </c>
      <c r="AD337" s="285">
        <v>0</v>
      </c>
      <c r="AE337" s="285">
        <v>0</v>
      </c>
      <c r="AF337" s="285">
        <v>0</v>
      </c>
      <c r="AG337" s="285">
        <v>0</v>
      </c>
      <c r="AH337" s="285">
        <v>0</v>
      </c>
      <c r="AI337" s="285">
        <v>0</v>
      </c>
      <c r="AJ337" s="285">
        <v>0</v>
      </c>
      <c r="AK337" s="285">
        <v>0</v>
      </c>
      <c r="AL337" s="285">
        <v>0</v>
      </c>
      <c r="AM337" s="285">
        <v>0</v>
      </c>
      <c r="AN337" s="285">
        <v>0</v>
      </c>
      <c r="AO337" s="285">
        <v>0</v>
      </c>
      <c r="AP337" s="285">
        <v>0</v>
      </c>
      <c r="AQ337" s="285">
        <v>0</v>
      </c>
      <c r="AR337" s="285">
        <v>0</v>
      </c>
      <c r="AS337" s="285">
        <v>0</v>
      </c>
      <c r="AT337" s="285">
        <v>0</v>
      </c>
    </row>
    <row r="338" spans="1:46" x14ac:dyDescent="0.35">
      <c r="A338" s="285" t="s">
        <v>10</v>
      </c>
      <c r="B338" s="285">
        <v>1</v>
      </c>
      <c r="C338" s="285">
        <v>3</v>
      </c>
      <c r="D338" s="285">
        <v>5220</v>
      </c>
      <c r="E338" s="285">
        <v>0</v>
      </c>
      <c r="F338" s="285">
        <v>0</v>
      </c>
      <c r="G338" s="285">
        <v>49</v>
      </c>
      <c r="H338" s="285">
        <v>0</v>
      </c>
      <c r="I338" s="285">
        <v>124.71</v>
      </c>
      <c r="J338" s="285">
        <v>0</v>
      </c>
      <c r="K338" s="285">
        <v>91</v>
      </c>
      <c r="L338" s="285">
        <v>305.44</v>
      </c>
      <c r="M338" s="285">
        <v>93.86</v>
      </c>
      <c r="N338" s="285">
        <v>56</v>
      </c>
      <c r="O338" s="285">
        <v>126.6</v>
      </c>
      <c r="P338" s="285">
        <v>63.3</v>
      </c>
      <c r="Q338" s="285">
        <v>212.35</v>
      </c>
      <c r="R338" s="285">
        <v>0</v>
      </c>
      <c r="S338" s="285">
        <v>0</v>
      </c>
      <c r="T338" s="285">
        <v>0</v>
      </c>
      <c r="U338" s="285">
        <v>0</v>
      </c>
      <c r="V338" s="285">
        <v>0</v>
      </c>
      <c r="W338" s="285">
        <v>0</v>
      </c>
      <c r="X338" s="285">
        <v>0</v>
      </c>
      <c r="Y338" s="285">
        <v>0</v>
      </c>
      <c r="Z338" s="285">
        <v>0</v>
      </c>
      <c r="AA338" s="285">
        <v>0</v>
      </c>
      <c r="AB338" s="285">
        <v>0</v>
      </c>
      <c r="AC338" s="285">
        <v>0</v>
      </c>
      <c r="AD338" s="285">
        <v>0</v>
      </c>
      <c r="AE338" s="285">
        <v>0</v>
      </c>
      <c r="AF338" s="285">
        <v>0</v>
      </c>
      <c r="AG338" s="285">
        <v>0</v>
      </c>
      <c r="AH338" s="285">
        <v>0</v>
      </c>
      <c r="AI338" s="285">
        <v>0</v>
      </c>
      <c r="AJ338" s="285">
        <v>0</v>
      </c>
      <c r="AK338" s="285">
        <v>0</v>
      </c>
      <c r="AL338" s="285">
        <v>0</v>
      </c>
      <c r="AM338" s="285">
        <v>0</v>
      </c>
      <c r="AN338" s="285">
        <v>0</v>
      </c>
      <c r="AO338" s="285">
        <v>0</v>
      </c>
      <c r="AP338" s="285">
        <v>0</v>
      </c>
      <c r="AQ338" s="285">
        <v>0</v>
      </c>
      <c r="AR338" s="285">
        <v>0</v>
      </c>
      <c r="AS338" s="285">
        <v>0</v>
      </c>
      <c r="AT338" s="285">
        <v>0</v>
      </c>
    </row>
    <row r="339" spans="1:46" x14ac:dyDescent="0.35">
      <c r="A339" s="285" t="s">
        <v>10</v>
      </c>
      <c r="B339" s="285">
        <v>1</v>
      </c>
      <c r="C339" s="285">
        <v>3</v>
      </c>
      <c r="D339" s="285">
        <v>5230</v>
      </c>
      <c r="E339" s="285">
        <v>0</v>
      </c>
      <c r="F339" s="285">
        <v>1971.17</v>
      </c>
      <c r="G339" s="285">
        <v>1971.17</v>
      </c>
      <c r="H339" s="285">
        <v>1971.17</v>
      </c>
      <c r="I339" s="285">
        <v>1971.17</v>
      </c>
      <c r="J339" s="285">
        <v>1978.53</v>
      </c>
      <c r="K339" s="285">
        <v>1978.53</v>
      </c>
      <c r="L339" s="285">
        <v>1978.53</v>
      </c>
      <c r="M339" s="285">
        <v>2895.22</v>
      </c>
      <c r="N339" s="285">
        <v>1978.53</v>
      </c>
      <c r="O339" s="285">
        <v>2069.33</v>
      </c>
      <c r="P339" s="285">
        <v>2276.46</v>
      </c>
      <c r="Q339" s="285">
        <v>2276.46</v>
      </c>
      <c r="R339" s="285">
        <v>0</v>
      </c>
      <c r="S339" s="285">
        <v>0</v>
      </c>
      <c r="T339" s="285">
        <v>0</v>
      </c>
      <c r="U339" s="285">
        <v>0</v>
      </c>
      <c r="V339" s="285">
        <v>0</v>
      </c>
      <c r="W339" s="285">
        <v>0</v>
      </c>
      <c r="X339" s="285">
        <v>0</v>
      </c>
      <c r="Y339" s="285">
        <v>0</v>
      </c>
      <c r="Z339" s="285">
        <v>0</v>
      </c>
      <c r="AA339" s="285">
        <v>0</v>
      </c>
      <c r="AB339" s="285">
        <v>0</v>
      </c>
      <c r="AC339" s="285">
        <v>0</v>
      </c>
      <c r="AD339" s="285">
        <v>0</v>
      </c>
      <c r="AE339" s="285">
        <v>0</v>
      </c>
      <c r="AF339" s="285">
        <v>0</v>
      </c>
      <c r="AG339" s="285">
        <v>0</v>
      </c>
      <c r="AH339" s="285">
        <v>0</v>
      </c>
      <c r="AI339" s="285">
        <v>0</v>
      </c>
      <c r="AJ339" s="285">
        <v>0</v>
      </c>
      <c r="AK339" s="285">
        <v>0</v>
      </c>
      <c r="AL339" s="285">
        <v>0</v>
      </c>
      <c r="AM339" s="285">
        <v>0</v>
      </c>
      <c r="AN339" s="285">
        <v>0</v>
      </c>
      <c r="AO339" s="285">
        <v>0</v>
      </c>
      <c r="AP339" s="285">
        <v>0</v>
      </c>
      <c r="AQ339" s="285">
        <v>0</v>
      </c>
      <c r="AR339" s="285">
        <v>0</v>
      </c>
      <c r="AS339" s="285">
        <v>0</v>
      </c>
      <c r="AT339" s="285">
        <v>0</v>
      </c>
    </row>
    <row r="340" spans="1:46" x14ac:dyDescent="0.35">
      <c r="A340" s="285" t="s">
        <v>10</v>
      </c>
      <c r="B340" s="285">
        <v>1</v>
      </c>
      <c r="C340" s="285">
        <v>3</v>
      </c>
      <c r="D340" s="285">
        <v>5300</v>
      </c>
      <c r="E340" s="285">
        <v>0</v>
      </c>
      <c r="F340" s="285">
        <v>0</v>
      </c>
      <c r="G340" s="285">
        <v>0</v>
      </c>
      <c r="H340" s="285">
        <v>0</v>
      </c>
      <c r="I340" s="285">
        <v>0</v>
      </c>
      <c r="J340" s="285">
        <v>0</v>
      </c>
      <c r="K340" s="285">
        <v>10416.4</v>
      </c>
      <c r="L340" s="285">
        <v>11550</v>
      </c>
      <c r="M340" s="285">
        <v>3154.13</v>
      </c>
      <c r="N340" s="285">
        <v>0</v>
      </c>
      <c r="O340" s="285">
        <v>15837.59</v>
      </c>
      <c r="P340" s="285">
        <v>15530.29</v>
      </c>
      <c r="Q340" s="285">
        <v>3589.15</v>
      </c>
      <c r="R340" s="285">
        <v>0</v>
      </c>
      <c r="S340" s="285">
        <v>0</v>
      </c>
      <c r="T340" s="285">
        <v>0</v>
      </c>
      <c r="U340" s="285">
        <v>0</v>
      </c>
      <c r="V340" s="285">
        <v>0</v>
      </c>
      <c r="W340" s="285">
        <v>0</v>
      </c>
      <c r="X340" s="285">
        <v>0</v>
      </c>
      <c r="Y340" s="285">
        <v>0</v>
      </c>
      <c r="Z340" s="285">
        <v>0</v>
      </c>
      <c r="AA340" s="285">
        <v>0</v>
      </c>
      <c r="AB340" s="285">
        <v>0</v>
      </c>
      <c r="AC340" s="285">
        <v>0</v>
      </c>
      <c r="AD340" s="285">
        <v>0</v>
      </c>
      <c r="AE340" s="285">
        <v>0</v>
      </c>
      <c r="AF340" s="285">
        <v>0</v>
      </c>
      <c r="AG340" s="285">
        <v>0</v>
      </c>
      <c r="AH340" s="285">
        <v>0</v>
      </c>
      <c r="AI340" s="285">
        <v>0</v>
      </c>
      <c r="AJ340" s="285">
        <v>0</v>
      </c>
      <c r="AK340" s="285">
        <v>0</v>
      </c>
      <c r="AL340" s="285">
        <v>0</v>
      </c>
      <c r="AM340" s="285">
        <v>0</v>
      </c>
      <c r="AN340" s="285">
        <v>0</v>
      </c>
      <c r="AO340" s="285">
        <v>0</v>
      </c>
      <c r="AP340" s="285">
        <v>0</v>
      </c>
      <c r="AQ340" s="285">
        <v>0</v>
      </c>
      <c r="AR340" s="285">
        <v>0</v>
      </c>
      <c r="AS340" s="285">
        <v>0</v>
      </c>
      <c r="AT340" s="285">
        <v>0</v>
      </c>
    </row>
    <row r="341" spans="1:46" x14ac:dyDescent="0.35">
      <c r="A341" s="285" t="s">
        <v>10</v>
      </c>
      <c r="B341" s="285">
        <v>1</v>
      </c>
      <c r="C341" s="285">
        <v>3</v>
      </c>
      <c r="D341" s="285">
        <v>5315</v>
      </c>
      <c r="E341" s="285">
        <v>0</v>
      </c>
      <c r="F341" s="285">
        <v>0</v>
      </c>
      <c r="G341" s="285">
        <v>0</v>
      </c>
      <c r="H341" s="285">
        <v>0</v>
      </c>
      <c r="I341" s="285">
        <v>0</v>
      </c>
      <c r="J341" s="285">
        <v>0</v>
      </c>
      <c r="K341" s="285">
        <v>0</v>
      </c>
      <c r="L341" s="285">
        <v>0</v>
      </c>
      <c r="M341" s="285">
        <v>0</v>
      </c>
      <c r="N341" s="285">
        <v>0</v>
      </c>
      <c r="O341" s="285">
        <v>273.33999999999997</v>
      </c>
      <c r="P341" s="285">
        <v>0</v>
      </c>
      <c r="Q341" s="285">
        <v>496.42</v>
      </c>
      <c r="R341" s="285">
        <v>0</v>
      </c>
      <c r="S341" s="285">
        <v>0</v>
      </c>
      <c r="T341" s="285">
        <v>0</v>
      </c>
      <c r="U341" s="285">
        <v>0</v>
      </c>
      <c r="V341" s="285">
        <v>0</v>
      </c>
      <c r="W341" s="285">
        <v>0</v>
      </c>
      <c r="X341" s="285">
        <v>0</v>
      </c>
      <c r="Y341" s="285">
        <v>0</v>
      </c>
      <c r="Z341" s="285">
        <v>0</v>
      </c>
      <c r="AA341" s="285">
        <v>0</v>
      </c>
      <c r="AB341" s="285">
        <v>0</v>
      </c>
      <c r="AC341" s="285">
        <v>0</v>
      </c>
      <c r="AD341" s="285">
        <v>0</v>
      </c>
      <c r="AE341" s="285">
        <v>0</v>
      </c>
      <c r="AF341" s="285">
        <v>0</v>
      </c>
      <c r="AG341" s="285">
        <v>0</v>
      </c>
      <c r="AH341" s="285">
        <v>0</v>
      </c>
      <c r="AI341" s="285">
        <v>0</v>
      </c>
      <c r="AJ341" s="285">
        <v>0</v>
      </c>
      <c r="AK341" s="285">
        <v>0</v>
      </c>
      <c r="AL341" s="285">
        <v>0</v>
      </c>
      <c r="AM341" s="285">
        <v>0</v>
      </c>
      <c r="AN341" s="285">
        <v>0</v>
      </c>
      <c r="AO341" s="285">
        <v>0</v>
      </c>
      <c r="AP341" s="285">
        <v>0</v>
      </c>
      <c r="AQ341" s="285">
        <v>0</v>
      </c>
      <c r="AR341" s="285">
        <v>0</v>
      </c>
      <c r="AS341" s="285">
        <v>0</v>
      </c>
      <c r="AT341" s="285">
        <v>0</v>
      </c>
    </row>
    <row r="342" spans="1:46" x14ac:dyDescent="0.35">
      <c r="A342" s="285" t="s">
        <v>10</v>
      </c>
      <c r="B342" s="285">
        <v>1</v>
      </c>
      <c r="C342" s="285">
        <v>3</v>
      </c>
      <c r="D342" s="285">
        <v>5320</v>
      </c>
      <c r="E342" s="285">
        <v>0</v>
      </c>
      <c r="F342" s="285">
        <v>0</v>
      </c>
      <c r="G342" s="285">
        <v>0</v>
      </c>
      <c r="H342" s="285">
        <v>0</v>
      </c>
      <c r="I342" s="285">
        <v>0</v>
      </c>
      <c r="J342" s="285">
        <v>0</v>
      </c>
      <c r="K342" s="285">
        <v>0</v>
      </c>
      <c r="L342" s="285">
        <v>583.41999999999996</v>
      </c>
      <c r="M342" s="285">
        <v>237.68</v>
      </c>
      <c r="N342" s="285">
        <v>0</v>
      </c>
      <c r="O342" s="285">
        <v>1713.2</v>
      </c>
      <c r="P342" s="285">
        <v>0</v>
      </c>
      <c r="Q342" s="285">
        <v>1283.1199999999999</v>
      </c>
      <c r="R342" s="285">
        <v>0</v>
      </c>
      <c r="S342" s="285">
        <v>0</v>
      </c>
      <c r="T342" s="285">
        <v>0</v>
      </c>
      <c r="U342" s="285">
        <v>0</v>
      </c>
      <c r="V342" s="285">
        <v>0</v>
      </c>
      <c r="W342" s="285">
        <v>0</v>
      </c>
      <c r="X342" s="285">
        <v>0</v>
      </c>
      <c r="Y342" s="285">
        <v>0</v>
      </c>
      <c r="Z342" s="285">
        <v>0</v>
      </c>
      <c r="AA342" s="285">
        <v>0</v>
      </c>
      <c r="AB342" s="285">
        <v>0</v>
      </c>
      <c r="AC342" s="285">
        <v>0</v>
      </c>
      <c r="AD342" s="285">
        <v>0</v>
      </c>
      <c r="AE342" s="285">
        <v>0</v>
      </c>
      <c r="AF342" s="285">
        <v>0</v>
      </c>
      <c r="AG342" s="285">
        <v>0</v>
      </c>
      <c r="AH342" s="285">
        <v>0</v>
      </c>
      <c r="AI342" s="285">
        <v>0</v>
      </c>
      <c r="AJ342" s="285">
        <v>0</v>
      </c>
      <c r="AK342" s="285">
        <v>0</v>
      </c>
      <c r="AL342" s="285">
        <v>0</v>
      </c>
      <c r="AM342" s="285">
        <v>0</v>
      </c>
      <c r="AN342" s="285">
        <v>0</v>
      </c>
      <c r="AO342" s="285">
        <v>0</v>
      </c>
      <c r="AP342" s="285">
        <v>0</v>
      </c>
      <c r="AQ342" s="285">
        <v>0</v>
      </c>
      <c r="AR342" s="285">
        <v>0</v>
      </c>
      <c r="AS342" s="285">
        <v>0</v>
      </c>
      <c r="AT342" s="285">
        <v>0</v>
      </c>
    </row>
    <row r="343" spans="1:46" x14ac:dyDescent="0.35">
      <c r="A343" s="285" t="s">
        <v>10</v>
      </c>
      <c r="B343" s="285">
        <v>1</v>
      </c>
      <c r="C343" s="285">
        <v>3</v>
      </c>
      <c r="D343" s="285">
        <v>5400</v>
      </c>
      <c r="E343" s="285">
        <v>0</v>
      </c>
      <c r="F343" s="285">
        <v>29086.7</v>
      </c>
      <c r="G343" s="285">
        <v>31307.61</v>
      </c>
      <c r="H343" s="285">
        <v>30496.48</v>
      </c>
      <c r="I343" s="285">
        <v>30476.400000000001</v>
      </c>
      <c r="J343" s="285">
        <v>31976.83</v>
      </c>
      <c r="K343" s="285">
        <v>28566.720000000001</v>
      </c>
      <c r="L343" s="285">
        <v>31205.16</v>
      </c>
      <c r="M343" s="285">
        <v>29675.63</v>
      </c>
      <c r="N343" s="285">
        <v>29476.71</v>
      </c>
      <c r="O343" s="285">
        <v>30690.639999999999</v>
      </c>
      <c r="P343" s="285">
        <v>26968.16</v>
      </c>
      <c r="Q343" s="285">
        <v>34209.879999999997</v>
      </c>
      <c r="R343" s="285">
        <v>0</v>
      </c>
      <c r="S343" s="285">
        <v>0</v>
      </c>
      <c r="T343" s="285">
        <v>0</v>
      </c>
      <c r="U343" s="285">
        <v>0</v>
      </c>
      <c r="V343" s="285">
        <v>0</v>
      </c>
      <c r="W343" s="285">
        <v>0</v>
      </c>
      <c r="X343" s="285">
        <v>0</v>
      </c>
      <c r="Y343" s="285">
        <v>0</v>
      </c>
      <c r="Z343" s="285">
        <v>0</v>
      </c>
      <c r="AA343" s="285">
        <v>0</v>
      </c>
      <c r="AB343" s="285">
        <v>0</v>
      </c>
      <c r="AC343" s="285">
        <v>0</v>
      </c>
      <c r="AD343" s="285">
        <v>0</v>
      </c>
      <c r="AE343" s="285">
        <v>0</v>
      </c>
      <c r="AF343" s="285">
        <v>0</v>
      </c>
      <c r="AG343" s="285">
        <v>0</v>
      </c>
      <c r="AH343" s="285">
        <v>0</v>
      </c>
      <c r="AI343" s="285">
        <v>0</v>
      </c>
      <c r="AJ343" s="285">
        <v>0</v>
      </c>
      <c r="AK343" s="285">
        <v>0</v>
      </c>
      <c r="AL343" s="285">
        <v>0</v>
      </c>
      <c r="AM343" s="285">
        <v>0</v>
      </c>
      <c r="AN343" s="285">
        <v>0</v>
      </c>
      <c r="AO343" s="285">
        <v>0</v>
      </c>
      <c r="AP343" s="285">
        <v>0</v>
      </c>
      <c r="AQ343" s="285">
        <v>0</v>
      </c>
      <c r="AR343" s="285">
        <v>0</v>
      </c>
      <c r="AS343" s="285">
        <v>0</v>
      </c>
      <c r="AT343" s="285">
        <v>0</v>
      </c>
    </row>
    <row r="344" spans="1:46" x14ac:dyDescent="0.35">
      <c r="A344" s="285" t="s">
        <v>10</v>
      </c>
      <c r="B344" s="285">
        <v>1</v>
      </c>
      <c r="C344" s="285">
        <v>3</v>
      </c>
      <c r="D344" s="285">
        <v>5402</v>
      </c>
      <c r="E344" s="285">
        <v>0</v>
      </c>
      <c r="F344" s="285">
        <v>3239.79</v>
      </c>
      <c r="G344" s="285">
        <v>3156.19</v>
      </c>
      <c r="H344" s="285">
        <v>2851.06</v>
      </c>
      <c r="I344" s="285">
        <v>2772.93</v>
      </c>
      <c r="J344" s="285">
        <v>2735.67</v>
      </c>
      <c r="K344" s="285">
        <v>2161.89</v>
      </c>
      <c r="L344" s="285">
        <v>2962.93</v>
      </c>
      <c r="M344" s="285">
        <v>3494.68</v>
      </c>
      <c r="N344" s="285">
        <v>3275.01</v>
      </c>
      <c r="O344" s="285">
        <v>4276.3900000000003</v>
      </c>
      <c r="P344" s="285">
        <v>3010.95</v>
      </c>
      <c r="Q344" s="285">
        <v>7295.98</v>
      </c>
      <c r="R344" s="285">
        <v>0</v>
      </c>
      <c r="S344" s="285">
        <v>0</v>
      </c>
      <c r="T344" s="285">
        <v>0</v>
      </c>
      <c r="U344" s="285">
        <v>0</v>
      </c>
      <c r="V344" s="285">
        <v>0</v>
      </c>
      <c r="W344" s="285">
        <v>0</v>
      </c>
      <c r="X344" s="285">
        <v>0</v>
      </c>
      <c r="Y344" s="285">
        <v>0</v>
      </c>
      <c r="Z344" s="285">
        <v>0</v>
      </c>
      <c r="AA344" s="285">
        <v>0</v>
      </c>
      <c r="AB344" s="285">
        <v>0</v>
      </c>
      <c r="AC344" s="285">
        <v>0</v>
      </c>
      <c r="AD344" s="285">
        <v>0</v>
      </c>
      <c r="AE344" s="285">
        <v>0</v>
      </c>
      <c r="AF344" s="285">
        <v>0</v>
      </c>
      <c r="AG344" s="285">
        <v>0</v>
      </c>
      <c r="AH344" s="285">
        <v>0</v>
      </c>
      <c r="AI344" s="285">
        <v>0</v>
      </c>
      <c r="AJ344" s="285">
        <v>0</v>
      </c>
      <c r="AK344" s="285">
        <v>0</v>
      </c>
      <c r="AL344" s="285">
        <v>0</v>
      </c>
      <c r="AM344" s="285">
        <v>0</v>
      </c>
      <c r="AN344" s="285">
        <v>0</v>
      </c>
      <c r="AO344" s="285">
        <v>0</v>
      </c>
      <c r="AP344" s="285">
        <v>0</v>
      </c>
      <c r="AQ344" s="285">
        <v>0</v>
      </c>
      <c r="AR344" s="285">
        <v>0</v>
      </c>
      <c r="AS344" s="285">
        <v>0</v>
      </c>
      <c r="AT344" s="285">
        <v>0</v>
      </c>
    </row>
    <row r="345" spans="1:46" x14ac:dyDescent="0.35">
      <c r="A345" s="285" t="s">
        <v>10</v>
      </c>
      <c r="B345" s="285">
        <v>1</v>
      </c>
      <c r="C345" s="285">
        <v>3</v>
      </c>
      <c r="D345" s="285">
        <v>5406</v>
      </c>
      <c r="E345" s="285">
        <v>0</v>
      </c>
      <c r="F345" s="285">
        <v>0</v>
      </c>
      <c r="G345" s="285">
        <v>686.53</v>
      </c>
      <c r="H345" s="285">
        <v>288.60000000000002</v>
      </c>
      <c r="I345" s="285">
        <v>0</v>
      </c>
      <c r="J345" s="285">
        <v>1722.36</v>
      </c>
      <c r="K345" s="285">
        <v>114.98</v>
      </c>
      <c r="L345" s="285">
        <v>0</v>
      </c>
      <c r="M345" s="285">
        <v>-65</v>
      </c>
      <c r="N345" s="285">
        <v>404.54</v>
      </c>
      <c r="O345" s="285">
        <v>3056.51</v>
      </c>
      <c r="P345" s="285">
        <v>887.14</v>
      </c>
      <c r="Q345" s="285">
        <v>2932.12</v>
      </c>
      <c r="R345" s="285">
        <v>0</v>
      </c>
      <c r="S345" s="285">
        <v>0</v>
      </c>
      <c r="T345" s="285">
        <v>0</v>
      </c>
      <c r="U345" s="285">
        <v>0</v>
      </c>
      <c r="V345" s="285">
        <v>0</v>
      </c>
      <c r="W345" s="285">
        <v>0</v>
      </c>
      <c r="X345" s="285">
        <v>0</v>
      </c>
      <c r="Y345" s="285">
        <v>0</v>
      </c>
      <c r="Z345" s="285">
        <v>0</v>
      </c>
      <c r="AA345" s="285">
        <v>0</v>
      </c>
      <c r="AB345" s="285">
        <v>0</v>
      </c>
      <c r="AC345" s="285">
        <v>0</v>
      </c>
      <c r="AD345" s="285">
        <v>0</v>
      </c>
      <c r="AE345" s="285">
        <v>0</v>
      </c>
      <c r="AF345" s="285">
        <v>0</v>
      </c>
      <c r="AG345" s="285">
        <v>0</v>
      </c>
      <c r="AH345" s="285">
        <v>0</v>
      </c>
      <c r="AI345" s="285">
        <v>0</v>
      </c>
      <c r="AJ345" s="285">
        <v>0</v>
      </c>
      <c r="AK345" s="285">
        <v>0</v>
      </c>
      <c r="AL345" s="285">
        <v>0</v>
      </c>
      <c r="AM345" s="285">
        <v>0</v>
      </c>
      <c r="AN345" s="285">
        <v>0</v>
      </c>
      <c r="AO345" s="285">
        <v>0</v>
      </c>
      <c r="AP345" s="285">
        <v>0</v>
      </c>
      <c r="AQ345" s="285">
        <v>0</v>
      </c>
      <c r="AR345" s="285">
        <v>0</v>
      </c>
      <c r="AS345" s="285">
        <v>0</v>
      </c>
      <c r="AT345" s="285">
        <v>0</v>
      </c>
    </row>
    <row r="346" spans="1:46" x14ac:dyDescent="0.35">
      <c r="A346" s="285" t="s">
        <v>10</v>
      </c>
      <c r="B346" s="285">
        <v>1</v>
      </c>
      <c r="C346" s="285">
        <v>3</v>
      </c>
      <c r="D346" s="285">
        <v>5407</v>
      </c>
      <c r="E346" s="285">
        <v>0</v>
      </c>
      <c r="F346" s="285">
        <v>0</v>
      </c>
      <c r="G346" s="285">
        <v>0</v>
      </c>
      <c r="H346" s="285">
        <v>0</v>
      </c>
      <c r="I346" s="285">
        <v>0</v>
      </c>
      <c r="J346" s="285">
        <v>0</v>
      </c>
      <c r="K346" s="285">
        <v>0</v>
      </c>
      <c r="L346" s="285">
        <v>0</v>
      </c>
      <c r="M346" s="285">
        <v>0</v>
      </c>
      <c r="N346" s="285">
        <v>0</v>
      </c>
      <c r="O346" s="285">
        <v>64.83</v>
      </c>
      <c r="P346" s="285">
        <v>0</v>
      </c>
      <c r="Q346" s="285">
        <v>0</v>
      </c>
      <c r="R346" s="285">
        <v>0</v>
      </c>
      <c r="S346" s="285">
        <v>0</v>
      </c>
      <c r="T346" s="285">
        <v>0</v>
      </c>
      <c r="U346" s="285">
        <v>0</v>
      </c>
      <c r="V346" s="285">
        <v>0</v>
      </c>
      <c r="W346" s="285">
        <v>0</v>
      </c>
      <c r="X346" s="285">
        <v>0</v>
      </c>
      <c r="Y346" s="285">
        <v>0</v>
      </c>
      <c r="Z346" s="285">
        <v>0</v>
      </c>
      <c r="AA346" s="285">
        <v>0</v>
      </c>
      <c r="AB346" s="285">
        <v>0</v>
      </c>
      <c r="AC346" s="285">
        <v>0</v>
      </c>
      <c r="AD346" s="285">
        <v>0</v>
      </c>
      <c r="AE346" s="285">
        <v>0</v>
      </c>
      <c r="AF346" s="285">
        <v>0</v>
      </c>
      <c r="AG346" s="285">
        <v>0</v>
      </c>
      <c r="AH346" s="285">
        <v>0</v>
      </c>
      <c r="AI346" s="285">
        <v>0</v>
      </c>
      <c r="AJ346" s="285">
        <v>0</v>
      </c>
      <c r="AK346" s="285">
        <v>0</v>
      </c>
      <c r="AL346" s="285">
        <v>0</v>
      </c>
      <c r="AM346" s="285">
        <v>0</v>
      </c>
      <c r="AN346" s="285">
        <v>0</v>
      </c>
      <c r="AO346" s="285">
        <v>0</v>
      </c>
      <c r="AP346" s="285">
        <v>0</v>
      </c>
      <c r="AQ346" s="285">
        <v>0</v>
      </c>
      <c r="AR346" s="285">
        <v>0</v>
      </c>
      <c r="AS346" s="285">
        <v>0</v>
      </c>
      <c r="AT346" s="285">
        <v>0</v>
      </c>
    </row>
    <row r="347" spans="1:46" x14ac:dyDescent="0.35">
      <c r="A347" s="285" t="s">
        <v>10</v>
      </c>
      <c r="B347" s="285">
        <v>1</v>
      </c>
      <c r="C347" s="285">
        <v>3</v>
      </c>
      <c r="D347" s="285">
        <v>5408</v>
      </c>
      <c r="E347" s="285">
        <v>0</v>
      </c>
      <c r="F347" s="285">
        <v>0</v>
      </c>
      <c r="G347" s="285">
        <v>0</v>
      </c>
      <c r="H347" s="285">
        <v>0</v>
      </c>
      <c r="I347" s="285">
        <v>0</v>
      </c>
      <c r="J347" s="285">
        <v>0</v>
      </c>
      <c r="K347" s="285">
        <v>0</v>
      </c>
      <c r="L347" s="285">
        <v>0</v>
      </c>
      <c r="M347" s="285">
        <v>0</v>
      </c>
      <c r="N347" s="285">
        <v>853.6</v>
      </c>
      <c r="O347" s="285">
        <v>0</v>
      </c>
      <c r="P347" s="285">
        <v>0</v>
      </c>
      <c r="Q347" s="285">
        <v>0</v>
      </c>
      <c r="R347" s="285">
        <v>0</v>
      </c>
      <c r="S347" s="285">
        <v>0</v>
      </c>
      <c r="T347" s="285">
        <v>0</v>
      </c>
      <c r="U347" s="285">
        <v>0</v>
      </c>
      <c r="V347" s="285">
        <v>0</v>
      </c>
      <c r="W347" s="285">
        <v>0</v>
      </c>
      <c r="X347" s="285">
        <v>0</v>
      </c>
      <c r="Y347" s="285">
        <v>0</v>
      </c>
      <c r="Z347" s="285">
        <v>0</v>
      </c>
      <c r="AA347" s="285">
        <v>0</v>
      </c>
      <c r="AB347" s="285">
        <v>0</v>
      </c>
      <c r="AC347" s="285">
        <v>0</v>
      </c>
      <c r="AD347" s="285">
        <v>0</v>
      </c>
      <c r="AE347" s="285">
        <v>0</v>
      </c>
      <c r="AF347" s="285">
        <v>0</v>
      </c>
      <c r="AG347" s="285">
        <v>0</v>
      </c>
      <c r="AH347" s="285">
        <v>0</v>
      </c>
      <c r="AI347" s="285">
        <v>0</v>
      </c>
      <c r="AJ347" s="285">
        <v>0</v>
      </c>
      <c r="AK347" s="285">
        <v>0</v>
      </c>
      <c r="AL347" s="285">
        <v>0</v>
      </c>
      <c r="AM347" s="285">
        <v>0</v>
      </c>
      <c r="AN347" s="285">
        <v>0</v>
      </c>
      <c r="AO347" s="285">
        <v>0</v>
      </c>
      <c r="AP347" s="285">
        <v>0</v>
      </c>
      <c r="AQ347" s="285">
        <v>0</v>
      </c>
      <c r="AR347" s="285">
        <v>0</v>
      </c>
      <c r="AS347" s="285">
        <v>0</v>
      </c>
      <c r="AT347" s="285">
        <v>0</v>
      </c>
    </row>
    <row r="348" spans="1:46" x14ac:dyDescent="0.35">
      <c r="A348" s="285" t="s">
        <v>10</v>
      </c>
      <c r="B348" s="285">
        <v>1</v>
      </c>
      <c r="C348" s="285">
        <v>3</v>
      </c>
      <c r="D348" s="285">
        <v>5410</v>
      </c>
      <c r="E348" s="285">
        <v>0</v>
      </c>
      <c r="F348" s="285">
        <v>0</v>
      </c>
      <c r="G348" s="285">
        <v>0</v>
      </c>
      <c r="H348" s="285">
        <v>0</v>
      </c>
      <c r="I348" s="285">
        <v>0</v>
      </c>
      <c r="J348" s="285">
        <v>1105651.7</v>
      </c>
      <c r="K348" s="285">
        <v>0</v>
      </c>
      <c r="L348" s="285">
        <v>0</v>
      </c>
      <c r="M348" s="285">
        <v>0</v>
      </c>
      <c r="N348" s="285">
        <v>848696.3</v>
      </c>
      <c r="O348" s="285">
        <v>0</v>
      </c>
      <c r="P348" s="285">
        <v>575433.82999999996</v>
      </c>
      <c r="Q348" s="285">
        <v>844584.02</v>
      </c>
      <c r="R348" s="285">
        <v>0</v>
      </c>
      <c r="S348" s="285">
        <v>0</v>
      </c>
      <c r="T348" s="285">
        <v>0</v>
      </c>
      <c r="U348" s="285">
        <v>0</v>
      </c>
      <c r="V348" s="285">
        <v>0</v>
      </c>
      <c r="W348" s="285">
        <v>0</v>
      </c>
      <c r="X348" s="285">
        <v>0</v>
      </c>
      <c r="Y348" s="285">
        <v>0</v>
      </c>
      <c r="Z348" s="285">
        <v>0</v>
      </c>
      <c r="AA348" s="285">
        <v>0</v>
      </c>
      <c r="AB348" s="285">
        <v>0</v>
      </c>
      <c r="AC348" s="285">
        <v>0</v>
      </c>
      <c r="AD348" s="285">
        <v>0</v>
      </c>
      <c r="AE348" s="285">
        <v>0</v>
      </c>
      <c r="AF348" s="285">
        <v>0</v>
      </c>
      <c r="AG348" s="285">
        <v>0</v>
      </c>
      <c r="AH348" s="285">
        <v>0</v>
      </c>
      <c r="AI348" s="285">
        <v>0</v>
      </c>
      <c r="AJ348" s="285">
        <v>0</v>
      </c>
      <c r="AK348" s="285">
        <v>0</v>
      </c>
      <c r="AL348" s="285">
        <v>0</v>
      </c>
      <c r="AM348" s="285">
        <v>0</v>
      </c>
      <c r="AN348" s="285">
        <v>0</v>
      </c>
      <c r="AO348" s="285">
        <v>0</v>
      </c>
      <c r="AP348" s="285">
        <v>0</v>
      </c>
      <c r="AQ348" s="285">
        <v>0</v>
      </c>
      <c r="AR348" s="285">
        <v>0</v>
      </c>
      <c r="AS348" s="285">
        <v>0</v>
      </c>
      <c r="AT348" s="285">
        <v>0</v>
      </c>
    </row>
    <row r="349" spans="1:46" x14ac:dyDescent="0.35">
      <c r="A349" s="285" t="s">
        <v>10</v>
      </c>
      <c r="B349" s="285">
        <v>1</v>
      </c>
      <c r="C349" s="285">
        <v>3</v>
      </c>
      <c r="D349" s="285">
        <v>5412</v>
      </c>
      <c r="E349" s="285">
        <v>0</v>
      </c>
      <c r="F349" s="285">
        <v>16449.189999999999</v>
      </c>
      <c r="G349" s="285">
        <v>15386.24</v>
      </c>
      <c r="H349" s="285">
        <v>162529.51999999999</v>
      </c>
      <c r="I349" s="285">
        <v>111683.76</v>
      </c>
      <c r="J349" s="285">
        <v>122573.35</v>
      </c>
      <c r="K349" s="285">
        <v>4533.9399999999996</v>
      </c>
      <c r="L349" s="285">
        <v>1861.5</v>
      </c>
      <c r="M349" s="285">
        <v>89099.62</v>
      </c>
      <c r="N349" s="285">
        <v>1828704.64</v>
      </c>
      <c r="O349" s="285">
        <v>60837.07</v>
      </c>
      <c r="P349" s="285">
        <v>25004.27</v>
      </c>
      <c r="Q349" s="285">
        <v>-98635.94</v>
      </c>
      <c r="R349" s="285">
        <v>0</v>
      </c>
      <c r="S349" s="285">
        <v>0</v>
      </c>
      <c r="T349" s="285">
        <v>0</v>
      </c>
      <c r="U349" s="285">
        <v>0</v>
      </c>
      <c r="V349" s="285">
        <v>0</v>
      </c>
      <c r="W349" s="285">
        <v>0</v>
      </c>
      <c r="X349" s="285">
        <v>0</v>
      </c>
      <c r="Y349" s="285">
        <v>0</v>
      </c>
      <c r="Z349" s="285">
        <v>0</v>
      </c>
      <c r="AA349" s="285">
        <v>0</v>
      </c>
      <c r="AB349" s="285">
        <v>0</v>
      </c>
      <c r="AC349" s="285">
        <v>0</v>
      </c>
      <c r="AD349" s="285">
        <v>0</v>
      </c>
      <c r="AE349" s="285">
        <v>0</v>
      </c>
      <c r="AF349" s="285">
        <v>0</v>
      </c>
      <c r="AG349" s="285">
        <v>0</v>
      </c>
      <c r="AH349" s="285">
        <v>0</v>
      </c>
      <c r="AI349" s="285">
        <v>0</v>
      </c>
      <c r="AJ349" s="285">
        <v>0</v>
      </c>
      <c r="AK349" s="285">
        <v>0</v>
      </c>
      <c r="AL349" s="285">
        <v>0</v>
      </c>
      <c r="AM349" s="285">
        <v>0</v>
      </c>
      <c r="AN349" s="285">
        <v>0</v>
      </c>
      <c r="AO349" s="285">
        <v>0</v>
      </c>
      <c r="AP349" s="285">
        <v>0</v>
      </c>
      <c r="AQ349" s="285">
        <v>0</v>
      </c>
      <c r="AR349" s="285">
        <v>0</v>
      </c>
      <c r="AS349" s="285">
        <v>0</v>
      </c>
      <c r="AT349" s="285">
        <v>0</v>
      </c>
    </row>
    <row r="350" spans="1:46" x14ac:dyDescent="0.35">
      <c r="A350" s="285" t="s">
        <v>10</v>
      </c>
      <c r="B350" s="285">
        <v>1</v>
      </c>
      <c r="C350" s="285">
        <v>3</v>
      </c>
      <c r="D350" s="285">
        <v>5415</v>
      </c>
      <c r="E350" s="285">
        <v>0</v>
      </c>
      <c r="F350" s="285">
        <v>1393.57</v>
      </c>
      <c r="G350" s="285">
        <v>2667.7</v>
      </c>
      <c r="H350" s="285">
        <v>2106.96</v>
      </c>
      <c r="I350" s="285">
        <v>2411.88</v>
      </c>
      <c r="J350" s="285">
        <v>26309.05</v>
      </c>
      <c r="K350" s="285">
        <v>2447.34</v>
      </c>
      <c r="L350" s="285">
        <v>1837.47</v>
      </c>
      <c r="M350" s="285">
        <v>3609.12</v>
      </c>
      <c r="N350" s="285">
        <v>774.68</v>
      </c>
      <c r="O350" s="285">
        <v>2549.2199999999998</v>
      </c>
      <c r="P350" s="285">
        <v>1204.19</v>
      </c>
      <c r="Q350" s="285">
        <v>-21460.2</v>
      </c>
      <c r="R350" s="285">
        <v>0</v>
      </c>
      <c r="S350" s="285">
        <v>0</v>
      </c>
      <c r="T350" s="285">
        <v>0</v>
      </c>
      <c r="U350" s="285">
        <v>0</v>
      </c>
      <c r="V350" s="285">
        <v>0</v>
      </c>
      <c r="W350" s="285">
        <v>0</v>
      </c>
      <c r="X350" s="285">
        <v>0</v>
      </c>
      <c r="Y350" s="285">
        <v>0</v>
      </c>
      <c r="Z350" s="285">
        <v>0</v>
      </c>
      <c r="AA350" s="285">
        <v>0</v>
      </c>
      <c r="AB350" s="285">
        <v>0</v>
      </c>
      <c r="AC350" s="285">
        <v>0</v>
      </c>
      <c r="AD350" s="285">
        <v>0</v>
      </c>
      <c r="AE350" s="285">
        <v>0</v>
      </c>
      <c r="AF350" s="285">
        <v>0</v>
      </c>
      <c r="AG350" s="285">
        <v>0</v>
      </c>
      <c r="AH350" s="285">
        <v>0</v>
      </c>
      <c r="AI350" s="285">
        <v>0</v>
      </c>
      <c r="AJ350" s="285">
        <v>0</v>
      </c>
      <c r="AK350" s="285">
        <v>0</v>
      </c>
      <c r="AL350" s="285">
        <v>0</v>
      </c>
      <c r="AM350" s="285">
        <v>0</v>
      </c>
      <c r="AN350" s="285">
        <v>0</v>
      </c>
      <c r="AO350" s="285">
        <v>0</v>
      </c>
      <c r="AP350" s="285">
        <v>0</v>
      </c>
      <c r="AQ350" s="285">
        <v>0</v>
      </c>
      <c r="AR350" s="285">
        <v>0</v>
      </c>
      <c r="AS350" s="285">
        <v>0</v>
      </c>
      <c r="AT350" s="285">
        <v>0</v>
      </c>
    </row>
    <row r="351" spans="1:46" x14ac:dyDescent="0.35">
      <c r="A351" s="285" t="s">
        <v>10</v>
      </c>
      <c r="B351" s="285">
        <v>1</v>
      </c>
      <c r="C351" s="285">
        <v>3</v>
      </c>
      <c r="D351" s="285">
        <v>5418</v>
      </c>
      <c r="E351" s="285">
        <v>0</v>
      </c>
      <c r="F351" s="285">
        <v>1520.55</v>
      </c>
      <c r="G351" s="285">
        <v>0</v>
      </c>
      <c r="H351" s="285">
        <v>0</v>
      </c>
      <c r="I351" s="285">
        <v>3076.25</v>
      </c>
      <c r="J351" s="285">
        <v>0</v>
      </c>
      <c r="K351" s="285">
        <v>198.34</v>
      </c>
      <c r="L351" s="285">
        <v>0</v>
      </c>
      <c r="M351" s="285">
        <v>339.18</v>
      </c>
      <c r="N351" s="285">
        <v>5586.41</v>
      </c>
      <c r="O351" s="285">
        <v>33.06</v>
      </c>
      <c r="P351" s="285">
        <v>330.56</v>
      </c>
      <c r="Q351" s="285">
        <v>0</v>
      </c>
      <c r="R351" s="285">
        <v>0</v>
      </c>
      <c r="S351" s="285">
        <v>0</v>
      </c>
      <c r="T351" s="285">
        <v>0</v>
      </c>
      <c r="U351" s="285">
        <v>0</v>
      </c>
      <c r="V351" s="285">
        <v>0</v>
      </c>
      <c r="W351" s="285">
        <v>0</v>
      </c>
      <c r="X351" s="285">
        <v>0</v>
      </c>
      <c r="Y351" s="285">
        <v>0</v>
      </c>
      <c r="Z351" s="285">
        <v>0</v>
      </c>
      <c r="AA351" s="285">
        <v>0</v>
      </c>
      <c r="AB351" s="285">
        <v>0</v>
      </c>
      <c r="AC351" s="285">
        <v>0</v>
      </c>
      <c r="AD351" s="285">
        <v>0</v>
      </c>
      <c r="AE351" s="285">
        <v>0</v>
      </c>
      <c r="AF351" s="285">
        <v>0</v>
      </c>
      <c r="AG351" s="285">
        <v>0</v>
      </c>
      <c r="AH351" s="285">
        <v>0</v>
      </c>
      <c r="AI351" s="285">
        <v>0</v>
      </c>
      <c r="AJ351" s="285">
        <v>0</v>
      </c>
      <c r="AK351" s="285">
        <v>0</v>
      </c>
      <c r="AL351" s="285">
        <v>0</v>
      </c>
      <c r="AM351" s="285">
        <v>0</v>
      </c>
      <c r="AN351" s="285">
        <v>0</v>
      </c>
      <c r="AO351" s="285">
        <v>0</v>
      </c>
      <c r="AP351" s="285">
        <v>0</v>
      </c>
      <c r="AQ351" s="285">
        <v>0</v>
      </c>
      <c r="AR351" s="285">
        <v>0</v>
      </c>
      <c r="AS351" s="285">
        <v>0</v>
      </c>
      <c r="AT351" s="285">
        <v>0</v>
      </c>
    </row>
    <row r="352" spans="1:46" x14ac:dyDescent="0.35">
      <c r="A352" s="285" t="s">
        <v>10</v>
      </c>
      <c r="B352" s="285">
        <v>1</v>
      </c>
      <c r="C352" s="285">
        <v>3</v>
      </c>
      <c r="D352" s="285">
        <v>5420</v>
      </c>
      <c r="E352" s="285">
        <v>0</v>
      </c>
      <c r="F352" s="285">
        <v>1394.63</v>
      </c>
      <c r="G352" s="285">
        <v>2226.12</v>
      </c>
      <c r="H352" s="285">
        <v>1394.63</v>
      </c>
      <c r="I352" s="285">
        <v>1800.45</v>
      </c>
      <c r="J352" s="285">
        <v>1394.63</v>
      </c>
      <c r="K352" s="285">
        <v>1394.63</v>
      </c>
      <c r="L352" s="285">
        <v>1394.63</v>
      </c>
      <c r="M352" s="285">
        <v>1394.65</v>
      </c>
      <c r="N352" s="285">
        <v>1587.2</v>
      </c>
      <c r="O352" s="285">
        <v>1460.43</v>
      </c>
      <c r="P352" s="285">
        <v>2065.85</v>
      </c>
      <c r="Q352" s="285">
        <v>890.53</v>
      </c>
      <c r="R352" s="285">
        <v>0</v>
      </c>
      <c r="S352" s="285">
        <v>0</v>
      </c>
      <c r="T352" s="285">
        <v>0</v>
      </c>
      <c r="U352" s="285">
        <v>0</v>
      </c>
      <c r="V352" s="285">
        <v>0</v>
      </c>
      <c r="W352" s="285">
        <v>0</v>
      </c>
      <c r="X352" s="285">
        <v>0</v>
      </c>
      <c r="Y352" s="285">
        <v>0</v>
      </c>
      <c r="Z352" s="285">
        <v>0</v>
      </c>
      <c r="AA352" s="285">
        <v>0</v>
      </c>
      <c r="AB352" s="285">
        <v>0</v>
      </c>
      <c r="AC352" s="285">
        <v>0</v>
      </c>
      <c r="AD352" s="285">
        <v>0</v>
      </c>
      <c r="AE352" s="285">
        <v>0</v>
      </c>
      <c r="AF352" s="285">
        <v>0</v>
      </c>
      <c r="AG352" s="285">
        <v>0</v>
      </c>
      <c r="AH352" s="285">
        <v>0</v>
      </c>
      <c r="AI352" s="285">
        <v>0</v>
      </c>
      <c r="AJ352" s="285">
        <v>0</v>
      </c>
      <c r="AK352" s="285">
        <v>0</v>
      </c>
      <c r="AL352" s="285">
        <v>0</v>
      </c>
      <c r="AM352" s="285">
        <v>0</v>
      </c>
      <c r="AN352" s="285">
        <v>0</v>
      </c>
      <c r="AO352" s="285">
        <v>0</v>
      </c>
      <c r="AP352" s="285">
        <v>0</v>
      </c>
      <c r="AQ352" s="285">
        <v>0</v>
      </c>
      <c r="AR352" s="285">
        <v>0</v>
      </c>
      <c r="AS352" s="285">
        <v>0</v>
      </c>
      <c r="AT352" s="285">
        <v>0</v>
      </c>
    </row>
    <row r="353" spans="1:46" x14ac:dyDescent="0.35">
      <c r="A353" s="285" t="s">
        <v>10</v>
      </c>
      <c r="B353" s="285">
        <v>1</v>
      </c>
      <c r="C353" s="285">
        <v>3</v>
      </c>
      <c r="D353" s="285">
        <v>5421</v>
      </c>
      <c r="E353" s="285">
        <v>0</v>
      </c>
      <c r="F353" s="285">
        <v>0</v>
      </c>
      <c r="G353" s="285">
        <v>2253.38</v>
      </c>
      <c r="H353" s="285">
        <v>0</v>
      </c>
      <c r="I353" s="285">
        <v>-8.23</v>
      </c>
      <c r="J353" s="285">
        <v>1168.71</v>
      </c>
      <c r="K353" s="285">
        <v>762.42</v>
      </c>
      <c r="L353" s="285">
        <v>0</v>
      </c>
      <c r="M353" s="285">
        <v>17.239999999999998</v>
      </c>
      <c r="N353" s="285">
        <v>0</v>
      </c>
      <c r="O353" s="285">
        <v>4383.38</v>
      </c>
      <c r="P353" s="285">
        <v>582.54</v>
      </c>
      <c r="Q353" s="285">
        <v>119.6</v>
      </c>
      <c r="R353" s="285">
        <v>0</v>
      </c>
      <c r="S353" s="285">
        <v>0</v>
      </c>
      <c r="T353" s="285">
        <v>0</v>
      </c>
      <c r="U353" s="285">
        <v>0</v>
      </c>
      <c r="V353" s="285">
        <v>0</v>
      </c>
      <c r="W353" s="285">
        <v>0</v>
      </c>
      <c r="X353" s="285">
        <v>0</v>
      </c>
      <c r="Y353" s="285">
        <v>0</v>
      </c>
      <c r="Z353" s="285">
        <v>0</v>
      </c>
      <c r="AA353" s="285">
        <v>0</v>
      </c>
      <c r="AB353" s="285">
        <v>0</v>
      </c>
      <c r="AC353" s="285">
        <v>0</v>
      </c>
      <c r="AD353" s="285">
        <v>0</v>
      </c>
      <c r="AE353" s="285">
        <v>0</v>
      </c>
      <c r="AF353" s="285">
        <v>0</v>
      </c>
      <c r="AG353" s="285">
        <v>0</v>
      </c>
      <c r="AH353" s="285">
        <v>0</v>
      </c>
      <c r="AI353" s="285">
        <v>0</v>
      </c>
      <c r="AJ353" s="285">
        <v>0</v>
      </c>
      <c r="AK353" s="285">
        <v>0</v>
      </c>
      <c r="AL353" s="285">
        <v>0</v>
      </c>
      <c r="AM353" s="285">
        <v>0</v>
      </c>
      <c r="AN353" s="285">
        <v>0</v>
      </c>
      <c r="AO353" s="285">
        <v>0</v>
      </c>
      <c r="AP353" s="285">
        <v>0</v>
      </c>
      <c r="AQ353" s="285">
        <v>0</v>
      </c>
      <c r="AR353" s="285">
        <v>0</v>
      </c>
      <c r="AS353" s="285">
        <v>0</v>
      </c>
      <c r="AT353" s="285">
        <v>0</v>
      </c>
    </row>
    <row r="354" spans="1:46" x14ac:dyDescent="0.35">
      <c r="A354" s="285" t="s">
        <v>10</v>
      </c>
      <c r="B354" s="285">
        <v>1</v>
      </c>
      <c r="C354" s="285">
        <v>3</v>
      </c>
      <c r="D354" s="285">
        <v>5422</v>
      </c>
      <c r="E354" s="285">
        <v>0</v>
      </c>
      <c r="F354" s="285">
        <v>0</v>
      </c>
      <c r="G354" s="285">
        <v>647.54999999999995</v>
      </c>
      <c r="H354" s="285">
        <v>0</v>
      </c>
      <c r="I354" s="285">
        <v>45.19</v>
      </c>
      <c r="J354" s="285">
        <v>0</v>
      </c>
      <c r="K354" s="285">
        <v>0</v>
      </c>
      <c r="L354" s="285">
        <v>0</v>
      </c>
      <c r="M354" s="285">
        <v>0</v>
      </c>
      <c r="N354" s="285">
        <v>0</v>
      </c>
      <c r="O354" s="285">
        <v>5572.46</v>
      </c>
      <c r="P354" s="285">
        <v>0</v>
      </c>
      <c r="Q354" s="285">
        <v>2644.43</v>
      </c>
      <c r="R354" s="285">
        <v>0</v>
      </c>
      <c r="S354" s="285">
        <v>0</v>
      </c>
      <c r="T354" s="285">
        <v>0</v>
      </c>
      <c r="U354" s="285">
        <v>0</v>
      </c>
      <c r="V354" s="285">
        <v>0</v>
      </c>
      <c r="W354" s="285">
        <v>0</v>
      </c>
      <c r="X354" s="285">
        <v>0</v>
      </c>
      <c r="Y354" s="285">
        <v>0</v>
      </c>
      <c r="Z354" s="285">
        <v>0</v>
      </c>
      <c r="AA354" s="285">
        <v>0</v>
      </c>
      <c r="AB354" s="285">
        <v>0</v>
      </c>
      <c r="AC354" s="285">
        <v>0</v>
      </c>
      <c r="AD354" s="285">
        <v>0</v>
      </c>
      <c r="AE354" s="285">
        <v>0</v>
      </c>
      <c r="AF354" s="285">
        <v>0</v>
      </c>
      <c r="AG354" s="285">
        <v>0</v>
      </c>
      <c r="AH354" s="285">
        <v>0</v>
      </c>
      <c r="AI354" s="285">
        <v>0</v>
      </c>
      <c r="AJ354" s="285">
        <v>0</v>
      </c>
      <c r="AK354" s="285">
        <v>0</v>
      </c>
      <c r="AL354" s="285">
        <v>0</v>
      </c>
      <c r="AM354" s="285">
        <v>0</v>
      </c>
      <c r="AN354" s="285">
        <v>0</v>
      </c>
      <c r="AO354" s="285">
        <v>0</v>
      </c>
      <c r="AP354" s="285">
        <v>0</v>
      </c>
      <c r="AQ354" s="285">
        <v>0</v>
      </c>
      <c r="AR354" s="285">
        <v>0</v>
      </c>
      <c r="AS354" s="285">
        <v>0</v>
      </c>
      <c r="AT354" s="285">
        <v>0</v>
      </c>
    </row>
    <row r="355" spans="1:46" x14ac:dyDescent="0.35">
      <c r="A355" s="285" t="s">
        <v>10</v>
      </c>
      <c r="B355" s="285">
        <v>1</v>
      </c>
      <c r="C355" s="285">
        <v>3</v>
      </c>
      <c r="D355" s="285">
        <v>5425</v>
      </c>
      <c r="E355" s="285">
        <v>0</v>
      </c>
      <c r="F355" s="285">
        <v>0</v>
      </c>
      <c r="G355" s="285">
        <v>0</v>
      </c>
      <c r="H355" s="285">
        <v>61.7</v>
      </c>
      <c r="I355" s="285">
        <v>2353.91</v>
      </c>
      <c r="J355" s="285">
        <v>414.71</v>
      </c>
      <c r="K355" s="285">
        <v>0</v>
      </c>
      <c r="L355" s="285">
        <v>0</v>
      </c>
      <c r="M355" s="285">
        <v>532.03</v>
      </c>
      <c r="N355" s="285">
        <v>583.5</v>
      </c>
      <c r="O355" s="285">
        <v>250</v>
      </c>
      <c r="P355" s="285">
        <v>0</v>
      </c>
      <c r="Q355" s="285">
        <v>410.1</v>
      </c>
      <c r="R355" s="285">
        <v>0</v>
      </c>
      <c r="S355" s="285">
        <v>0</v>
      </c>
      <c r="T355" s="285">
        <v>0</v>
      </c>
      <c r="U355" s="285">
        <v>0</v>
      </c>
      <c r="V355" s="285">
        <v>0</v>
      </c>
      <c r="W355" s="285">
        <v>0</v>
      </c>
      <c r="X355" s="285">
        <v>0</v>
      </c>
      <c r="Y355" s="285">
        <v>0</v>
      </c>
      <c r="Z355" s="285">
        <v>0</v>
      </c>
      <c r="AA355" s="285">
        <v>0</v>
      </c>
      <c r="AB355" s="285">
        <v>0</v>
      </c>
      <c r="AC355" s="285">
        <v>0</v>
      </c>
      <c r="AD355" s="285">
        <v>0</v>
      </c>
      <c r="AE355" s="285">
        <v>0</v>
      </c>
      <c r="AF355" s="285">
        <v>0</v>
      </c>
      <c r="AG355" s="285">
        <v>0</v>
      </c>
      <c r="AH355" s="285">
        <v>0</v>
      </c>
      <c r="AI355" s="285">
        <v>0</v>
      </c>
      <c r="AJ355" s="285">
        <v>0</v>
      </c>
      <c r="AK355" s="285">
        <v>0</v>
      </c>
      <c r="AL355" s="285">
        <v>0</v>
      </c>
      <c r="AM355" s="285">
        <v>0</v>
      </c>
      <c r="AN355" s="285">
        <v>0</v>
      </c>
      <c r="AO355" s="285">
        <v>0</v>
      </c>
      <c r="AP355" s="285">
        <v>0</v>
      </c>
      <c r="AQ355" s="285">
        <v>0</v>
      </c>
      <c r="AR355" s="285">
        <v>0</v>
      </c>
      <c r="AS355" s="285">
        <v>0</v>
      </c>
      <c r="AT355" s="285">
        <v>0</v>
      </c>
    </row>
    <row r="356" spans="1:46" x14ac:dyDescent="0.35">
      <c r="A356" s="285" t="s">
        <v>10</v>
      </c>
      <c r="B356" s="285">
        <v>1</v>
      </c>
      <c r="C356" s="285">
        <v>3</v>
      </c>
      <c r="D356" s="285">
        <v>5430</v>
      </c>
      <c r="E356" s="285">
        <v>0</v>
      </c>
      <c r="F356" s="285">
        <v>1266.54</v>
      </c>
      <c r="G356" s="285">
        <v>1590.26</v>
      </c>
      <c r="H356" s="285">
        <v>1528.66</v>
      </c>
      <c r="I356" s="285">
        <v>1633.4</v>
      </c>
      <c r="J356" s="285">
        <v>985.31</v>
      </c>
      <c r="K356" s="285">
        <v>564.91</v>
      </c>
      <c r="L356" s="285">
        <v>2807.6</v>
      </c>
      <c r="M356" s="285">
        <v>1578.47</v>
      </c>
      <c r="N356" s="285">
        <v>2014.41</v>
      </c>
      <c r="O356" s="285">
        <v>1628.04</v>
      </c>
      <c r="P356" s="285">
        <v>186.09</v>
      </c>
      <c r="Q356" s="285">
        <v>3259.6</v>
      </c>
      <c r="R356" s="285">
        <v>0</v>
      </c>
      <c r="S356" s="285">
        <v>0</v>
      </c>
      <c r="T356" s="285">
        <v>0</v>
      </c>
      <c r="U356" s="285">
        <v>0</v>
      </c>
      <c r="V356" s="285">
        <v>0</v>
      </c>
      <c r="W356" s="285">
        <v>0</v>
      </c>
      <c r="X356" s="285">
        <v>0</v>
      </c>
      <c r="Y356" s="285">
        <v>0</v>
      </c>
      <c r="Z356" s="285">
        <v>0</v>
      </c>
      <c r="AA356" s="285">
        <v>0</v>
      </c>
      <c r="AB356" s="285">
        <v>0</v>
      </c>
      <c r="AC356" s="285">
        <v>0</v>
      </c>
      <c r="AD356" s="285">
        <v>0</v>
      </c>
      <c r="AE356" s="285">
        <v>0</v>
      </c>
      <c r="AF356" s="285">
        <v>0</v>
      </c>
      <c r="AG356" s="285">
        <v>0</v>
      </c>
      <c r="AH356" s="285">
        <v>0</v>
      </c>
      <c r="AI356" s="285">
        <v>0</v>
      </c>
      <c r="AJ356" s="285">
        <v>0</v>
      </c>
      <c r="AK356" s="285">
        <v>0</v>
      </c>
      <c r="AL356" s="285">
        <v>0</v>
      </c>
      <c r="AM356" s="285">
        <v>0</v>
      </c>
      <c r="AN356" s="285">
        <v>0</v>
      </c>
      <c r="AO356" s="285">
        <v>0</v>
      </c>
      <c r="AP356" s="285">
        <v>0</v>
      </c>
      <c r="AQ356" s="285">
        <v>0</v>
      </c>
      <c r="AR356" s="285">
        <v>0</v>
      </c>
      <c r="AS356" s="285">
        <v>0</v>
      </c>
      <c r="AT356" s="285">
        <v>0</v>
      </c>
    </row>
    <row r="357" spans="1:46" x14ac:dyDescent="0.35">
      <c r="A357" s="285" t="s">
        <v>10</v>
      </c>
      <c r="B357" s="285">
        <v>1</v>
      </c>
      <c r="C357" s="285">
        <v>3</v>
      </c>
      <c r="D357" s="285">
        <v>5435</v>
      </c>
      <c r="E357" s="285">
        <v>0</v>
      </c>
      <c r="F357" s="285">
        <v>123.21</v>
      </c>
      <c r="G357" s="285">
        <v>329.02</v>
      </c>
      <c r="H357" s="285">
        <v>189.92</v>
      </c>
      <c r="I357" s="285">
        <v>0</v>
      </c>
      <c r="J357" s="285">
        <v>2896.96</v>
      </c>
      <c r="K357" s="285">
        <v>0</v>
      </c>
      <c r="L357" s="285">
        <v>0</v>
      </c>
      <c r="M357" s="285">
        <v>388.42</v>
      </c>
      <c r="N357" s="285">
        <v>0</v>
      </c>
      <c r="O357" s="285">
        <v>0</v>
      </c>
      <c r="P357" s="285">
        <v>0</v>
      </c>
      <c r="Q357" s="285">
        <v>1046.75</v>
      </c>
      <c r="R357" s="285">
        <v>0</v>
      </c>
      <c r="S357" s="285">
        <v>0</v>
      </c>
      <c r="T357" s="285">
        <v>0</v>
      </c>
      <c r="U357" s="285">
        <v>0</v>
      </c>
      <c r="V357" s="285">
        <v>0</v>
      </c>
      <c r="W357" s="285">
        <v>0</v>
      </c>
      <c r="X357" s="285">
        <v>0</v>
      </c>
      <c r="Y357" s="285">
        <v>0</v>
      </c>
      <c r="Z357" s="285">
        <v>0</v>
      </c>
      <c r="AA357" s="285">
        <v>0</v>
      </c>
      <c r="AB357" s="285">
        <v>0</v>
      </c>
      <c r="AC357" s="285">
        <v>0</v>
      </c>
      <c r="AD357" s="285">
        <v>0</v>
      </c>
      <c r="AE357" s="285">
        <v>0</v>
      </c>
      <c r="AF357" s="285">
        <v>0</v>
      </c>
      <c r="AG357" s="285">
        <v>0</v>
      </c>
      <c r="AH357" s="285">
        <v>0</v>
      </c>
      <c r="AI357" s="285">
        <v>0</v>
      </c>
      <c r="AJ357" s="285">
        <v>0</v>
      </c>
      <c r="AK357" s="285">
        <v>0</v>
      </c>
      <c r="AL357" s="285">
        <v>0</v>
      </c>
      <c r="AM357" s="285">
        <v>0</v>
      </c>
      <c r="AN357" s="285">
        <v>0</v>
      </c>
      <c r="AO357" s="285">
        <v>0</v>
      </c>
      <c r="AP357" s="285">
        <v>0</v>
      </c>
      <c r="AQ357" s="285">
        <v>0</v>
      </c>
      <c r="AR357" s="285">
        <v>0</v>
      </c>
      <c r="AS357" s="285">
        <v>0</v>
      </c>
      <c r="AT357" s="285">
        <v>0</v>
      </c>
    </row>
    <row r="358" spans="1:46" x14ac:dyDescent="0.35">
      <c r="A358" s="285" t="s">
        <v>10</v>
      </c>
      <c r="B358" s="285">
        <v>1</v>
      </c>
      <c r="C358" s="285">
        <v>3</v>
      </c>
      <c r="D358" s="285">
        <v>5440</v>
      </c>
      <c r="E358" s="285">
        <v>0</v>
      </c>
      <c r="F358" s="285">
        <v>535.6</v>
      </c>
      <c r="G358" s="285">
        <v>0</v>
      </c>
      <c r="H358" s="285">
        <v>0</v>
      </c>
      <c r="I358" s="285">
        <v>525.29999999999995</v>
      </c>
      <c r="J358" s="285">
        <v>0</v>
      </c>
      <c r="K358" s="285">
        <v>1326.32</v>
      </c>
      <c r="L358" s="285">
        <v>0</v>
      </c>
      <c r="M358" s="285">
        <v>2304.1999999999998</v>
      </c>
      <c r="N358" s="285">
        <v>1059.3699999999999</v>
      </c>
      <c r="O358" s="285">
        <v>1958.93</v>
      </c>
      <c r="P358" s="285">
        <v>2135.35</v>
      </c>
      <c r="Q358" s="285">
        <v>0</v>
      </c>
      <c r="R358" s="285">
        <v>0</v>
      </c>
      <c r="S358" s="285">
        <v>0</v>
      </c>
      <c r="T358" s="285">
        <v>0</v>
      </c>
      <c r="U358" s="285">
        <v>0</v>
      </c>
      <c r="V358" s="285">
        <v>0</v>
      </c>
      <c r="W358" s="285">
        <v>0</v>
      </c>
      <c r="X358" s="285">
        <v>0</v>
      </c>
      <c r="Y358" s="285">
        <v>0</v>
      </c>
      <c r="Z358" s="285">
        <v>0</v>
      </c>
      <c r="AA358" s="285">
        <v>0</v>
      </c>
      <c r="AB358" s="285">
        <v>0</v>
      </c>
      <c r="AC358" s="285">
        <v>0</v>
      </c>
      <c r="AD358" s="285">
        <v>0</v>
      </c>
      <c r="AE358" s="285">
        <v>0</v>
      </c>
      <c r="AF358" s="285">
        <v>0</v>
      </c>
      <c r="AG358" s="285">
        <v>0</v>
      </c>
      <c r="AH358" s="285">
        <v>0</v>
      </c>
      <c r="AI358" s="285">
        <v>0</v>
      </c>
      <c r="AJ358" s="285">
        <v>0</v>
      </c>
      <c r="AK358" s="285">
        <v>0</v>
      </c>
      <c r="AL358" s="285">
        <v>0</v>
      </c>
      <c r="AM358" s="285">
        <v>0</v>
      </c>
      <c r="AN358" s="285">
        <v>0</v>
      </c>
      <c r="AO358" s="285">
        <v>0</v>
      </c>
      <c r="AP358" s="285">
        <v>0</v>
      </c>
      <c r="AQ358" s="285">
        <v>0</v>
      </c>
      <c r="AR358" s="285">
        <v>0</v>
      </c>
      <c r="AS358" s="285">
        <v>0</v>
      </c>
      <c r="AT358" s="285">
        <v>0</v>
      </c>
    </row>
    <row r="359" spans="1:46" x14ac:dyDescent="0.35">
      <c r="A359" s="285" t="s">
        <v>10</v>
      </c>
      <c r="B359" s="285">
        <v>1</v>
      </c>
      <c r="C359" s="285">
        <v>3</v>
      </c>
      <c r="D359" s="285">
        <v>5450</v>
      </c>
      <c r="E359" s="285">
        <v>0</v>
      </c>
      <c r="F359" s="285">
        <v>0</v>
      </c>
      <c r="G359" s="285">
        <v>0</v>
      </c>
      <c r="H359" s="285">
        <v>0</v>
      </c>
      <c r="I359" s="285">
        <v>257.63</v>
      </c>
      <c r="J359" s="285">
        <v>180.11</v>
      </c>
      <c r="K359" s="285">
        <v>19.55</v>
      </c>
      <c r="L359" s="285">
        <v>0</v>
      </c>
      <c r="M359" s="285">
        <v>201.31</v>
      </c>
      <c r="N359" s="285">
        <v>0</v>
      </c>
      <c r="O359" s="285">
        <v>400.72</v>
      </c>
      <c r="P359" s="285">
        <v>94.72</v>
      </c>
      <c r="Q359" s="285">
        <v>0</v>
      </c>
      <c r="R359" s="285">
        <v>0</v>
      </c>
      <c r="S359" s="285">
        <v>0</v>
      </c>
      <c r="T359" s="285">
        <v>0</v>
      </c>
      <c r="U359" s="285">
        <v>0</v>
      </c>
      <c r="V359" s="285">
        <v>0</v>
      </c>
      <c r="W359" s="285">
        <v>0</v>
      </c>
      <c r="X359" s="285">
        <v>0</v>
      </c>
      <c r="Y359" s="285">
        <v>0</v>
      </c>
      <c r="Z359" s="285">
        <v>0</v>
      </c>
      <c r="AA359" s="285">
        <v>0</v>
      </c>
      <c r="AB359" s="285">
        <v>0</v>
      </c>
      <c r="AC359" s="285">
        <v>0</v>
      </c>
      <c r="AD359" s="285">
        <v>0</v>
      </c>
      <c r="AE359" s="285">
        <v>0</v>
      </c>
      <c r="AF359" s="285">
        <v>0</v>
      </c>
      <c r="AG359" s="285">
        <v>0</v>
      </c>
      <c r="AH359" s="285">
        <v>0</v>
      </c>
      <c r="AI359" s="285">
        <v>0</v>
      </c>
      <c r="AJ359" s="285">
        <v>0</v>
      </c>
      <c r="AK359" s="285">
        <v>0</v>
      </c>
      <c r="AL359" s="285">
        <v>0</v>
      </c>
      <c r="AM359" s="285">
        <v>0</v>
      </c>
      <c r="AN359" s="285">
        <v>0</v>
      </c>
      <c r="AO359" s="285">
        <v>0</v>
      </c>
      <c r="AP359" s="285">
        <v>0</v>
      </c>
      <c r="AQ359" s="285">
        <v>0</v>
      </c>
      <c r="AR359" s="285">
        <v>0</v>
      </c>
      <c r="AS359" s="285">
        <v>0</v>
      </c>
      <c r="AT359" s="285">
        <v>0</v>
      </c>
    </row>
    <row r="360" spans="1:46" x14ac:dyDescent="0.35">
      <c r="A360" s="285" t="s">
        <v>10</v>
      </c>
      <c r="B360" s="285">
        <v>1</v>
      </c>
      <c r="C360" s="285">
        <v>3</v>
      </c>
      <c r="D360" s="285">
        <v>5460</v>
      </c>
      <c r="E360" s="285">
        <v>0</v>
      </c>
      <c r="F360" s="285">
        <v>0</v>
      </c>
      <c r="G360" s="285">
        <v>0</v>
      </c>
      <c r="H360" s="285">
        <v>0</v>
      </c>
      <c r="I360" s="285">
        <v>0</v>
      </c>
      <c r="J360" s="285">
        <v>0</v>
      </c>
      <c r="K360" s="285">
        <v>0</v>
      </c>
      <c r="L360" s="285">
        <v>0</v>
      </c>
      <c r="M360" s="285">
        <v>0</v>
      </c>
      <c r="N360" s="285">
        <v>0</v>
      </c>
      <c r="O360" s="285">
        <v>0</v>
      </c>
      <c r="P360" s="285">
        <v>0</v>
      </c>
      <c r="Q360" s="285">
        <v>180635.39</v>
      </c>
      <c r="R360" s="285">
        <v>0</v>
      </c>
      <c r="S360" s="285">
        <v>0</v>
      </c>
      <c r="T360" s="285">
        <v>0</v>
      </c>
      <c r="U360" s="285">
        <v>0</v>
      </c>
      <c r="V360" s="285">
        <v>0</v>
      </c>
      <c r="W360" s="285">
        <v>0</v>
      </c>
      <c r="X360" s="285">
        <v>0</v>
      </c>
      <c r="Y360" s="285">
        <v>0</v>
      </c>
      <c r="Z360" s="285">
        <v>0</v>
      </c>
      <c r="AA360" s="285">
        <v>0</v>
      </c>
      <c r="AB360" s="285">
        <v>0</v>
      </c>
      <c r="AC360" s="285">
        <v>0</v>
      </c>
      <c r="AD360" s="285">
        <v>0</v>
      </c>
      <c r="AE360" s="285">
        <v>0</v>
      </c>
      <c r="AF360" s="285">
        <v>0</v>
      </c>
      <c r="AG360" s="285">
        <v>0</v>
      </c>
      <c r="AH360" s="285">
        <v>0</v>
      </c>
      <c r="AI360" s="285">
        <v>0</v>
      </c>
      <c r="AJ360" s="285">
        <v>0</v>
      </c>
      <c r="AK360" s="285">
        <v>0</v>
      </c>
      <c r="AL360" s="285">
        <v>0</v>
      </c>
      <c r="AM360" s="285">
        <v>0</v>
      </c>
      <c r="AN360" s="285">
        <v>0</v>
      </c>
      <c r="AO360" s="285">
        <v>0</v>
      </c>
      <c r="AP360" s="285">
        <v>0</v>
      </c>
      <c r="AQ360" s="285">
        <v>0</v>
      </c>
      <c r="AR360" s="285">
        <v>0</v>
      </c>
      <c r="AS360" s="285">
        <v>0</v>
      </c>
      <c r="AT360" s="285">
        <v>0</v>
      </c>
    </row>
    <row r="361" spans="1:46" x14ac:dyDescent="0.35">
      <c r="A361" s="285" t="s">
        <v>10</v>
      </c>
      <c r="B361" s="285">
        <v>1</v>
      </c>
      <c r="C361" s="285">
        <v>3</v>
      </c>
      <c r="D361" s="285">
        <v>5461</v>
      </c>
      <c r="E361" s="285">
        <v>0</v>
      </c>
      <c r="F361" s="285">
        <v>0</v>
      </c>
      <c r="G361" s="285">
        <v>0</v>
      </c>
      <c r="H361" s="285">
        <v>0</v>
      </c>
      <c r="I361" s="285">
        <v>0</v>
      </c>
      <c r="J361" s="285">
        <v>0</v>
      </c>
      <c r="K361" s="285">
        <v>0</v>
      </c>
      <c r="L361" s="285">
        <v>0</v>
      </c>
      <c r="M361" s="285">
        <v>0</v>
      </c>
      <c r="N361" s="285">
        <v>0</v>
      </c>
      <c r="O361" s="285">
        <v>0</v>
      </c>
      <c r="P361" s="285">
        <v>0</v>
      </c>
      <c r="Q361" s="285">
        <v>47494.15</v>
      </c>
      <c r="R361" s="285">
        <v>0</v>
      </c>
      <c r="S361" s="285">
        <v>0</v>
      </c>
      <c r="T361" s="285">
        <v>0</v>
      </c>
      <c r="U361" s="285">
        <v>0</v>
      </c>
      <c r="V361" s="285">
        <v>0</v>
      </c>
      <c r="W361" s="285">
        <v>0</v>
      </c>
      <c r="X361" s="285">
        <v>0</v>
      </c>
      <c r="Y361" s="285">
        <v>0</v>
      </c>
      <c r="Z361" s="285">
        <v>0</v>
      </c>
      <c r="AA361" s="285">
        <v>0</v>
      </c>
      <c r="AB361" s="285">
        <v>0</v>
      </c>
      <c r="AC361" s="285">
        <v>0</v>
      </c>
      <c r="AD361" s="285">
        <v>0</v>
      </c>
      <c r="AE361" s="285">
        <v>0</v>
      </c>
      <c r="AF361" s="285">
        <v>0</v>
      </c>
      <c r="AG361" s="285">
        <v>0</v>
      </c>
      <c r="AH361" s="285">
        <v>0</v>
      </c>
      <c r="AI361" s="285">
        <v>0</v>
      </c>
      <c r="AJ361" s="285">
        <v>0</v>
      </c>
      <c r="AK361" s="285">
        <v>0</v>
      </c>
      <c r="AL361" s="285">
        <v>0</v>
      </c>
      <c r="AM361" s="285">
        <v>0</v>
      </c>
      <c r="AN361" s="285">
        <v>0</v>
      </c>
      <c r="AO361" s="285">
        <v>0</v>
      </c>
      <c r="AP361" s="285">
        <v>0</v>
      </c>
      <c r="AQ361" s="285">
        <v>0</v>
      </c>
      <c r="AR361" s="285">
        <v>0</v>
      </c>
      <c r="AS361" s="285">
        <v>0</v>
      </c>
      <c r="AT361" s="285">
        <v>0</v>
      </c>
    </row>
    <row r="362" spans="1:46" x14ac:dyDescent="0.35">
      <c r="A362" s="285" t="s">
        <v>10</v>
      </c>
      <c r="B362" s="285">
        <v>1</v>
      </c>
      <c r="C362" s="285">
        <v>3</v>
      </c>
      <c r="D362" s="285">
        <v>5470</v>
      </c>
      <c r="E362" s="285">
        <v>0</v>
      </c>
      <c r="F362" s="285">
        <v>450</v>
      </c>
      <c r="G362" s="285">
        <v>1206.0899999999999</v>
      </c>
      <c r="H362" s="285">
        <v>0</v>
      </c>
      <c r="I362" s="285">
        <v>0</v>
      </c>
      <c r="J362" s="285">
        <v>68.989999999999995</v>
      </c>
      <c r="K362" s="285">
        <v>0</v>
      </c>
      <c r="L362" s="285">
        <v>385</v>
      </c>
      <c r="M362" s="285">
        <v>0</v>
      </c>
      <c r="N362" s="285">
        <v>735</v>
      </c>
      <c r="O362" s="285">
        <v>0</v>
      </c>
      <c r="P362" s="285">
        <v>0</v>
      </c>
      <c r="Q362" s="285">
        <v>0</v>
      </c>
      <c r="R362" s="285">
        <v>0</v>
      </c>
      <c r="S362" s="285">
        <v>0</v>
      </c>
      <c r="T362" s="285">
        <v>0</v>
      </c>
      <c r="U362" s="285">
        <v>0</v>
      </c>
      <c r="V362" s="285">
        <v>0</v>
      </c>
      <c r="W362" s="285">
        <v>0</v>
      </c>
      <c r="X362" s="285">
        <v>0</v>
      </c>
      <c r="Y362" s="285">
        <v>0</v>
      </c>
      <c r="Z362" s="285">
        <v>0</v>
      </c>
      <c r="AA362" s="285">
        <v>0</v>
      </c>
      <c r="AB362" s="285">
        <v>0</v>
      </c>
      <c r="AC362" s="285">
        <v>0</v>
      </c>
      <c r="AD362" s="285">
        <v>0</v>
      </c>
      <c r="AE362" s="285">
        <v>0</v>
      </c>
      <c r="AF362" s="285">
        <v>0</v>
      </c>
      <c r="AG362" s="285">
        <v>0</v>
      </c>
      <c r="AH362" s="285">
        <v>0</v>
      </c>
      <c r="AI362" s="285">
        <v>0</v>
      </c>
      <c r="AJ362" s="285">
        <v>0</v>
      </c>
      <c r="AK362" s="285">
        <v>0</v>
      </c>
      <c r="AL362" s="285">
        <v>0</v>
      </c>
      <c r="AM362" s="285">
        <v>0</v>
      </c>
      <c r="AN362" s="285">
        <v>0</v>
      </c>
      <c r="AO362" s="285">
        <v>0</v>
      </c>
      <c r="AP362" s="285">
        <v>0</v>
      </c>
      <c r="AQ362" s="285">
        <v>0</v>
      </c>
      <c r="AR362" s="285">
        <v>0</v>
      </c>
      <c r="AS362" s="285">
        <v>0</v>
      </c>
      <c r="AT362" s="285">
        <v>0</v>
      </c>
    </row>
    <row r="363" spans="1:46" x14ac:dyDescent="0.35">
      <c r="A363" s="285" t="s">
        <v>10</v>
      </c>
      <c r="B363" s="285">
        <v>1</v>
      </c>
      <c r="C363" s="285">
        <v>3</v>
      </c>
      <c r="D363" s="285">
        <v>5600</v>
      </c>
      <c r="E363" s="285">
        <v>0</v>
      </c>
      <c r="F363" s="285">
        <v>3134.77</v>
      </c>
      <c r="G363" s="285">
        <v>2696.78</v>
      </c>
      <c r="H363" s="285">
        <v>3650.07</v>
      </c>
      <c r="I363" s="285">
        <v>5188.12</v>
      </c>
      <c r="J363" s="285">
        <v>4543.3</v>
      </c>
      <c r="K363" s="285">
        <v>4343.2700000000004</v>
      </c>
      <c r="L363" s="285">
        <v>3981.77</v>
      </c>
      <c r="M363" s="285">
        <v>3600.95</v>
      </c>
      <c r="N363" s="285">
        <v>3913.71</v>
      </c>
      <c r="O363" s="285">
        <v>4805.17</v>
      </c>
      <c r="P363" s="285">
        <v>3913.26</v>
      </c>
      <c r="Q363" s="285">
        <v>2748.87</v>
      </c>
      <c r="R363" s="285">
        <v>0</v>
      </c>
      <c r="S363" s="285">
        <v>0</v>
      </c>
      <c r="T363" s="285">
        <v>0</v>
      </c>
      <c r="U363" s="285">
        <v>0</v>
      </c>
      <c r="V363" s="285">
        <v>0</v>
      </c>
      <c r="W363" s="285">
        <v>0</v>
      </c>
      <c r="X363" s="285">
        <v>0</v>
      </c>
      <c r="Y363" s="285">
        <v>0</v>
      </c>
      <c r="Z363" s="285">
        <v>0</v>
      </c>
      <c r="AA363" s="285">
        <v>0</v>
      </c>
      <c r="AB363" s="285">
        <v>0</v>
      </c>
      <c r="AC363" s="285">
        <v>0</v>
      </c>
      <c r="AD363" s="285">
        <v>0</v>
      </c>
      <c r="AE363" s="285">
        <v>0</v>
      </c>
      <c r="AF363" s="285">
        <v>0</v>
      </c>
      <c r="AG363" s="285">
        <v>0</v>
      </c>
      <c r="AH363" s="285">
        <v>0</v>
      </c>
      <c r="AI363" s="285">
        <v>0</v>
      </c>
      <c r="AJ363" s="285">
        <v>0</v>
      </c>
      <c r="AK363" s="285">
        <v>0</v>
      </c>
      <c r="AL363" s="285">
        <v>0</v>
      </c>
      <c r="AM363" s="285">
        <v>0</v>
      </c>
      <c r="AN363" s="285">
        <v>0</v>
      </c>
      <c r="AO363" s="285">
        <v>0</v>
      </c>
      <c r="AP363" s="285">
        <v>0</v>
      </c>
      <c r="AQ363" s="285">
        <v>0</v>
      </c>
      <c r="AR363" s="285">
        <v>0</v>
      </c>
      <c r="AS363" s="285">
        <v>0</v>
      </c>
      <c r="AT363" s="285">
        <v>0</v>
      </c>
    </row>
    <row r="364" spans="1:46" x14ac:dyDescent="0.35">
      <c r="A364" s="285" t="s">
        <v>10</v>
      </c>
      <c r="B364" s="285">
        <v>1</v>
      </c>
      <c r="C364" s="285">
        <v>3</v>
      </c>
      <c r="D364" s="285">
        <v>5601</v>
      </c>
      <c r="E364" s="285">
        <v>0</v>
      </c>
      <c r="F364" s="285">
        <v>311.5</v>
      </c>
      <c r="G364" s="285">
        <v>265.37</v>
      </c>
      <c r="H364" s="285">
        <v>368.07</v>
      </c>
      <c r="I364" s="285">
        <v>526.03</v>
      </c>
      <c r="J364" s="285">
        <v>451.18</v>
      </c>
      <c r="K364" s="285">
        <v>434.14</v>
      </c>
      <c r="L364" s="285">
        <v>398.84</v>
      </c>
      <c r="M364" s="285">
        <v>345.51</v>
      </c>
      <c r="N364" s="285">
        <v>380.68</v>
      </c>
      <c r="O364" s="285">
        <v>881.49</v>
      </c>
      <c r="P364" s="285">
        <v>-29.7</v>
      </c>
      <c r="Q364" s="285">
        <v>1239.49</v>
      </c>
      <c r="R364" s="285">
        <v>0</v>
      </c>
      <c r="S364" s="285">
        <v>0</v>
      </c>
      <c r="T364" s="285">
        <v>0</v>
      </c>
      <c r="U364" s="285">
        <v>0</v>
      </c>
      <c r="V364" s="285">
        <v>0</v>
      </c>
      <c r="W364" s="285">
        <v>0</v>
      </c>
      <c r="X364" s="285">
        <v>0</v>
      </c>
      <c r="Y364" s="285">
        <v>0</v>
      </c>
      <c r="Z364" s="285">
        <v>0</v>
      </c>
      <c r="AA364" s="285">
        <v>0</v>
      </c>
      <c r="AB364" s="285">
        <v>0</v>
      </c>
      <c r="AC364" s="285">
        <v>0</v>
      </c>
      <c r="AD364" s="285">
        <v>0</v>
      </c>
      <c r="AE364" s="285">
        <v>0</v>
      </c>
      <c r="AF364" s="285">
        <v>0</v>
      </c>
      <c r="AG364" s="285">
        <v>0</v>
      </c>
      <c r="AH364" s="285">
        <v>0</v>
      </c>
      <c r="AI364" s="285">
        <v>0</v>
      </c>
      <c r="AJ364" s="285">
        <v>0</v>
      </c>
      <c r="AK364" s="285">
        <v>0</v>
      </c>
      <c r="AL364" s="285">
        <v>0</v>
      </c>
      <c r="AM364" s="285">
        <v>0</v>
      </c>
      <c r="AN364" s="285">
        <v>0</v>
      </c>
      <c r="AO364" s="285">
        <v>0</v>
      </c>
      <c r="AP364" s="285">
        <v>0</v>
      </c>
      <c r="AQ364" s="285">
        <v>0</v>
      </c>
      <c r="AR364" s="285">
        <v>0</v>
      </c>
      <c r="AS364" s="285">
        <v>0</v>
      </c>
      <c r="AT364" s="285">
        <v>0</v>
      </c>
    </row>
    <row r="365" spans="1:46" x14ac:dyDescent="0.35">
      <c r="A365" s="285" t="s">
        <v>10</v>
      </c>
      <c r="B365" s="285">
        <v>1</v>
      </c>
      <c r="C365" s="285">
        <v>3</v>
      </c>
      <c r="D365" s="285">
        <v>5800</v>
      </c>
      <c r="E365" s="285">
        <v>0</v>
      </c>
      <c r="F365" s="285">
        <v>8789.94</v>
      </c>
      <c r="G365" s="285">
        <v>10525.92</v>
      </c>
      <c r="H365" s="285">
        <v>11530.48</v>
      </c>
      <c r="I365" s="285">
        <v>11292.35</v>
      </c>
      <c r="J365" s="285">
        <v>9705.0400000000009</v>
      </c>
      <c r="K365" s="285">
        <v>8705.01</v>
      </c>
      <c r="L365" s="285">
        <v>9270</v>
      </c>
      <c r="M365" s="285">
        <v>10447.379999999999</v>
      </c>
      <c r="N365" s="285">
        <v>10430.530000000001</v>
      </c>
      <c r="O365" s="285">
        <v>12654.64</v>
      </c>
      <c r="P365" s="285">
        <v>10864.15</v>
      </c>
      <c r="Q365" s="285">
        <v>13862.88</v>
      </c>
      <c r="R365" s="285">
        <v>0</v>
      </c>
      <c r="S365" s="285">
        <v>0</v>
      </c>
      <c r="T365" s="285">
        <v>0</v>
      </c>
      <c r="U365" s="285">
        <v>0</v>
      </c>
      <c r="V365" s="285">
        <v>0</v>
      </c>
      <c r="W365" s="285">
        <v>0</v>
      </c>
      <c r="X365" s="285">
        <v>0</v>
      </c>
      <c r="Y365" s="285">
        <v>0</v>
      </c>
      <c r="Z365" s="285">
        <v>0</v>
      </c>
      <c r="AA365" s="285">
        <v>0</v>
      </c>
      <c r="AB365" s="285">
        <v>0</v>
      </c>
      <c r="AC365" s="285">
        <v>0</v>
      </c>
      <c r="AD365" s="285">
        <v>0</v>
      </c>
      <c r="AE365" s="285">
        <v>0</v>
      </c>
      <c r="AF365" s="285">
        <v>0</v>
      </c>
      <c r="AG365" s="285">
        <v>0</v>
      </c>
      <c r="AH365" s="285">
        <v>0</v>
      </c>
      <c r="AI365" s="285">
        <v>0</v>
      </c>
      <c r="AJ365" s="285">
        <v>0</v>
      </c>
      <c r="AK365" s="285">
        <v>0</v>
      </c>
      <c r="AL365" s="285">
        <v>0</v>
      </c>
      <c r="AM365" s="285">
        <v>0</v>
      </c>
      <c r="AN365" s="285">
        <v>0</v>
      </c>
      <c r="AO365" s="285">
        <v>0</v>
      </c>
      <c r="AP365" s="285">
        <v>0</v>
      </c>
      <c r="AQ365" s="285">
        <v>0</v>
      </c>
      <c r="AR365" s="285">
        <v>0</v>
      </c>
      <c r="AS365" s="285">
        <v>0</v>
      </c>
      <c r="AT365" s="285">
        <v>0</v>
      </c>
    </row>
    <row r="366" spans="1:46" x14ac:dyDescent="0.35">
      <c r="A366" s="285" t="s">
        <v>10</v>
      </c>
      <c r="B366" s="285">
        <v>1</v>
      </c>
      <c r="C366" s="285">
        <v>3</v>
      </c>
      <c r="D366" s="285">
        <v>5801</v>
      </c>
      <c r="E366" s="285">
        <v>0</v>
      </c>
      <c r="F366" s="285">
        <v>930.18</v>
      </c>
      <c r="G366" s="285">
        <v>1117.6400000000001</v>
      </c>
      <c r="H366" s="285">
        <v>1219.01</v>
      </c>
      <c r="I366" s="285">
        <v>1201.28</v>
      </c>
      <c r="J366" s="285">
        <v>1020.17</v>
      </c>
      <c r="K366" s="285">
        <v>1448.88</v>
      </c>
      <c r="L366" s="285">
        <v>964.6</v>
      </c>
      <c r="M366" s="285">
        <v>1111.55</v>
      </c>
      <c r="N366" s="285">
        <v>1553.87</v>
      </c>
      <c r="O366" s="285">
        <v>1450.63</v>
      </c>
      <c r="P366" s="285">
        <v>1017.02</v>
      </c>
      <c r="Q366" s="285">
        <v>4036.19</v>
      </c>
      <c r="R366" s="285">
        <v>0</v>
      </c>
      <c r="S366" s="285">
        <v>0</v>
      </c>
      <c r="T366" s="285">
        <v>0</v>
      </c>
      <c r="U366" s="285">
        <v>0</v>
      </c>
      <c r="V366" s="285">
        <v>0</v>
      </c>
      <c r="W366" s="285">
        <v>0</v>
      </c>
      <c r="X366" s="285">
        <v>0</v>
      </c>
      <c r="Y366" s="285">
        <v>0</v>
      </c>
      <c r="Z366" s="285">
        <v>0</v>
      </c>
      <c r="AA366" s="285">
        <v>0</v>
      </c>
      <c r="AB366" s="285">
        <v>0</v>
      </c>
      <c r="AC366" s="285">
        <v>0</v>
      </c>
      <c r="AD366" s="285">
        <v>0</v>
      </c>
      <c r="AE366" s="285">
        <v>0</v>
      </c>
      <c r="AF366" s="285">
        <v>0</v>
      </c>
      <c r="AG366" s="285">
        <v>0</v>
      </c>
      <c r="AH366" s="285">
        <v>0</v>
      </c>
      <c r="AI366" s="285">
        <v>0</v>
      </c>
      <c r="AJ366" s="285">
        <v>0</v>
      </c>
      <c r="AK366" s="285">
        <v>0</v>
      </c>
      <c r="AL366" s="285">
        <v>0</v>
      </c>
      <c r="AM366" s="285">
        <v>0</v>
      </c>
      <c r="AN366" s="285">
        <v>0</v>
      </c>
      <c r="AO366" s="285">
        <v>0</v>
      </c>
      <c r="AP366" s="285">
        <v>0</v>
      </c>
      <c r="AQ366" s="285">
        <v>0</v>
      </c>
      <c r="AR366" s="285">
        <v>0</v>
      </c>
      <c r="AS366" s="285">
        <v>0</v>
      </c>
      <c r="AT366" s="285">
        <v>0</v>
      </c>
    </row>
    <row r="367" spans="1:46" x14ac:dyDescent="0.35">
      <c r="A367" s="285" t="s">
        <v>10</v>
      </c>
      <c r="B367" s="285">
        <v>1</v>
      </c>
      <c r="C367" s="285">
        <v>3</v>
      </c>
      <c r="D367" s="285">
        <v>5818</v>
      </c>
      <c r="E367" s="285">
        <v>0</v>
      </c>
      <c r="F367" s="285">
        <v>0</v>
      </c>
      <c r="G367" s="285">
        <v>0</v>
      </c>
      <c r="H367" s="285">
        <v>233.39</v>
      </c>
      <c r="I367" s="285">
        <v>197.54</v>
      </c>
      <c r="J367" s="285">
        <v>119.57</v>
      </c>
      <c r="K367" s="285">
        <v>0</v>
      </c>
      <c r="L367" s="285">
        <v>92.6</v>
      </c>
      <c r="M367" s="285">
        <v>34.99</v>
      </c>
      <c r="N367" s="285">
        <v>454.66</v>
      </c>
      <c r="O367" s="285">
        <v>116.21</v>
      </c>
      <c r="P367" s="285">
        <v>0</v>
      </c>
      <c r="Q367" s="285">
        <v>19.23</v>
      </c>
      <c r="R367" s="285">
        <v>0</v>
      </c>
      <c r="S367" s="285">
        <v>0</v>
      </c>
      <c r="T367" s="285">
        <v>0</v>
      </c>
      <c r="U367" s="285">
        <v>0</v>
      </c>
      <c r="V367" s="285">
        <v>0</v>
      </c>
      <c r="W367" s="285">
        <v>0</v>
      </c>
      <c r="X367" s="285">
        <v>0</v>
      </c>
      <c r="Y367" s="285">
        <v>0</v>
      </c>
      <c r="Z367" s="285">
        <v>0</v>
      </c>
      <c r="AA367" s="285">
        <v>0</v>
      </c>
      <c r="AB367" s="285">
        <v>0</v>
      </c>
      <c r="AC367" s="285">
        <v>0</v>
      </c>
      <c r="AD367" s="285">
        <v>0</v>
      </c>
      <c r="AE367" s="285">
        <v>0</v>
      </c>
      <c r="AF367" s="285">
        <v>0</v>
      </c>
      <c r="AG367" s="285">
        <v>0</v>
      </c>
      <c r="AH367" s="285">
        <v>0</v>
      </c>
      <c r="AI367" s="285">
        <v>0</v>
      </c>
      <c r="AJ367" s="285">
        <v>0</v>
      </c>
      <c r="AK367" s="285">
        <v>0</v>
      </c>
      <c r="AL367" s="285">
        <v>0</v>
      </c>
      <c r="AM367" s="285">
        <v>0</v>
      </c>
      <c r="AN367" s="285">
        <v>0</v>
      </c>
      <c r="AO367" s="285">
        <v>0</v>
      </c>
      <c r="AP367" s="285">
        <v>0</v>
      </c>
      <c r="AQ367" s="285">
        <v>0</v>
      </c>
      <c r="AR367" s="285">
        <v>0</v>
      </c>
      <c r="AS367" s="285">
        <v>0</v>
      </c>
      <c r="AT367" s="285">
        <v>0</v>
      </c>
    </row>
    <row r="368" spans="1:46" x14ac:dyDescent="0.35">
      <c r="A368" s="285" t="s">
        <v>10</v>
      </c>
      <c r="B368" s="285">
        <v>1</v>
      </c>
      <c r="C368" s="285">
        <v>3</v>
      </c>
      <c r="D368" s="285">
        <v>5819</v>
      </c>
      <c r="E368" s="285">
        <v>0</v>
      </c>
      <c r="F368" s="285">
        <v>0</v>
      </c>
      <c r="G368" s="285">
        <v>132.69999999999999</v>
      </c>
      <c r="H368" s="285">
        <v>0</v>
      </c>
      <c r="I368" s="285">
        <v>0</v>
      </c>
      <c r="J368" s="285">
        <v>0</v>
      </c>
      <c r="K368" s="285">
        <v>0</v>
      </c>
      <c r="L368" s="285">
        <v>281.86</v>
      </c>
      <c r="M368" s="285">
        <v>0</v>
      </c>
      <c r="N368" s="285">
        <v>130.52000000000001</v>
      </c>
      <c r="O368" s="285">
        <v>0</v>
      </c>
      <c r="P368" s="285">
        <v>0</v>
      </c>
      <c r="Q368" s="285">
        <v>72.849999999999994</v>
      </c>
      <c r="R368" s="285">
        <v>0</v>
      </c>
      <c r="S368" s="285">
        <v>0</v>
      </c>
      <c r="T368" s="285">
        <v>0</v>
      </c>
      <c r="U368" s="285">
        <v>0</v>
      </c>
      <c r="V368" s="285">
        <v>0</v>
      </c>
      <c r="W368" s="285">
        <v>0</v>
      </c>
      <c r="X368" s="285">
        <v>0</v>
      </c>
      <c r="Y368" s="285">
        <v>0</v>
      </c>
      <c r="Z368" s="285">
        <v>0</v>
      </c>
      <c r="AA368" s="285">
        <v>0</v>
      </c>
      <c r="AB368" s="285">
        <v>0</v>
      </c>
      <c r="AC368" s="285">
        <v>0</v>
      </c>
      <c r="AD368" s="285">
        <v>0</v>
      </c>
      <c r="AE368" s="285">
        <v>0</v>
      </c>
      <c r="AF368" s="285">
        <v>0</v>
      </c>
      <c r="AG368" s="285">
        <v>0</v>
      </c>
      <c r="AH368" s="285">
        <v>0</v>
      </c>
      <c r="AI368" s="285">
        <v>0</v>
      </c>
      <c r="AJ368" s="285">
        <v>0</v>
      </c>
      <c r="AK368" s="285">
        <v>0</v>
      </c>
      <c r="AL368" s="285">
        <v>0</v>
      </c>
      <c r="AM368" s="285">
        <v>0</v>
      </c>
      <c r="AN368" s="285">
        <v>0</v>
      </c>
      <c r="AO368" s="285">
        <v>0</v>
      </c>
      <c r="AP368" s="285">
        <v>0</v>
      </c>
      <c r="AQ368" s="285">
        <v>0</v>
      </c>
      <c r="AR368" s="285">
        <v>0</v>
      </c>
      <c r="AS368" s="285">
        <v>0</v>
      </c>
      <c r="AT368" s="285">
        <v>0</v>
      </c>
    </row>
    <row r="369" spans="1:46" x14ac:dyDescent="0.35">
      <c r="A369" s="285" t="s">
        <v>10</v>
      </c>
      <c r="B369" s="285">
        <v>1</v>
      </c>
      <c r="C369" s="285">
        <v>3</v>
      </c>
      <c r="D369" s="285">
        <v>5820</v>
      </c>
      <c r="E369" s="285">
        <v>0</v>
      </c>
      <c r="F369" s="285">
        <v>0</v>
      </c>
      <c r="G369" s="285">
        <v>47.64</v>
      </c>
      <c r="H369" s="285">
        <v>0</v>
      </c>
      <c r="I369" s="285">
        <v>261.94</v>
      </c>
      <c r="J369" s="285">
        <v>0</v>
      </c>
      <c r="K369" s="285">
        <v>0</v>
      </c>
      <c r="L369" s="285">
        <v>0</v>
      </c>
      <c r="M369" s="285">
        <v>0</v>
      </c>
      <c r="N369" s="285">
        <v>1717.43</v>
      </c>
      <c r="O369" s="285">
        <v>2299.5</v>
      </c>
      <c r="P369" s="285">
        <v>1879.38</v>
      </c>
      <c r="Q369" s="285">
        <v>3894.31</v>
      </c>
      <c r="R369" s="285">
        <v>0</v>
      </c>
      <c r="S369" s="285">
        <v>0</v>
      </c>
      <c r="T369" s="285">
        <v>0</v>
      </c>
      <c r="U369" s="285">
        <v>0</v>
      </c>
      <c r="V369" s="285">
        <v>0</v>
      </c>
      <c r="W369" s="285">
        <v>0</v>
      </c>
      <c r="X369" s="285">
        <v>0</v>
      </c>
      <c r="Y369" s="285">
        <v>0</v>
      </c>
      <c r="Z369" s="285">
        <v>0</v>
      </c>
      <c r="AA369" s="285">
        <v>0</v>
      </c>
      <c r="AB369" s="285">
        <v>0</v>
      </c>
      <c r="AC369" s="285">
        <v>0</v>
      </c>
      <c r="AD369" s="285">
        <v>0</v>
      </c>
      <c r="AE369" s="285">
        <v>0</v>
      </c>
      <c r="AF369" s="285">
        <v>0</v>
      </c>
      <c r="AG369" s="285">
        <v>0</v>
      </c>
      <c r="AH369" s="285">
        <v>0</v>
      </c>
      <c r="AI369" s="285">
        <v>0</v>
      </c>
      <c r="AJ369" s="285">
        <v>0</v>
      </c>
      <c r="AK369" s="285">
        <v>0</v>
      </c>
      <c r="AL369" s="285">
        <v>0</v>
      </c>
      <c r="AM369" s="285">
        <v>0</v>
      </c>
      <c r="AN369" s="285">
        <v>0</v>
      </c>
      <c r="AO369" s="285">
        <v>0</v>
      </c>
      <c r="AP369" s="285">
        <v>0</v>
      </c>
      <c r="AQ369" s="285">
        <v>0</v>
      </c>
      <c r="AR369" s="285">
        <v>0</v>
      </c>
      <c r="AS369" s="285">
        <v>0</v>
      </c>
      <c r="AT369" s="285">
        <v>0</v>
      </c>
    </row>
    <row r="370" spans="1:46" x14ac:dyDescent="0.35">
      <c r="A370" s="285" t="s">
        <v>10</v>
      </c>
      <c r="B370" s="285">
        <v>1</v>
      </c>
      <c r="C370" s="285">
        <v>3</v>
      </c>
      <c r="D370" s="285">
        <v>5821</v>
      </c>
      <c r="E370" s="285">
        <v>0</v>
      </c>
      <c r="F370" s="285">
        <v>0</v>
      </c>
      <c r="G370" s="285">
        <v>228.8</v>
      </c>
      <c r="H370" s="285">
        <v>0</v>
      </c>
      <c r="I370" s="285">
        <v>0</v>
      </c>
      <c r="J370" s="285">
        <v>0</v>
      </c>
      <c r="K370" s="285">
        <v>0</v>
      </c>
      <c r="L370" s="285">
        <v>0</v>
      </c>
      <c r="M370" s="285">
        <v>0</v>
      </c>
      <c r="N370" s="285">
        <v>1973.57</v>
      </c>
      <c r="O370" s="285">
        <v>0</v>
      </c>
      <c r="P370" s="285">
        <v>0</v>
      </c>
      <c r="Q370" s="285">
        <v>40</v>
      </c>
      <c r="R370" s="285">
        <v>0</v>
      </c>
      <c r="S370" s="285">
        <v>0</v>
      </c>
      <c r="T370" s="285">
        <v>0</v>
      </c>
      <c r="U370" s="285">
        <v>0</v>
      </c>
      <c r="V370" s="285">
        <v>0</v>
      </c>
      <c r="W370" s="285">
        <v>0</v>
      </c>
      <c r="X370" s="285">
        <v>0</v>
      </c>
      <c r="Y370" s="285">
        <v>0</v>
      </c>
      <c r="Z370" s="285">
        <v>0</v>
      </c>
      <c r="AA370" s="285">
        <v>0</v>
      </c>
      <c r="AB370" s="285">
        <v>0</v>
      </c>
      <c r="AC370" s="285">
        <v>0</v>
      </c>
      <c r="AD370" s="285">
        <v>0</v>
      </c>
      <c r="AE370" s="285">
        <v>0</v>
      </c>
      <c r="AF370" s="285">
        <v>0</v>
      </c>
      <c r="AG370" s="285">
        <v>0</v>
      </c>
      <c r="AH370" s="285">
        <v>0</v>
      </c>
      <c r="AI370" s="285">
        <v>0</v>
      </c>
      <c r="AJ370" s="285">
        <v>0</v>
      </c>
      <c r="AK370" s="285">
        <v>0</v>
      </c>
      <c r="AL370" s="285">
        <v>0</v>
      </c>
      <c r="AM370" s="285">
        <v>0</v>
      </c>
      <c r="AN370" s="285">
        <v>0</v>
      </c>
      <c r="AO370" s="285">
        <v>0</v>
      </c>
      <c r="AP370" s="285">
        <v>0</v>
      </c>
      <c r="AQ370" s="285">
        <v>0</v>
      </c>
      <c r="AR370" s="285">
        <v>0</v>
      </c>
      <c r="AS370" s="285">
        <v>0</v>
      </c>
      <c r="AT370" s="285">
        <v>0</v>
      </c>
    </row>
    <row r="371" spans="1:46" x14ac:dyDescent="0.35">
      <c r="A371" s="285" t="s">
        <v>10</v>
      </c>
      <c r="B371" s="285">
        <v>1</v>
      </c>
      <c r="C371" s="285">
        <v>3</v>
      </c>
      <c r="D371" s="285">
        <v>5915</v>
      </c>
      <c r="E371" s="285">
        <v>0</v>
      </c>
      <c r="F371" s="285">
        <v>484.66</v>
      </c>
      <c r="G371" s="285">
        <v>283.23</v>
      </c>
      <c r="H371" s="285">
        <v>1191.78</v>
      </c>
      <c r="I371" s="285">
        <v>579.25</v>
      </c>
      <c r="J371" s="285">
        <v>57.49</v>
      </c>
      <c r="K371" s="285">
        <v>106</v>
      </c>
      <c r="L371" s="285">
        <v>167.2</v>
      </c>
      <c r="M371" s="285">
        <v>590.17999999999995</v>
      </c>
      <c r="N371" s="285">
        <v>0</v>
      </c>
      <c r="O371" s="285">
        <v>0</v>
      </c>
      <c r="P371" s="285">
        <v>0</v>
      </c>
      <c r="Q371" s="285">
        <v>-300</v>
      </c>
      <c r="R371" s="285">
        <v>0</v>
      </c>
      <c r="S371" s="285">
        <v>0</v>
      </c>
      <c r="T371" s="285">
        <v>0</v>
      </c>
      <c r="U371" s="285">
        <v>0</v>
      </c>
      <c r="V371" s="285">
        <v>0</v>
      </c>
      <c r="W371" s="285">
        <v>0</v>
      </c>
      <c r="X371" s="285">
        <v>0</v>
      </c>
      <c r="Y371" s="285">
        <v>0</v>
      </c>
      <c r="Z371" s="285">
        <v>0</v>
      </c>
      <c r="AA371" s="285">
        <v>0</v>
      </c>
      <c r="AB371" s="285">
        <v>0</v>
      </c>
      <c r="AC371" s="285">
        <v>0</v>
      </c>
      <c r="AD371" s="285">
        <v>0</v>
      </c>
      <c r="AE371" s="285">
        <v>0</v>
      </c>
      <c r="AF371" s="285">
        <v>0</v>
      </c>
      <c r="AG371" s="285">
        <v>0</v>
      </c>
      <c r="AH371" s="285">
        <v>0</v>
      </c>
      <c r="AI371" s="285">
        <v>0</v>
      </c>
      <c r="AJ371" s="285">
        <v>0</v>
      </c>
      <c r="AK371" s="285">
        <v>0</v>
      </c>
      <c r="AL371" s="285">
        <v>0</v>
      </c>
      <c r="AM371" s="285">
        <v>0</v>
      </c>
      <c r="AN371" s="285">
        <v>0</v>
      </c>
      <c r="AO371" s="285">
        <v>0</v>
      </c>
      <c r="AP371" s="285">
        <v>0</v>
      </c>
      <c r="AQ371" s="285">
        <v>0</v>
      </c>
      <c r="AR371" s="285">
        <v>0</v>
      </c>
      <c r="AS371" s="285">
        <v>0</v>
      </c>
      <c r="AT371" s="285">
        <v>0</v>
      </c>
    </row>
    <row r="372" spans="1:46" x14ac:dyDescent="0.35">
      <c r="A372" s="285" t="s">
        <v>10</v>
      </c>
      <c r="B372" s="285">
        <v>1</v>
      </c>
      <c r="C372" s="285">
        <v>3</v>
      </c>
      <c r="D372" s="285">
        <v>6000</v>
      </c>
      <c r="E372" s="285">
        <v>0</v>
      </c>
      <c r="F372" s="285">
        <v>3245.63</v>
      </c>
      <c r="G372" s="285">
        <v>12464.44</v>
      </c>
      <c r="H372" s="285">
        <v>43658.03</v>
      </c>
      <c r="I372" s="285">
        <v>45363.42</v>
      </c>
      <c r="J372" s="285">
        <v>1824.16</v>
      </c>
      <c r="K372" s="285">
        <v>1473.69</v>
      </c>
      <c r="L372" s="285">
        <v>1725.8</v>
      </c>
      <c r="M372" s="285">
        <v>1008.9</v>
      </c>
      <c r="N372" s="285">
        <v>0</v>
      </c>
      <c r="O372" s="285">
        <v>4599</v>
      </c>
      <c r="P372" s="285">
        <v>17.149999999999999</v>
      </c>
      <c r="Q372" s="285">
        <v>14</v>
      </c>
      <c r="R372" s="285">
        <v>0</v>
      </c>
      <c r="S372" s="285">
        <v>0</v>
      </c>
      <c r="T372" s="285">
        <v>0</v>
      </c>
      <c r="U372" s="285">
        <v>0</v>
      </c>
      <c r="V372" s="285">
        <v>0</v>
      </c>
      <c r="W372" s="285">
        <v>0</v>
      </c>
      <c r="X372" s="285">
        <v>0</v>
      </c>
      <c r="Y372" s="285">
        <v>0</v>
      </c>
      <c r="Z372" s="285">
        <v>0</v>
      </c>
      <c r="AA372" s="285">
        <v>0</v>
      </c>
      <c r="AB372" s="285">
        <v>0</v>
      </c>
      <c r="AC372" s="285">
        <v>0</v>
      </c>
      <c r="AD372" s="285">
        <v>0</v>
      </c>
      <c r="AE372" s="285">
        <v>0</v>
      </c>
      <c r="AF372" s="285">
        <v>0</v>
      </c>
      <c r="AG372" s="285">
        <v>0</v>
      </c>
      <c r="AH372" s="285">
        <v>0</v>
      </c>
      <c r="AI372" s="285">
        <v>0</v>
      </c>
      <c r="AJ372" s="285">
        <v>0</v>
      </c>
      <c r="AK372" s="285">
        <v>0</v>
      </c>
      <c r="AL372" s="285">
        <v>0</v>
      </c>
      <c r="AM372" s="285">
        <v>0</v>
      </c>
      <c r="AN372" s="285">
        <v>0</v>
      </c>
      <c r="AO372" s="285">
        <v>0</v>
      </c>
      <c r="AP372" s="285">
        <v>0</v>
      </c>
      <c r="AQ372" s="285">
        <v>0</v>
      </c>
      <c r="AR372" s="285">
        <v>0</v>
      </c>
      <c r="AS372" s="285">
        <v>0</v>
      </c>
      <c r="AT372" s="285">
        <v>0</v>
      </c>
    </row>
    <row r="373" spans="1:46" x14ac:dyDescent="0.35">
      <c r="A373" s="285" t="s">
        <v>10</v>
      </c>
      <c r="B373" s="285">
        <v>1</v>
      </c>
      <c r="C373" s="285">
        <v>3</v>
      </c>
      <c r="D373" s="285">
        <v>6002</v>
      </c>
      <c r="E373" s="285">
        <v>0</v>
      </c>
      <c r="F373" s="285">
        <v>4442.82</v>
      </c>
      <c r="G373" s="285">
        <v>5984.43</v>
      </c>
      <c r="H373" s="285">
        <v>6896.59</v>
      </c>
      <c r="I373" s="285">
        <v>16973.650000000001</v>
      </c>
      <c r="J373" s="285">
        <v>1867.5</v>
      </c>
      <c r="K373" s="285">
        <v>211</v>
      </c>
      <c r="L373" s="285">
        <v>0</v>
      </c>
      <c r="M373" s="285">
        <v>0</v>
      </c>
      <c r="N373" s="285">
        <v>0</v>
      </c>
      <c r="O373" s="285">
        <v>0</v>
      </c>
      <c r="P373" s="285">
        <v>0</v>
      </c>
      <c r="Q373" s="285">
        <v>0</v>
      </c>
      <c r="R373" s="285">
        <v>0</v>
      </c>
      <c r="S373" s="285">
        <v>0</v>
      </c>
      <c r="T373" s="285">
        <v>0</v>
      </c>
      <c r="U373" s="285">
        <v>0</v>
      </c>
      <c r="V373" s="285">
        <v>0</v>
      </c>
      <c r="W373" s="285">
        <v>0</v>
      </c>
      <c r="X373" s="285">
        <v>0</v>
      </c>
      <c r="Y373" s="285">
        <v>0</v>
      </c>
      <c r="Z373" s="285">
        <v>0</v>
      </c>
      <c r="AA373" s="285">
        <v>0</v>
      </c>
      <c r="AB373" s="285">
        <v>0</v>
      </c>
      <c r="AC373" s="285">
        <v>0</v>
      </c>
      <c r="AD373" s="285">
        <v>0</v>
      </c>
      <c r="AE373" s="285">
        <v>0</v>
      </c>
      <c r="AF373" s="285">
        <v>0</v>
      </c>
      <c r="AG373" s="285">
        <v>0</v>
      </c>
      <c r="AH373" s="285">
        <v>0</v>
      </c>
      <c r="AI373" s="285">
        <v>0</v>
      </c>
      <c r="AJ373" s="285">
        <v>0</v>
      </c>
      <c r="AK373" s="285">
        <v>0</v>
      </c>
      <c r="AL373" s="285">
        <v>0</v>
      </c>
      <c r="AM373" s="285">
        <v>0</v>
      </c>
      <c r="AN373" s="285">
        <v>0</v>
      </c>
      <c r="AO373" s="285">
        <v>0</v>
      </c>
      <c r="AP373" s="285">
        <v>0</v>
      </c>
      <c r="AQ373" s="285">
        <v>0</v>
      </c>
      <c r="AR373" s="285">
        <v>0</v>
      </c>
      <c r="AS373" s="285">
        <v>0</v>
      </c>
      <c r="AT373" s="285">
        <v>0</v>
      </c>
    </row>
    <row r="374" spans="1:46" x14ac:dyDescent="0.35">
      <c r="A374" s="285" t="s">
        <v>10</v>
      </c>
      <c r="B374" s="285">
        <v>1</v>
      </c>
      <c r="C374" s="285">
        <v>3</v>
      </c>
      <c r="D374" s="285">
        <v>6099</v>
      </c>
      <c r="E374" s="285">
        <v>0</v>
      </c>
      <c r="F374" s="285">
        <v>0</v>
      </c>
      <c r="G374" s="285">
        <v>1087.0999999999999</v>
      </c>
      <c r="H374" s="285">
        <v>690</v>
      </c>
      <c r="I374" s="285">
        <v>559.5</v>
      </c>
      <c r="J374" s="285">
        <v>3525.66</v>
      </c>
      <c r="K374" s="285">
        <v>0</v>
      </c>
      <c r="L374" s="285">
        <v>1131.02</v>
      </c>
      <c r="M374" s="285">
        <v>1672.3</v>
      </c>
      <c r="N374" s="285">
        <v>871.51</v>
      </c>
      <c r="O374" s="285">
        <v>547</v>
      </c>
      <c r="P374" s="285">
        <v>660.88</v>
      </c>
      <c r="Q374" s="285">
        <v>347.82</v>
      </c>
      <c r="R374" s="285">
        <v>0</v>
      </c>
      <c r="S374" s="285">
        <v>0</v>
      </c>
      <c r="T374" s="285">
        <v>0</v>
      </c>
      <c r="U374" s="285">
        <v>0</v>
      </c>
      <c r="V374" s="285">
        <v>0</v>
      </c>
      <c r="W374" s="285">
        <v>0</v>
      </c>
      <c r="X374" s="285">
        <v>0</v>
      </c>
      <c r="Y374" s="285">
        <v>0</v>
      </c>
      <c r="Z374" s="285">
        <v>0</v>
      </c>
      <c r="AA374" s="285">
        <v>0</v>
      </c>
      <c r="AB374" s="285">
        <v>0</v>
      </c>
      <c r="AC374" s="285">
        <v>0</v>
      </c>
      <c r="AD374" s="285">
        <v>0</v>
      </c>
      <c r="AE374" s="285">
        <v>0</v>
      </c>
      <c r="AF374" s="285">
        <v>0</v>
      </c>
      <c r="AG374" s="285">
        <v>0</v>
      </c>
      <c r="AH374" s="285">
        <v>0</v>
      </c>
      <c r="AI374" s="285">
        <v>0</v>
      </c>
      <c r="AJ374" s="285">
        <v>0</v>
      </c>
      <c r="AK374" s="285">
        <v>0</v>
      </c>
      <c r="AL374" s="285">
        <v>0</v>
      </c>
      <c r="AM374" s="285">
        <v>0</v>
      </c>
      <c r="AN374" s="285">
        <v>0</v>
      </c>
      <c r="AO374" s="285">
        <v>0</v>
      </c>
      <c r="AP374" s="285">
        <v>0</v>
      </c>
      <c r="AQ374" s="285">
        <v>0</v>
      </c>
      <c r="AR374" s="285">
        <v>0</v>
      </c>
      <c r="AS374" s="285">
        <v>0</v>
      </c>
      <c r="AT374" s="285">
        <v>0</v>
      </c>
    </row>
    <row r="375" spans="1:46" x14ac:dyDescent="0.35">
      <c r="A375" s="285" t="s">
        <v>10</v>
      </c>
      <c r="B375" s="285">
        <v>1</v>
      </c>
      <c r="C375" s="285">
        <v>3</v>
      </c>
      <c r="D375" s="285">
        <v>6105</v>
      </c>
      <c r="E375" s="285">
        <v>0</v>
      </c>
      <c r="F375" s="285">
        <v>0</v>
      </c>
      <c r="G375" s="285">
        <v>0</v>
      </c>
      <c r="H375" s="285">
        <v>0</v>
      </c>
      <c r="I375" s="285">
        <v>0</v>
      </c>
      <c r="J375" s="285">
        <v>0</v>
      </c>
      <c r="K375" s="285">
        <v>0</v>
      </c>
      <c r="L375" s="285">
        <v>0</v>
      </c>
      <c r="M375" s="285">
        <v>0</v>
      </c>
      <c r="N375" s="285">
        <v>0</v>
      </c>
      <c r="O375" s="285">
        <v>100</v>
      </c>
      <c r="P375" s="285">
        <v>0</v>
      </c>
      <c r="Q375" s="285">
        <v>0</v>
      </c>
      <c r="R375" s="285">
        <v>0</v>
      </c>
      <c r="S375" s="285">
        <v>0</v>
      </c>
      <c r="T375" s="285">
        <v>0</v>
      </c>
      <c r="U375" s="285">
        <v>0</v>
      </c>
      <c r="V375" s="285">
        <v>0</v>
      </c>
      <c r="W375" s="285">
        <v>0</v>
      </c>
      <c r="X375" s="285">
        <v>0</v>
      </c>
      <c r="Y375" s="285">
        <v>0</v>
      </c>
      <c r="Z375" s="285">
        <v>0</v>
      </c>
      <c r="AA375" s="285">
        <v>0</v>
      </c>
      <c r="AB375" s="285">
        <v>0</v>
      </c>
      <c r="AC375" s="285">
        <v>0</v>
      </c>
      <c r="AD375" s="285">
        <v>0</v>
      </c>
      <c r="AE375" s="285">
        <v>0</v>
      </c>
      <c r="AF375" s="285">
        <v>0</v>
      </c>
      <c r="AG375" s="285">
        <v>0</v>
      </c>
      <c r="AH375" s="285">
        <v>0</v>
      </c>
      <c r="AI375" s="285">
        <v>0</v>
      </c>
      <c r="AJ375" s="285">
        <v>0</v>
      </c>
      <c r="AK375" s="285">
        <v>0</v>
      </c>
      <c r="AL375" s="285">
        <v>0</v>
      </c>
      <c r="AM375" s="285">
        <v>0</v>
      </c>
      <c r="AN375" s="285">
        <v>0</v>
      </c>
      <c r="AO375" s="285">
        <v>0</v>
      </c>
      <c r="AP375" s="285">
        <v>0</v>
      </c>
      <c r="AQ375" s="285">
        <v>0</v>
      </c>
      <c r="AR375" s="285">
        <v>0</v>
      </c>
      <c r="AS375" s="285">
        <v>0</v>
      </c>
      <c r="AT375" s="285">
        <v>0</v>
      </c>
    </row>
    <row r="376" spans="1:46" x14ac:dyDescent="0.35">
      <c r="A376" s="285" t="s">
        <v>10</v>
      </c>
      <c r="B376" s="285">
        <v>1</v>
      </c>
      <c r="C376" s="285">
        <v>3</v>
      </c>
      <c r="D376" s="285">
        <v>6115</v>
      </c>
      <c r="E376" s="285">
        <v>0</v>
      </c>
      <c r="F376" s="285">
        <v>0</v>
      </c>
      <c r="G376" s="285">
        <v>500</v>
      </c>
      <c r="H376" s="285">
        <v>49500</v>
      </c>
      <c r="I376" s="285">
        <v>0</v>
      </c>
      <c r="J376" s="285">
        <v>0</v>
      </c>
      <c r="K376" s="285">
        <v>0</v>
      </c>
      <c r="L376" s="285">
        <v>0</v>
      </c>
      <c r="M376" s="285">
        <v>0</v>
      </c>
      <c r="N376" s="285">
        <v>0</v>
      </c>
      <c r="O376" s="285">
        <v>0</v>
      </c>
      <c r="P376" s="285">
        <v>0</v>
      </c>
      <c r="Q376" s="285">
        <v>0</v>
      </c>
      <c r="R376" s="285">
        <v>0</v>
      </c>
      <c r="S376" s="285">
        <v>0</v>
      </c>
      <c r="T376" s="285">
        <v>0</v>
      </c>
      <c r="U376" s="285">
        <v>0</v>
      </c>
      <c r="V376" s="285">
        <v>0</v>
      </c>
      <c r="W376" s="285">
        <v>0</v>
      </c>
      <c r="X376" s="285">
        <v>0</v>
      </c>
      <c r="Y376" s="285">
        <v>0</v>
      </c>
      <c r="Z376" s="285">
        <v>0</v>
      </c>
      <c r="AA376" s="285">
        <v>0</v>
      </c>
      <c r="AB376" s="285">
        <v>0</v>
      </c>
      <c r="AC376" s="285">
        <v>0</v>
      </c>
      <c r="AD376" s="285">
        <v>0</v>
      </c>
      <c r="AE376" s="285">
        <v>0</v>
      </c>
      <c r="AF376" s="285">
        <v>0</v>
      </c>
      <c r="AG376" s="285">
        <v>0</v>
      </c>
      <c r="AH376" s="285">
        <v>0</v>
      </c>
      <c r="AI376" s="285">
        <v>0</v>
      </c>
      <c r="AJ376" s="285">
        <v>0</v>
      </c>
      <c r="AK376" s="285">
        <v>0</v>
      </c>
      <c r="AL376" s="285">
        <v>0</v>
      </c>
      <c r="AM376" s="285">
        <v>0</v>
      </c>
      <c r="AN376" s="285">
        <v>0</v>
      </c>
      <c r="AO376" s="285">
        <v>0</v>
      </c>
      <c r="AP376" s="285">
        <v>0</v>
      </c>
      <c r="AQ376" s="285">
        <v>0</v>
      </c>
      <c r="AR376" s="285">
        <v>0</v>
      </c>
      <c r="AS376" s="285">
        <v>0</v>
      </c>
      <c r="AT376" s="285">
        <v>0</v>
      </c>
    </row>
    <row r="377" spans="1:46" x14ac:dyDescent="0.35">
      <c r="A377" s="285" t="s">
        <v>10</v>
      </c>
      <c r="B377" s="285">
        <v>1</v>
      </c>
      <c r="C377" s="285">
        <v>3</v>
      </c>
      <c r="D377" s="285">
        <v>6300</v>
      </c>
      <c r="E377" s="285">
        <v>0</v>
      </c>
      <c r="F377" s="285">
        <v>0</v>
      </c>
      <c r="G377" s="285">
        <v>0</v>
      </c>
      <c r="H377" s="285">
        <v>0</v>
      </c>
      <c r="I377" s="285">
        <v>700</v>
      </c>
      <c r="J377" s="285">
        <v>10967.76</v>
      </c>
      <c r="K377" s="285">
        <v>2632.5</v>
      </c>
      <c r="L377" s="285">
        <v>1631.9</v>
      </c>
      <c r="M377" s="285">
        <v>0</v>
      </c>
      <c r="N377" s="285">
        <v>2518.4899999999998</v>
      </c>
      <c r="O377" s="285">
        <v>5182.72</v>
      </c>
      <c r="P377" s="285">
        <v>-4949.4399999999996</v>
      </c>
      <c r="Q377" s="285">
        <v>1818.38</v>
      </c>
      <c r="R377" s="285">
        <v>0</v>
      </c>
      <c r="S377" s="285">
        <v>0</v>
      </c>
      <c r="T377" s="285">
        <v>0</v>
      </c>
      <c r="U377" s="285">
        <v>0</v>
      </c>
      <c r="V377" s="285">
        <v>0</v>
      </c>
      <c r="W377" s="285">
        <v>0</v>
      </c>
      <c r="X377" s="285">
        <v>0</v>
      </c>
      <c r="Y377" s="285">
        <v>0</v>
      </c>
      <c r="Z377" s="285">
        <v>0</v>
      </c>
      <c r="AA377" s="285">
        <v>0</v>
      </c>
      <c r="AB377" s="285">
        <v>0</v>
      </c>
      <c r="AC377" s="285">
        <v>0</v>
      </c>
      <c r="AD377" s="285">
        <v>0</v>
      </c>
      <c r="AE377" s="285">
        <v>0</v>
      </c>
      <c r="AF377" s="285">
        <v>0</v>
      </c>
      <c r="AG377" s="285">
        <v>0</v>
      </c>
      <c r="AH377" s="285">
        <v>0</v>
      </c>
      <c r="AI377" s="285">
        <v>0</v>
      </c>
      <c r="AJ377" s="285">
        <v>0</v>
      </c>
      <c r="AK377" s="285">
        <v>0</v>
      </c>
      <c r="AL377" s="285">
        <v>0</v>
      </c>
      <c r="AM377" s="285">
        <v>0</v>
      </c>
      <c r="AN377" s="285">
        <v>0</v>
      </c>
      <c r="AO377" s="285">
        <v>0</v>
      </c>
      <c r="AP377" s="285">
        <v>0</v>
      </c>
      <c r="AQ377" s="285">
        <v>0</v>
      </c>
      <c r="AR377" s="285">
        <v>0</v>
      </c>
      <c r="AS377" s="285">
        <v>0</v>
      </c>
      <c r="AT377" s="285">
        <v>0</v>
      </c>
    </row>
    <row r="378" spans="1:46" x14ac:dyDescent="0.35">
      <c r="A378" s="285" t="s">
        <v>10</v>
      </c>
      <c r="B378" s="285">
        <v>1</v>
      </c>
      <c r="C378" s="285">
        <v>3</v>
      </c>
      <c r="D378" s="285">
        <v>6400</v>
      </c>
      <c r="E378" s="285">
        <v>0</v>
      </c>
      <c r="F378" s="285">
        <v>0</v>
      </c>
      <c r="G378" s="285">
        <v>0</v>
      </c>
      <c r="H378" s="285">
        <v>0</v>
      </c>
      <c r="I378" s="285">
        <v>596.6</v>
      </c>
      <c r="J378" s="285">
        <v>181.32</v>
      </c>
      <c r="K378" s="285">
        <v>327.12</v>
      </c>
      <c r="L378" s="285">
        <v>980.25</v>
      </c>
      <c r="M378" s="285">
        <v>200</v>
      </c>
      <c r="N378" s="285">
        <v>5373.73</v>
      </c>
      <c r="O378" s="285">
        <v>2408.2800000000002</v>
      </c>
      <c r="P378" s="285">
        <v>3093.05</v>
      </c>
      <c r="Q378" s="285">
        <v>467.14</v>
      </c>
      <c r="R378" s="285">
        <v>0</v>
      </c>
      <c r="S378" s="285">
        <v>0</v>
      </c>
      <c r="T378" s="285">
        <v>0</v>
      </c>
      <c r="U378" s="285">
        <v>0</v>
      </c>
      <c r="V378" s="285">
        <v>0</v>
      </c>
      <c r="W378" s="285">
        <v>0</v>
      </c>
      <c r="X378" s="285">
        <v>0</v>
      </c>
      <c r="Y378" s="285">
        <v>0</v>
      </c>
      <c r="Z378" s="285">
        <v>0</v>
      </c>
      <c r="AA378" s="285">
        <v>0</v>
      </c>
      <c r="AB378" s="285">
        <v>0</v>
      </c>
      <c r="AC378" s="285">
        <v>0</v>
      </c>
      <c r="AD378" s="285">
        <v>0</v>
      </c>
      <c r="AE378" s="285">
        <v>0</v>
      </c>
      <c r="AF378" s="285">
        <v>0</v>
      </c>
      <c r="AG378" s="285">
        <v>0</v>
      </c>
      <c r="AH378" s="285">
        <v>0</v>
      </c>
      <c r="AI378" s="285">
        <v>0</v>
      </c>
      <c r="AJ378" s="285">
        <v>0</v>
      </c>
      <c r="AK378" s="285">
        <v>0</v>
      </c>
      <c r="AL378" s="285">
        <v>0</v>
      </c>
      <c r="AM378" s="285">
        <v>0</v>
      </c>
      <c r="AN378" s="285">
        <v>0</v>
      </c>
      <c r="AO378" s="285">
        <v>0</v>
      </c>
      <c r="AP378" s="285">
        <v>0</v>
      </c>
      <c r="AQ378" s="285">
        <v>0</v>
      </c>
      <c r="AR378" s="285">
        <v>0</v>
      </c>
      <c r="AS378" s="285">
        <v>0</v>
      </c>
      <c r="AT378" s="285">
        <v>0</v>
      </c>
    </row>
    <row r="379" spans="1:46" x14ac:dyDescent="0.35">
      <c r="A379" s="285" t="s">
        <v>10</v>
      </c>
      <c r="B379" s="285">
        <v>1</v>
      </c>
      <c r="C379" s="285">
        <v>3</v>
      </c>
      <c r="D379" s="285">
        <v>6500</v>
      </c>
      <c r="E379" s="285">
        <v>0</v>
      </c>
      <c r="F379" s="285">
        <v>0</v>
      </c>
      <c r="G379" s="285">
        <v>0</v>
      </c>
      <c r="H379" s="285">
        <v>0</v>
      </c>
      <c r="I379" s="285">
        <v>546.5</v>
      </c>
      <c r="J379" s="285">
        <v>0</v>
      </c>
      <c r="K379" s="285">
        <v>2332.75</v>
      </c>
      <c r="L379" s="285">
        <v>68.02</v>
      </c>
      <c r="M379" s="285">
        <v>241.42</v>
      </c>
      <c r="N379" s="285">
        <v>2560.0500000000002</v>
      </c>
      <c r="O379" s="285">
        <v>2420.1</v>
      </c>
      <c r="P379" s="285">
        <v>1000</v>
      </c>
      <c r="Q379" s="285">
        <v>3223.45</v>
      </c>
      <c r="R379" s="285">
        <v>0</v>
      </c>
      <c r="S379" s="285">
        <v>0</v>
      </c>
      <c r="T379" s="285">
        <v>0</v>
      </c>
      <c r="U379" s="285">
        <v>0</v>
      </c>
      <c r="V379" s="285">
        <v>0</v>
      </c>
      <c r="W379" s="285">
        <v>0</v>
      </c>
      <c r="X379" s="285">
        <v>0</v>
      </c>
      <c r="Y379" s="285">
        <v>0</v>
      </c>
      <c r="Z379" s="285">
        <v>0</v>
      </c>
      <c r="AA379" s="285">
        <v>0</v>
      </c>
      <c r="AB379" s="285">
        <v>0</v>
      </c>
      <c r="AC379" s="285">
        <v>0</v>
      </c>
      <c r="AD379" s="285">
        <v>0</v>
      </c>
      <c r="AE379" s="285">
        <v>0</v>
      </c>
      <c r="AF379" s="285">
        <v>0</v>
      </c>
      <c r="AG379" s="285">
        <v>0</v>
      </c>
      <c r="AH379" s="285">
        <v>0</v>
      </c>
      <c r="AI379" s="285">
        <v>0</v>
      </c>
      <c r="AJ379" s="285">
        <v>0</v>
      </c>
      <c r="AK379" s="285">
        <v>0</v>
      </c>
      <c r="AL379" s="285">
        <v>0</v>
      </c>
      <c r="AM379" s="285">
        <v>0</v>
      </c>
      <c r="AN379" s="285">
        <v>0</v>
      </c>
      <c r="AO379" s="285">
        <v>0</v>
      </c>
      <c r="AP379" s="285">
        <v>0</v>
      </c>
      <c r="AQ379" s="285">
        <v>0</v>
      </c>
      <c r="AR379" s="285">
        <v>0</v>
      </c>
      <c r="AS379" s="285">
        <v>0</v>
      </c>
      <c r="AT379" s="285">
        <v>0</v>
      </c>
    </row>
    <row r="380" spans="1:46" x14ac:dyDescent="0.35">
      <c r="A380" s="285" t="s">
        <v>10</v>
      </c>
      <c r="B380" s="285">
        <v>1</v>
      </c>
      <c r="C380" s="285">
        <v>3</v>
      </c>
      <c r="D380" s="285">
        <v>6505</v>
      </c>
      <c r="E380" s="285">
        <v>0</v>
      </c>
      <c r="F380" s="285">
        <v>34.39</v>
      </c>
      <c r="G380" s="285">
        <v>0</v>
      </c>
      <c r="H380" s="285">
        <v>0</v>
      </c>
      <c r="I380" s="285">
        <v>0</v>
      </c>
      <c r="J380" s="285">
        <v>0</v>
      </c>
      <c r="K380" s="285">
        <v>0</v>
      </c>
      <c r="L380" s="285">
        <v>0</v>
      </c>
      <c r="M380" s="285">
        <v>65.25</v>
      </c>
      <c r="N380" s="285">
        <v>218</v>
      </c>
      <c r="O380" s="285">
        <v>65.400000000000006</v>
      </c>
      <c r="P380" s="285">
        <v>401.54</v>
      </c>
      <c r="Q380" s="285">
        <v>24.77</v>
      </c>
      <c r="R380" s="285">
        <v>0</v>
      </c>
      <c r="S380" s="285">
        <v>0</v>
      </c>
      <c r="T380" s="285">
        <v>0</v>
      </c>
      <c r="U380" s="285">
        <v>0</v>
      </c>
      <c r="V380" s="285">
        <v>0</v>
      </c>
      <c r="W380" s="285">
        <v>0</v>
      </c>
      <c r="X380" s="285">
        <v>0</v>
      </c>
      <c r="Y380" s="285">
        <v>0</v>
      </c>
      <c r="Z380" s="285">
        <v>0</v>
      </c>
      <c r="AA380" s="285">
        <v>0</v>
      </c>
      <c r="AB380" s="285">
        <v>0</v>
      </c>
      <c r="AC380" s="285">
        <v>0</v>
      </c>
      <c r="AD380" s="285">
        <v>0</v>
      </c>
      <c r="AE380" s="285">
        <v>0</v>
      </c>
      <c r="AF380" s="285">
        <v>0</v>
      </c>
      <c r="AG380" s="285">
        <v>0</v>
      </c>
      <c r="AH380" s="285">
        <v>0</v>
      </c>
      <c r="AI380" s="285">
        <v>0</v>
      </c>
      <c r="AJ380" s="285">
        <v>0</v>
      </c>
      <c r="AK380" s="285">
        <v>0</v>
      </c>
      <c r="AL380" s="285">
        <v>0</v>
      </c>
      <c r="AM380" s="285">
        <v>0</v>
      </c>
      <c r="AN380" s="285">
        <v>0</v>
      </c>
      <c r="AO380" s="285">
        <v>0</v>
      </c>
      <c r="AP380" s="285">
        <v>0</v>
      </c>
      <c r="AQ380" s="285">
        <v>0</v>
      </c>
      <c r="AR380" s="285">
        <v>0</v>
      </c>
      <c r="AS380" s="285">
        <v>0</v>
      </c>
      <c r="AT380" s="285">
        <v>0</v>
      </c>
    </row>
    <row r="381" spans="1:46" x14ac:dyDescent="0.35">
      <c r="A381" s="285" t="s">
        <v>10</v>
      </c>
      <c r="B381" s="285">
        <v>1</v>
      </c>
      <c r="C381" s="285">
        <v>3</v>
      </c>
      <c r="D381" s="285">
        <v>6510</v>
      </c>
      <c r="E381" s="285">
        <v>0</v>
      </c>
      <c r="F381" s="285">
        <v>0</v>
      </c>
      <c r="G381" s="285">
        <v>0</v>
      </c>
      <c r="H381" s="285">
        <v>0</v>
      </c>
      <c r="I381" s="285">
        <v>16.670000000000002</v>
      </c>
      <c r="J381" s="285">
        <v>165.16</v>
      </c>
      <c r="K381" s="285">
        <v>0</v>
      </c>
      <c r="L381" s="285">
        <v>32.4</v>
      </c>
      <c r="M381" s="285">
        <v>0</v>
      </c>
      <c r="N381" s="285">
        <v>0</v>
      </c>
      <c r="O381" s="285">
        <v>522.79999999999995</v>
      </c>
      <c r="P381" s="285">
        <v>339.18</v>
      </c>
      <c r="Q381" s="285">
        <v>84.53</v>
      </c>
      <c r="R381" s="285">
        <v>0</v>
      </c>
      <c r="S381" s="285">
        <v>0</v>
      </c>
      <c r="T381" s="285">
        <v>0</v>
      </c>
      <c r="U381" s="285">
        <v>0</v>
      </c>
      <c r="V381" s="285">
        <v>0</v>
      </c>
      <c r="W381" s="285">
        <v>0</v>
      </c>
      <c r="X381" s="285">
        <v>0</v>
      </c>
      <c r="Y381" s="285">
        <v>0</v>
      </c>
      <c r="Z381" s="285">
        <v>0</v>
      </c>
      <c r="AA381" s="285">
        <v>0</v>
      </c>
      <c r="AB381" s="285">
        <v>0</v>
      </c>
      <c r="AC381" s="285">
        <v>0</v>
      </c>
      <c r="AD381" s="285">
        <v>0</v>
      </c>
      <c r="AE381" s="285">
        <v>0</v>
      </c>
      <c r="AF381" s="285">
        <v>0</v>
      </c>
      <c r="AG381" s="285">
        <v>0</v>
      </c>
      <c r="AH381" s="285">
        <v>0</v>
      </c>
      <c r="AI381" s="285">
        <v>0</v>
      </c>
      <c r="AJ381" s="285">
        <v>0</v>
      </c>
      <c r="AK381" s="285">
        <v>0</v>
      </c>
      <c r="AL381" s="285">
        <v>0</v>
      </c>
      <c r="AM381" s="285">
        <v>0</v>
      </c>
      <c r="AN381" s="285">
        <v>0</v>
      </c>
      <c r="AO381" s="285">
        <v>0</v>
      </c>
      <c r="AP381" s="285">
        <v>0</v>
      </c>
      <c r="AQ381" s="285">
        <v>0</v>
      </c>
      <c r="AR381" s="285">
        <v>0</v>
      </c>
      <c r="AS381" s="285">
        <v>0</v>
      </c>
      <c r="AT381" s="285">
        <v>0</v>
      </c>
    </row>
    <row r="382" spans="1:46" x14ac:dyDescent="0.35">
      <c r="A382" s="285" t="s">
        <v>10</v>
      </c>
      <c r="B382" s="285">
        <v>1</v>
      </c>
      <c r="C382" s="285">
        <v>3</v>
      </c>
      <c r="D382" s="285">
        <v>6700</v>
      </c>
      <c r="E382" s="285">
        <v>0</v>
      </c>
      <c r="F382" s="285">
        <v>473.81</v>
      </c>
      <c r="G382" s="285">
        <v>867.73</v>
      </c>
      <c r="H382" s="285">
        <v>1917.26</v>
      </c>
      <c r="I382" s="285">
        <v>2794.01</v>
      </c>
      <c r="J382" s="285">
        <v>3324.34</v>
      </c>
      <c r="K382" s="285">
        <v>7054.56</v>
      </c>
      <c r="L382" s="285">
        <v>1245.96</v>
      </c>
      <c r="M382" s="285">
        <v>9277.4</v>
      </c>
      <c r="N382" s="285">
        <v>6108.59</v>
      </c>
      <c r="O382" s="285">
        <v>9763.75</v>
      </c>
      <c r="P382" s="285">
        <v>8592.92</v>
      </c>
      <c r="Q382" s="285">
        <v>3756.96</v>
      </c>
      <c r="R382" s="285">
        <v>0</v>
      </c>
      <c r="S382" s="285">
        <v>0</v>
      </c>
      <c r="T382" s="285">
        <v>0</v>
      </c>
      <c r="U382" s="285">
        <v>0</v>
      </c>
      <c r="V382" s="285">
        <v>0</v>
      </c>
      <c r="W382" s="285">
        <v>0</v>
      </c>
      <c r="X382" s="285">
        <v>0</v>
      </c>
      <c r="Y382" s="285">
        <v>0</v>
      </c>
      <c r="Z382" s="285">
        <v>0</v>
      </c>
      <c r="AA382" s="285">
        <v>0</v>
      </c>
      <c r="AB382" s="285">
        <v>0</v>
      </c>
      <c r="AC382" s="285">
        <v>0</v>
      </c>
      <c r="AD382" s="285">
        <v>0</v>
      </c>
      <c r="AE382" s="285">
        <v>0</v>
      </c>
      <c r="AF382" s="285">
        <v>0</v>
      </c>
      <c r="AG382" s="285">
        <v>0</v>
      </c>
      <c r="AH382" s="285">
        <v>0</v>
      </c>
      <c r="AI382" s="285">
        <v>0</v>
      </c>
      <c r="AJ382" s="285">
        <v>0</v>
      </c>
      <c r="AK382" s="285">
        <v>0</v>
      </c>
      <c r="AL382" s="285">
        <v>0</v>
      </c>
      <c r="AM382" s="285">
        <v>0</v>
      </c>
      <c r="AN382" s="285">
        <v>0</v>
      </c>
      <c r="AO382" s="285">
        <v>0</v>
      </c>
      <c r="AP382" s="285">
        <v>0</v>
      </c>
      <c r="AQ382" s="285">
        <v>0</v>
      </c>
      <c r="AR382" s="285">
        <v>0</v>
      </c>
      <c r="AS382" s="285">
        <v>0</v>
      </c>
      <c r="AT382" s="285">
        <v>0</v>
      </c>
    </row>
    <row r="383" spans="1:46" x14ac:dyDescent="0.35">
      <c r="A383" s="285" t="s">
        <v>10</v>
      </c>
      <c r="B383" s="285">
        <v>1</v>
      </c>
      <c r="C383" s="285">
        <v>3</v>
      </c>
      <c r="D383" s="285">
        <v>6999</v>
      </c>
      <c r="E383" s="285">
        <v>0</v>
      </c>
      <c r="F383" s="285">
        <v>0</v>
      </c>
      <c r="G383" s="285">
        <v>0</v>
      </c>
      <c r="H383" s="285">
        <v>0</v>
      </c>
      <c r="I383" s="285">
        <v>0</v>
      </c>
      <c r="J383" s="285">
        <v>0</v>
      </c>
      <c r="K383" s="285">
        <v>0</v>
      </c>
      <c r="L383" s="285">
        <v>0</v>
      </c>
      <c r="M383" s="285">
        <v>0</v>
      </c>
      <c r="N383" s="285">
        <v>0</v>
      </c>
      <c r="O383" s="285">
        <v>0</v>
      </c>
      <c r="P383" s="285">
        <v>0</v>
      </c>
      <c r="Q383" s="285">
        <v>20000</v>
      </c>
      <c r="R383" s="285">
        <v>0</v>
      </c>
      <c r="S383" s="285">
        <v>0</v>
      </c>
      <c r="T383" s="285">
        <v>0</v>
      </c>
      <c r="U383" s="285">
        <v>0</v>
      </c>
      <c r="V383" s="285">
        <v>0</v>
      </c>
      <c r="W383" s="285">
        <v>0</v>
      </c>
      <c r="X383" s="285">
        <v>0</v>
      </c>
      <c r="Y383" s="285">
        <v>0</v>
      </c>
      <c r="Z383" s="285">
        <v>0</v>
      </c>
      <c r="AA383" s="285">
        <v>0</v>
      </c>
      <c r="AB383" s="285">
        <v>0</v>
      </c>
      <c r="AC383" s="285">
        <v>0</v>
      </c>
      <c r="AD383" s="285">
        <v>0</v>
      </c>
      <c r="AE383" s="285">
        <v>0</v>
      </c>
      <c r="AF383" s="285">
        <v>0</v>
      </c>
      <c r="AG383" s="285">
        <v>0</v>
      </c>
      <c r="AH383" s="285">
        <v>0</v>
      </c>
      <c r="AI383" s="285">
        <v>0</v>
      </c>
      <c r="AJ383" s="285">
        <v>0</v>
      </c>
      <c r="AK383" s="285">
        <v>0</v>
      </c>
      <c r="AL383" s="285">
        <v>0</v>
      </c>
      <c r="AM383" s="285">
        <v>0</v>
      </c>
      <c r="AN383" s="285">
        <v>0</v>
      </c>
      <c r="AO383" s="285">
        <v>0</v>
      </c>
      <c r="AP383" s="285">
        <v>0</v>
      </c>
      <c r="AQ383" s="285">
        <v>0</v>
      </c>
      <c r="AR383" s="285">
        <v>0</v>
      </c>
      <c r="AS383" s="285">
        <v>0</v>
      </c>
      <c r="AT383" s="285">
        <v>0</v>
      </c>
    </row>
    <row r="384" spans="1:46" x14ac:dyDescent="0.35">
      <c r="A384" s="285" t="s">
        <v>10</v>
      </c>
      <c r="B384" s="285">
        <v>1</v>
      </c>
      <c r="C384" s="285">
        <v>3</v>
      </c>
      <c r="D384" s="285">
        <v>7000</v>
      </c>
      <c r="E384" s="285">
        <v>0</v>
      </c>
      <c r="F384" s="285">
        <v>0</v>
      </c>
      <c r="G384" s="285">
        <v>0</v>
      </c>
      <c r="H384" s="285">
        <v>0</v>
      </c>
      <c r="I384" s="285">
        <v>0</v>
      </c>
      <c r="J384" s="285">
        <v>0</v>
      </c>
      <c r="K384" s="285">
        <v>347.22</v>
      </c>
      <c r="L384" s="285">
        <v>0</v>
      </c>
      <c r="M384" s="285">
        <v>0</v>
      </c>
      <c r="N384" s="285">
        <v>0</v>
      </c>
      <c r="O384" s="285">
        <v>0</v>
      </c>
      <c r="P384" s="285">
        <v>300</v>
      </c>
      <c r="Q384" s="285">
        <v>2566.67</v>
      </c>
      <c r="R384" s="285">
        <v>0</v>
      </c>
      <c r="S384" s="285">
        <v>0</v>
      </c>
      <c r="T384" s="285">
        <v>0</v>
      </c>
      <c r="U384" s="285">
        <v>0</v>
      </c>
      <c r="V384" s="285">
        <v>0</v>
      </c>
      <c r="W384" s="285">
        <v>0</v>
      </c>
      <c r="X384" s="285">
        <v>0</v>
      </c>
      <c r="Y384" s="285">
        <v>0</v>
      </c>
      <c r="Z384" s="285">
        <v>0</v>
      </c>
      <c r="AA384" s="285">
        <v>0</v>
      </c>
      <c r="AB384" s="285">
        <v>0</v>
      </c>
      <c r="AC384" s="285">
        <v>0</v>
      </c>
      <c r="AD384" s="285">
        <v>0</v>
      </c>
      <c r="AE384" s="285">
        <v>0</v>
      </c>
      <c r="AF384" s="285">
        <v>0</v>
      </c>
      <c r="AG384" s="285">
        <v>0</v>
      </c>
      <c r="AH384" s="285">
        <v>0</v>
      </c>
      <c r="AI384" s="285">
        <v>0</v>
      </c>
      <c r="AJ384" s="285">
        <v>0</v>
      </c>
      <c r="AK384" s="285">
        <v>0</v>
      </c>
      <c r="AL384" s="285">
        <v>0</v>
      </c>
      <c r="AM384" s="285">
        <v>0</v>
      </c>
      <c r="AN384" s="285">
        <v>0</v>
      </c>
      <c r="AO384" s="285">
        <v>0</v>
      </c>
      <c r="AP384" s="285">
        <v>0</v>
      </c>
      <c r="AQ384" s="285">
        <v>0</v>
      </c>
      <c r="AR384" s="285">
        <v>0</v>
      </c>
      <c r="AS384" s="285">
        <v>0</v>
      </c>
      <c r="AT384" s="285">
        <v>0</v>
      </c>
    </row>
    <row r="385" spans="1:46" x14ac:dyDescent="0.35">
      <c r="A385" s="285" t="s">
        <v>10</v>
      </c>
      <c r="B385" s="285">
        <v>1</v>
      </c>
      <c r="C385" s="285">
        <v>3</v>
      </c>
      <c r="D385" s="285">
        <v>7003</v>
      </c>
      <c r="E385" s="285">
        <v>0</v>
      </c>
      <c r="F385" s="285">
        <v>0</v>
      </c>
      <c r="G385" s="285">
        <v>0</v>
      </c>
      <c r="H385" s="285">
        <v>0</v>
      </c>
      <c r="I385" s="285">
        <v>0</v>
      </c>
      <c r="J385" s="285">
        <v>0</v>
      </c>
      <c r="K385" s="285">
        <v>0</v>
      </c>
      <c r="L385" s="285">
        <v>0</v>
      </c>
      <c r="M385" s="285">
        <v>0</v>
      </c>
      <c r="N385" s="285">
        <v>67.989999999999995</v>
      </c>
      <c r="O385" s="285">
        <v>0</v>
      </c>
      <c r="P385" s="285">
        <v>3571.42</v>
      </c>
      <c r="Q385" s="285">
        <v>1820.82</v>
      </c>
      <c r="R385" s="285">
        <v>0</v>
      </c>
      <c r="S385" s="285">
        <v>0</v>
      </c>
      <c r="T385" s="285">
        <v>0</v>
      </c>
      <c r="U385" s="285">
        <v>0</v>
      </c>
      <c r="V385" s="285">
        <v>0</v>
      </c>
      <c r="W385" s="285">
        <v>0</v>
      </c>
      <c r="X385" s="285">
        <v>0</v>
      </c>
      <c r="Y385" s="285">
        <v>0</v>
      </c>
      <c r="Z385" s="285">
        <v>0</v>
      </c>
      <c r="AA385" s="285">
        <v>0</v>
      </c>
      <c r="AB385" s="285">
        <v>0</v>
      </c>
      <c r="AC385" s="285">
        <v>0</v>
      </c>
      <c r="AD385" s="285">
        <v>0</v>
      </c>
      <c r="AE385" s="285">
        <v>0</v>
      </c>
      <c r="AF385" s="285">
        <v>0</v>
      </c>
      <c r="AG385" s="285">
        <v>0</v>
      </c>
      <c r="AH385" s="285">
        <v>0</v>
      </c>
      <c r="AI385" s="285">
        <v>0</v>
      </c>
      <c r="AJ385" s="285">
        <v>0</v>
      </c>
      <c r="AK385" s="285">
        <v>0</v>
      </c>
      <c r="AL385" s="285">
        <v>0</v>
      </c>
      <c r="AM385" s="285">
        <v>0</v>
      </c>
      <c r="AN385" s="285">
        <v>0</v>
      </c>
      <c r="AO385" s="285">
        <v>0</v>
      </c>
      <c r="AP385" s="285">
        <v>0</v>
      </c>
      <c r="AQ385" s="285">
        <v>0</v>
      </c>
      <c r="AR385" s="285">
        <v>0</v>
      </c>
      <c r="AS385" s="285">
        <v>0</v>
      </c>
      <c r="AT385" s="285">
        <v>0</v>
      </c>
    </row>
    <row r="386" spans="1:46" x14ac:dyDescent="0.35">
      <c r="A386" s="285" t="s">
        <v>10</v>
      </c>
      <c r="B386" s="285">
        <v>1</v>
      </c>
      <c r="C386" s="285">
        <v>3</v>
      </c>
      <c r="D386" s="285">
        <v>7004</v>
      </c>
      <c r="E386" s="285">
        <v>0</v>
      </c>
      <c r="F386" s="285">
        <v>0</v>
      </c>
      <c r="G386" s="285">
        <v>0</v>
      </c>
      <c r="H386" s="285">
        <v>0</v>
      </c>
      <c r="I386" s="285">
        <v>0</v>
      </c>
      <c r="J386" s="285">
        <v>0</v>
      </c>
      <c r="K386" s="285">
        <v>0</v>
      </c>
      <c r="L386" s="285">
        <v>0</v>
      </c>
      <c r="M386" s="285">
        <v>-400</v>
      </c>
      <c r="N386" s="285">
        <v>1074.22</v>
      </c>
      <c r="O386" s="285">
        <v>0</v>
      </c>
      <c r="P386" s="285">
        <v>0</v>
      </c>
      <c r="Q386" s="285">
        <v>0</v>
      </c>
      <c r="R386" s="285">
        <v>0</v>
      </c>
      <c r="S386" s="285">
        <v>0</v>
      </c>
      <c r="T386" s="285">
        <v>0</v>
      </c>
      <c r="U386" s="285">
        <v>0</v>
      </c>
      <c r="V386" s="285">
        <v>0</v>
      </c>
      <c r="W386" s="285">
        <v>0</v>
      </c>
      <c r="X386" s="285">
        <v>0</v>
      </c>
      <c r="Y386" s="285">
        <v>0</v>
      </c>
      <c r="Z386" s="285">
        <v>0</v>
      </c>
      <c r="AA386" s="285">
        <v>0</v>
      </c>
      <c r="AB386" s="285">
        <v>0</v>
      </c>
      <c r="AC386" s="285">
        <v>0</v>
      </c>
      <c r="AD386" s="285">
        <v>0</v>
      </c>
      <c r="AE386" s="285">
        <v>0</v>
      </c>
      <c r="AF386" s="285">
        <v>0</v>
      </c>
      <c r="AG386" s="285">
        <v>0</v>
      </c>
      <c r="AH386" s="285">
        <v>0</v>
      </c>
      <c r="AI386" s="285">
        <v>0</v>
      </c>
      <c r="AJ386" s="285">
        <v>0</v>
      </c>
      <c r="AK386" s="285">
        <v>0</v>
      </c>
      <c r="AL386" s="285">
        <v>0</v>
      </c>
      <c r="AM386" s="285">
        <v>0</v>
      </c>
      <c r="AN386" s="285">
        <v>0</v>
      </c>
      <c r="AO386" s="285">
        <v>0</v>
      </c>
      <c r="AP386" s="285">
        <v>0</v>
      </c>
      <c r="AQ386" s="285">
        <v>0</v>
      </c>
      <c r="AR386" s="285">
        <v>0</v>
      </c>
      <c r="AS386" s="285">
        <v>0</v>
      </c>
      <c r="AT386" s="285">
        <v>0</v>
      </c>
    </row>
    <row r="387" spans="1:46" x14ac:dyDescent="0.35">
      <c r="A387" s="285" t="s">
        <v>10</v>
      </c>
      <c r="B387" s="285">
        <v>1</v>
      </c>
      <c r="C387" s="285">
        <v>3</v>
      </c>
      <c r="D387" s="285">
        <v>7005</v>
      </c>
      <c r="E387" s="285">
        <v>0</v>
      </c>
      <c r="F387" s="285">
        <v>0</v>
      </c>
      <c r="G387" s="285">
        <v>0</v>
      </c>
      <c r="H387" s="285">
        <v>0</v>
      </c>
      <c r="I387" s="285">
        <v>0</v>
      </c>
      <c r="J387" s="285">
        <v>0</v>
      </c>
      <c r="K387" s="285">
        <v>0</v>
      </c>
      <c r="L387" s="285">
        <v>0</v>
      </c>
      <c r="M387" s="285">
        <v>0</v>
      </c>
      <c r="N387" s="285">
        <v>0</v>
      </c>
      <c r="O387" s="285">
        <v>0</v>
      </c>
      <c r="P387" s="285">
        <v>0</v>
      </c>
      <c r="Q387" s="285">
        <v>475.72</v>
      </c>
      <c r="R387" s="285">
        <v>0</v>
      </c>
      <c r="S387" s="285">
        <v>0</v>
      </c>
      <c r="T387" s="285">
        <v>0</v>
      </c>
      <c r="U387" s="285">
        <v>0</v>
      </c>
      <c r="V387" s="285">
        <v>0</v>
      </c>
      <c r="W387" s="285">
        <v>0</v>
      </c>
      <c r="X387" s="285">
        <v>0</v>
      </c>
      <c r="Y387" s="285">
        <v>0</v>
      </c>
      <c r="Z387" s="285">
        <v>0</v>
      </c>
      <c r="AA387" s="285">
        <v>0</v>
      </c>
      <c r="AB387" s="285">
        <v>0</v>
      </c>
      <c r="AC387" s="285">
        <v>0</v>
      </c>
      <c r="AD387" s="285">
        <v>0</v>
      </c>
      <c r="AE387" s="285">
        <v>0</v>
      </c>
      <c r="AF387" s="285">
        <v>0</v>
      </c>
      <c r="AG387" s="285">
        <v>0</v>
      </c>
      <c r="AH387" s="285">
        <v>0</v>
      </c>
      <c r="AI387" s="285">
        <v>0</v>
      </c>
      <c r="AJ387" s="285">
        <v>0</v>
      </c>
      <c r="AK387" s="285">
        <v>0</v>
      </c>
      <c r="AL387" s="285">
        <v>0</v>
      </c>
      <c r="AM387" s="285">
        <v>0</v>
      </c>
      <c r="AN387" s="285">
        <v>0</v>
      </c>
      <c r="AO387" s="285">
        <v>0</v>
      </c>
      <c r="AP387" s="285">
        <v>0</v>
      </c>
      <c r="AQ387" s="285">
        <v>0</v>
      </c>
      <c r="AR387" s="285">
        <v>0</v>
      </c>
      <c r="AS387" s="285">
        <v>0</v>
      </c>
      <c r="AT387" s="285">
        <v>0</v>
      </c>
    </row>
    <row r="388" spans="1:46" x14ac:dyDescent="0.35">
      <c r="A388" s="285" t="s">
        <v>10</v>
      </c>
      <c r="B388" s="285">
        <v>1</v>
      </c>
      <c r="C388" s="285">
        <v>3</v>
      </c>
      <c r="D388" s="285">
        <v>7006</v>
      </c>
      <c r="E388" s="285">
        <v>0</v>
      </c>
      <c r="F388" s="285">
        <v>0</v>
      </c>
      <c r="G388" s="285">
        <v>0</v>
      </c>
      <c r="H388" s="285">
        <v>0</v>
      </c>
      <c r="I388" s="285">
        <v>0</v>
      </c>
      <c r="J388" s="285">
        <v>418.25</v>
      </c>
      <c r="K388" s="285">
        <v>116.04</v>
      </c>
      <c r="L388" s="285">
        <v>0</v>
      </c>
      <c r="M388" s="285">
        <v>0</v>
      </c>
      <c r="N388" s="285">
        <v>550.95000000000005</v>
      </c>
      <c r="O388" s="285">
        <v>0</v>
      </c>
      <c r="P388" s="285">
        <v>332.38</v>
      </c>
      <c r="Q388" s="285">
        <v>393.07</v>
      </c>
      <c r="R388" s="285">
        <v>0</v>
      </c>
      <c r="S388" s="285">
        <v>0</v>
      </c>
      <c r="T388" s="285">
        <v>0</v>
      </c>
      <c r="U388" s="285">
        <v>0</v>
      </c>
      <c r="V388" s="285">
        <v>0</v>
      </c>
      <c r="W388" s="285">
        <v>0</v>
      </c>
      <c r="X388" s="285">
        <v>0</v>
      </c>
      <c r="Y388" s="285">
        <v>0</v>
      </c>
      <c r="Z388" s="285">
        <v>0</v>
      </c>
      <c r="AA388" s="285">
        <v>0</v>
      </c>
      <c r="AB388" s="285">
        <v>0</v>
      </c>
      <c r="AC388" s="285">
        <v>0</v>
      </c>
      <c r="AD388" s="285">
        <v>0</v>
      </c>
      <c r="AE388" s="285">
        <v>0</v>
      </c>
      <c r="AF388" s="285">
        <v>0</v>
      </c>
      <c r="AG388" s="285">
        <v>0</v>
      </c>
      <c r="AH388" s="285">
        <v>0</v>
      </c>
      <c r="AI388" s="285">
        <v>0</v>
      </c>
      <c r="AJ388" s="285">
        <v>0</v>
      </c>
      <c r="AK388" s="285">
        <v>0</v>
      </c>
      <c r="AL388" s="285">
        <v>0</v>
      </c>
      <c r="AM388" s="285">
        <v>0</v>
      </c>
      <c r="AN388" s="285">
        <v>0</v>
      </c>
      <c r="AO388" s="285">
        <v>0</v>
      </c>
      <c r="AP388" s="285">
        <v>0</v>
      </c>
      <c r="AQ388" s="285">
        <v>0</v>
      </c>
      <c r="AR388" s="285">
        <v>0</v>
      </c>
      <c r="AS388" s="285">
        <v>0</v>
      </c>
      <c r="AT388" s="285">
        <v>0</v>
      </c>
    </row>
    <row r="389" spans="1:46" x14ac:dyDescent="0.35">
      <c r="A389" s="285" t="s">
        <v>10</v>
      </c>
      <c r="B389" s="285">
        <v>1</v>
      </c>
      <c r="C389" s="285">
        <v>3</v>
      </c>
      <c r="D389" s="285">
        <v>7007</v>
      </c>
      <c r="E389" s="285">
        <v>0</v>
      </c>
      <c r="F389" s="285">
        <v>0</v>
      </c>
      <c r="G389" s="285">
        <v>0</v>
      </c>
      <c r="H389" s="285">
        <v>0</v>
      </c>
      <c r="I389" s="285">
        <v>0</v>
      </c>
      <c r="J389" s="285">
        <v>0</v>
      </c>
      <c r="K389" s="285">
        <v>451.68</v>
      </c>
      <c r="L389" s="285">
        <v>36.75</v>
      </c>
      <c r="M389" s="285">
        <v>183.96</v>
      </c>
      <c r="N389" s="285">
        <v>1139.32</v>
      </c>
      <c r="O389" s="285">
        <v>0</v>
      </c>
      <c r="P389" s="285">
        <v>0</v>
      </c>
      <c r="Q389" s="285">
        <v>1877.48</v>
      </c>
      <c r="R389" s="285">
        <v>0</v>
      </c>
      <c r="S389" s="285">
        <v>0</v>
      </c>
      <c r="T389" s="285">
        <v>0</v>
      </c>
      <c r="U389" s="285">
        <v>0</v>
      </c>
      <c r="V389" s="285">
        <v>0</v>
      </c>
      <c r="W389" s="285">
        <v>0</v>
      </c>
      <c r="X389" s="285">
        <v>0</v>
      </c>
      <c r="Y389" s="285">
        <v>0</v>
      </c>
      <c r="Z389" s="285">
        <v>0</v>
      </c>
      <c r="AA389" s="285">
        <v>0</v>
      </c>
      <c r="AB389" s="285">
        <v>0</v>
      </c>
      <c r="AC389" s="285">
        <v>0</v>
      </c>
      <c r="AD389" s="285">
        <v>0</v>
      </c>
      <c r="AE389" s="285">
        <v>0</v>
      </c>
      <c r="AF389" s="285">
        <v>0</v>
      </c>
      <c r="AG389" s="285">
        <v>0</v>
      </c>
      <c r="AH389" s="285">
        <v>0</v>
      </c>
      <c r="AI389" s="285">
        <v>0</v>
      </c>
      <c r="AJ389" s="285">
        <v>0</v>
      </c>
      <c r="AK389" s="285">
        <v>0</v>
      </c>
      <c r="AL389" s="285">
        <v>0</v>
      </c>
      <c r="AM389" s="285">
        <v>0</v>
      </c>
      <c r="AN389" s="285">
        <v>0</v>
      </c>
      <c r="AO389" s="285">
        <v>0</v>
      </c>
      <c r="AP389" s="285">
        <v>0</v>
      </c>
      <c r="AQ389" s="285">
        <v>0</v>
      </c>
      <c r="AR389" s="285">
        <v>0</v>
      </c>
      <c r="AS389" s="285">
        <v>0</v>
      </c>
      <c r="AT389" s="285">
        <v>0</v>
      </c>
    </row>
    <row r="390" spans="1:46" x14ac:dyDescent="0.35">
      <c r="A390" s="285" t="s">
        <v>10</v>
      </c>
      <c r="B390" s="285">
        <v>1</v>
      </c>
      <c r="C390" s="285">
        <v>3</v>
      </c>
      <c r="D390" s="285">
        <v>7008</v>
      </c>
      <c r="E390" s="285">
        <v>0</v>
      </c>
      <c r="F390" s="285">
        <v>0</v>
      </c>
      <c r="G390" s="285">
        <v>0</v>
      </c>
      <c r="H390" s="285">
        <v>0</v>
      </c>
      <c r="I390" s="285">
        <v>171.85</v>
      </c>
      <c r="J390" s="285">
        <v>57.74</v>
      </c>
      <c r="K390" s="285">
        <v>587.45000000000005</v>
      </c>
      <c r="L390" s="285">
        <v>0</v>
      </c>
      <c r="M390" s="285">
        <v>0</v>
      </c>
      <c r="N390" s="285">
        <v>0</v>
      </c>
      <c r="O390" s="285">
        <v>192.02</v>
      </c>
      <c r="P390" s="285">
        <v>0</v>
      </c>
      <c r="Q390" s="285">
        <v>2488.48</v>
      </c>
      <c r="R390" s="285">
        <v>0</v>
      </c>
      <c r="S390" s="285">
        <v>0</v>
      </c>
      <c r="T390" s="285">
        <v>0</v>
      </c>
      <c r="U390" s="285">
        <v>0</v>
      </c>
      <c r="V390" s="285">
        <v>0</v>
      </c>
      <c r="W390" s="285">
        <v>0</v>
      </c>
      <c r="X390" s="285">
        <v>0</v>
      </c>
      <c r="Y390" s="285">
        <v>0</v>
      </c>
      <c r="Z390" s="285">
        <v>0</v>
      </c>
      <c r="AA390" s="285">
        <v>0</v>
      </c>
      <c r="AB390" s="285">
        <v>0</v>
      </c>
      <c r="AC390" s="285">
        <v>0</v>
      </c>
      <c r="AD390" s="285">
        <v>0</v>
      </c>
      <c r="AE390" s="285">
        <v>0</v>
      </c>
      <c r="AF390" s="285">
        <v>0</v>
      </c>
      <c r="AG390" s="285">
        <v>0</v>
      </c>
      <c r="AH390" s="285">
        <v>0</v>
      </c>
      <c r="AI390" s="285">
        <v>0</v>
      </c>
      <c r="AJ390" s="285">
        <v>0</v>
      </c>
      <c r="AK390" s="285">
        <v>0</v>
      </c>
      <c r="AL390" s="285">
        <v>0</v>
      </c>
      <c r="AM390" s="285">
        <v>0</v>
      </c>
      <c r="AN390" s="285">
        <v>0</v>
      </c>
      <c r="AO390" s="285">
        <v>0</v>
      </c>
      <c r="AP390" s="285">
        <v>0</v>
      </c>
      <c r="AQ390" s="285">
        <v>0</v>
      </c>
      <c r="AR390" s="285">
        <v>0</v>
      </c>
      <c r="AS390" s="285">
        <v>0</v>
      </c>
      <c r="AT390" s="285">
        <v>0</v>
      </c>
    </row>
    <row r="391" spans="1:46" x14ac:dyDescent="0.35">
      <c r="A391" s="285" t="s">
        <v>10</v>
      </c>
      <c r="B391" s="285">
        <v>1</v>
      </c>
      <c r="C391" s="285">
        <v>3</v>
      </c>
      <c r="D391" s="285">
        <v>7009</v>
      </c>
      <c r="E391" s="285">
        <v>0</v>
      </c>
      <c r="F391" s="285">
        <v>0</v>
      </c>
      <c r="G391" s="285">
        <v>0</v>
      </c>
      <c r="H391" s="285">
        <v>0</v>
      </c>
      <c r="I391" s="285">
        <v>0</v>
      </c>
      <c r="J391" s="285">
        <v>93.5</v>
      </c>
      <c r="K391" s="285">
        <v>76.73</v>
      </c>
      <c r="L391" s="285">
        <v>5138.3599999999997</v>
      </c>
      <c r="M391" s="285">
        <v>0</v>
      </c>
      <c r="N391" s="285">
        <v>1000</v>
      </c>
      <c r="O391" s="285">
        <v>866.63</v>
      </c>
      <c r="P391" s="285">
        <v>-42.5</v>
      </c>
      <c r="Q391" s="285">
        <v>475.72</v>
      </c>
      <c r="R391" s="285">
        <v>0</v>
      </c>
      <c r="S391" s="285">
        <v>0</v>
      </c>
      <c r="T391" s="285">
        <v>0</v>
      </c>
      <c r="U391" s="285">
        <v>0</v>
      </c>
      <c r="V391" s="285">
        <v>0</v>
      </c>
      <c r="W391" s="285">
        <v>0</v>
      </c>
      <c r="X391" s="285">
        <v>0</v>
      </c>
      <c r="Y391" s="285">
        <v>0</v>
      </c>
      <c r="Z391" s="285">
        <v>0</v>
      </c>
      <c r="AA391" s="285">
        <v>0</v>
      </c>
      <c r="AB391" s="285">
        <v>0</v>
      </c>
      <c r="AC391" s="285">
        <v>0</v>
      </c>
      <c r="AD391" s="285">
        <v>0</v>
      </c>
      <c r="AE391" s="285">
        <v>0</v>
      </c>
      <c r="AF391" s="285">
        <v>0</v>
      </c>
      <c r="AG391" s="285">
        <v>0</v>
      </c>
      <c r="AH391" s="285">
        <v>0</v>
      </c>
      <c r="AI391" s="285">
        <v>0</v>
      </c>
      <c r="AJ391" s="285">
        <v>0</v>
      </c>
      <c r="AK391" s="285">
        <v>0</v>
      </c>
      <c r="AL391" s="285">
        <v>0</v>
      </c>
      <c r="AM391" s="285">
        <v>0</v>
      </c>
      <c r="AN391" s="285">
        <v>0</v>
      </c>
      <c r="AO391" s="285">
        <v>0</v>
      </c>
      <c r="AP391" s="285">
        <v>0</v>
      </c>
      <c r="AQ391" s="285">
        <v>0</v>
      </c>
      <c r="AR391" s="285">
        <v>0</v>
      </c>
      <c r="AS391" s="285">
        <v>0</v>
      </c>
      <c r="AT391" s="285">
        <v>0</v>
      </c>
    </row>
    <row r="392" spans="1:46" x14ac:dyDescent="0.35">
      <c r="A392" s="285" t="s">
        <v>10</v>
      </c>
      <c r="B392" s="285">
        <v>1</v>
      </c>
      <c r="C392" s="285">
        <v>3</v>
      </c>
      <c r="D392" s="285">
        <v>7011</v>
      </c>
      <c r="E392" s="285">
        <v>0</v>
      </c>
      <c r="F392" s="285">
        <v>0</v>
      </c>
      <c r="G392" s="285">
        <v>0</v>
      </c>
      <c r="H392" s="285">
        <v>0</v>
      </c>
      <c r="I392" s="285">
        <v>0</v>
      </c>
      <c r="J392" s="285">
        <v>0</v>
      </c>
      <c r="K392" s="285">
        <v>0</v>
      </c>
      <c r="L392" s="285">
        <v>54.04</v>
      </c>
      <c r="M392" s="285">
        <v>0</v>
      </c>
      <c r="N392" s="285">
        <v>0</v>
      </c>
      <c r="O392" s="285">
        <v>0</v>
      </c>
      <c r="P392" s="285">
        <v>327.7</v>
      </c>
      <c r="Q392" s="285">
        <v>475.72</v>
      </c>
      <c r="R392" s="285">
        <v>0</v>
      </c>
      <c r="S392" s="285">
        <v>0</v>
      </c>
      <c r="T392" s="285">
        <v>0</v>
      </c>
      <c r="U392" s="285">
        <v>0</v>
      </c>
      <c r="V392" s="285">
        <v>0</v>
      </c>
      <c r="W392" s="285">
        <v>0</v>
      </c>
      <c r="X392" s="285">
        <v>0</v>
      </c>
      <c r="Y392" s="285">
        <v>0</v>
      </c>
      <c r="Z392" s="285">
        <v>0</v>
      </c>
      <c r="AA392" s="285">
        <v>0</v>
      </c>
      <c r="AB392" s="285">
        <v>0</v>
      </c>
      <c r="AC392" s="285">
        <v>0</v>
      </c>
      <c r="AD392" s="285">
        <v>0</v>
      </c>
      <c r="AE392" s="285">
        <v>0</v>
      </c>
      <c r="AF392" s="285">
        <v>0</v>
      </c>
      <c r="AG392" s="285">
        <v>0</v>
      </c>
      <c r="AH392" s="285">
        <v>0</v>
      </c>
      <c r="AI392" s="285">
        <v>0</v>
      </c>
      <c r="AJ392" s="285">
        <v>0</v>
      </c>
      <c r="AK392" s="285">
        <v>0</v>
      </c>
      <c r="AL392" s="285">
        <v>0</v>
      </c>
      <c r="AM392" s="285">
        <v>0</v>
      </c>
      <c r="AN392" s="285">
        <v>0</v>
      </c>
      <c r="AO392" s="285">
        <v>0</v>
      </c>
      <c r="AP392" s="285">
        <v>0</v>
      </c>
      <c r="AQ392" s="285">
        <v>0</v>
      </c>
      <c r="AR392" s="285">
        <v>0</v>
      </c>
      <c r="AS392" s="285">
        <v>0</v>
      </c>
      <c r="AT392" s="285">
        <v>0</v>
      </c>
    </row>
    <row r="393" spans="1:46" x14ac:dyDescent="0.35">
      <c r="A393" s="285" t="s">
        <v>10</v>
      </c>
      <c r="B393" s="285">
        <v>1</v>
      </c>
      <c r="C393" s="285">
        <v>3</v>
      </c>
      <c r="D393" s="285">
        <v>7014</v>
      </c>
      <c r="E393" s="285">
        <v>0</v>
      </c>
      <c r="F393" s="285">
        <v>0</v>
      </c>
      <c r="G393" s="285">
        <v>0</v>
      </c>
      <c r="H393" s="285">
        <v>0</v>
      </c>
      <c r="I393" s="285">
        <v>0</v>
      </c>
      <c r="J393" s="285">
        <v>95.36</v>
      </c>
      <c r="K393" s="285">
        <v>271.02999999999997</v>
      </c>
      <c r="L393" s="285">
        <v>24.18</v>
      </c>
      <c r="M393" s="285">
        <v>0</v>
      </c>
      <c r="N393" s="285">
        <v>324.45</v>
      </c>
      <c r="O393" s="285">
        <v>0</v>
      </c>
      <c r="P393" s="285">
        <v>-5.75</v>
      </c>
      <c r="Q393" s="285">
        <v>475.75</v>
      </c>
      <c r="R393" s="285">
        <v>0</v>
      </c>
      <c r="S393" s="285">
        <v>0</v>
      </c>
      <c r="T393" s="285">
        <v>0</v>
      </c>
      <c r="U393" s="285">
        <v>0</v>
      </c>
      <c r="V393" s="285">
        <v>0</v>
      </c>
      <c r="W393" s="285">
        <v>0</v>
      </c>
      <c r="X393" s="285">
        <v>0</v>
      </c>
      <c r="Y393" s="285">
        <v>0</v>
      </c>
      <c r="Z393" s="285">
        <v>0</v>
      </c>
      <c r="AA393" s="285">
        <v>0</v>
      </c>
      <c r="AB393" s="285">
        <v>0</v>
      </c>
      <c r="AC393" s="285">
        <v>0</v>
      </c>
      <c r="AD393" s="285">
        <v>0</v>
      </c>
      <c r="AE393" s="285">
        <v>0</v>
      </c>
      <c r="AF393" s="285">
        <v>0</v>
      </c>
      <c r="AG393" s="285">
        <v>0</v>
      </c>
      <c r="AH393" s="285">
        <v>0</v>
      </c>
      <c r="AI393" s="285">
        <v>0</v>
      </c>
      <c r="AJ393" s="285">
        <v>0</v>
      </c>
      <c r="AK393" s="285">
        <v>0</v>
      </c>
      <c r="AL393" s="285">
        <v>0</v>
      </c>
      <c r="AM393" s="285">
        <v>0</v>
      </c>
      <c r="AN393" s="285">
        <v>0</v>
      </c>
      <c r="AO393" s="285">
        <v>0</v>
      </c>
      <c r="AP393" s="285">
        <v>0</v>
      </c>
      <c r="AQ393" s="285">
        <v>0</v>
      </c>
      <c r="AR393" s="285">
        <v>0</v>
      </c>
      <c r="AS393" s="285">
        <v>0</v>
      </c>
      <c r="AT393" s="285">
        <v>0</v>
      </c>
    </row>
    <row r="394" spans="1:46" x14ac:dyDescent="0.35">
      <c r="A394" s="285" t="s">
        <v>10</v>
      </c>
      <c r="B394" s="285">
        <v>1</v>
      </c>
      <c r="C394" s="285">
        <v>3</v>
      </c>
      <c r="D394" s="285">
        <v>7016</v>
      </c>
      <c r="E394" s="285">
        <v>0</v>
      </c>
      <c r="F394" s="285">
        <v>0</v>
      </c>
      <c r="G394" s="285">
        <v>0</v>
      </c>
      <c r="H394" s="285">
        <v>0</v>
      </c>
      <c r="I394" s="285">
        <v>0</v>
      </c>
      <c r="J394" s="285">
        <v>2910.05</v>
      </c>
      <c r="K394" s="285">
        <v>0</v>
      </c>
      <c r="L394" s="285">
        <v>165.94</v>
      </c>
      <c r="M394" s="285">
        <v>0</v>
      </c>
      <c r="N394" s="285">
        <v>924.2</v>
      </c>
      <c r="O394" s="285">
        <v>9.19</v>
      </c>
      <c r="P394" s="285">
        <v>988.79</v>
      </c>
      <c r="Q394" s="285">
        <v>0</v>
      </c>
      <c r="R394" s="285">
        <v>0</v>
      </c>
      <c r="S394" s="285">
        <v>0</v>
      </c>
      <c r="T394" s="285">
        <v>0</v>
      </c>
      <c r="U394" s="285">
        <v>0</v>
      </c>
      <c r="V394" s="285">
        <v>0</v>
      </c>
      <c r="W394" s="285">
        <v>0</v>
      </c>
      <c r="X394" s="285">
        <v>0</v>
      </c>
      <c r="Y394" s="285">
        <v>0</v>
      </c>
      <c r="Z394" s="285">
        <v>0</v>
      </c>
      <c r="AA394" s="285">
        <v>0</v>
      </c>
      <c r="AB394" s="285">
        <v>0</v>
      </c>
      <c r="AC394" s="285">
        <v>0</v>
      </c>
      <c r="AD394" s="285">
        <v>0</v>
      </c>
      <c r="AE394" s="285">
        <v>0</v>
      </c>
      <c r="AF394" s="285">
        <v>0</v>
      </c>
      <c r="AG394" s="285">
        <v>0</v>
      </c>
      <c r="AH394" s="285">
        <v>0</v>
      </c>
      <c r="AI394" s="285">
        <v>0</v>
      </c>
      <c r="AJ394" s="285">
        <v>0</v>
      </c>
      <c r="AK394" s="285">
        <v>0</v>
      </c>
      <c r="AL394" s="285">
        <v>0</v>
      </c>
      <c r="AM394" s="285">
        <v>0</v>
      </c>
      <c r="AN394" s="285">
        <v>0</v>
      </c>
      <c r="AO394" s="285">
        <v>0</v>
      </c>
      <c r="AP394" s="285">
        <v>0</v>
      </c>
      <c r="AQ394" s="285">
        <v>0</v>
      </c>
      <c r="AR394" s="285">
        <v>0</v>
      </c>
      <c r="AS394" s="285">
        <v>0</v>
      </c>
      <c r="AT394" s="285">
        <v>0</v>
      </c>
    </row>
    <row r="395" spans="1:46" x14ac:dyDescent="0.35">
      <c r="A395" s="285" t="s">
        <v>10</v>
      </c>
      <c r="B395" s="285">
        <v>1</v>
      </c>
      <c r="C395" s="285">
        <v>3</v>
      </c>
      <c r="D395" s="285">
        <v>7017</v>
      </c>
      <c r="E395" s="285">
        <v>0</v>
      </c>
      <c r="F395" s="285">
        <v>0</v>
      </c>
      <c r="G395" s="285">
        <v>0</v>
      </c>
      <c r="H395" s="285">
        <v>0</v>
      </c>
      <c r="I395" s="285">
        <v>0</v>
      </c>
      <c r="J395" s="285">
        <v>401</v>
      </c>
      <c r="K395" s="285">
        <v>0</v>
      </c>
      <c r="L395" s="285">
        <v>331.96</v>
      </c>
      <c r="M395" s="285">
        <v>50.91</v>
      </c>
      <c r="N395" s="285">
        <v>281.02999999999997</v>
      </c>
      <c r="O395" s="285">
        <v>1093.52</v>
      </c>
      <c r="P395" s="285">
        <v>550.78</v>
      </c>
      <c r="Q395" s="285">
        <v>1808.46</v>
      </c>
      <c r="R395" s="285">
        <v>0</v>
      </c>
      <c r="S395" s="285">
        <v>0</v>
      </c>
      <c r="T395" s="285">
        <v>0</v>
      </c>
      <c r="U395" s="285">
        <v>0</v>
      </c>
      <c r="V395" s="285">
        <v>0</v>
      </c>
      <c r="W395" s="285">
        <v>0</v>
      </c>
      <c r="X395" s="285">
        <v>0</v>
      </c>
      <c r="Y395" s="285">
        <v>0</v>
      </c>
      <c r="Z395" s="285">
        <v>0</v>
      </c>
      <c r="AA395" s="285">
        <v>0</v>
      </c>
      <c r="AB395" s="285">
        <v>0</v>
      </c>
      <c r="AC395" s="285">
        <v>0</v>
      </c>
      <c r="AD395" s="285">
        <v>0</v>
      </c>
      <c r="AE395" s="285">
        <v>0</v>
      </c>
      <c r="AF395" s="285">
        <v>0</v>
      </c>
      <c r="AG395" s="285">
        <v>0</v>
      </c>
      <c r="AH395" s="285">
        <v>0</v>
      </c>
      <c r="AI395" s="285">
        <v>0</v>
      </c>
      <c r="AJ395" s="285">
        <v>0</v>
      </c>
      <c r="AK395" s="285">
        <v>0</v>
      </c>
      <c r="AL395" s="285">
        <v>0</v>
      </c>
      <c r="AM395" s="285">
        <v>0</v>
      </c>
      <c r="AN395" s="285">
        <v>0</v>
      </c>
      <c r="AO395" s="285">
        <v>0</v>
      </c>
      <c r="AP395" s="285">
        <v>0</v>
      </c>
      <c r="AQ395" s="285">
        <v>0</v>
      </c>
      <c r="AR395" s="285">
        <v>0</v>
      </c>
      <c r="AS395" s="285">
        <v>0</v>
      </c>
      <c r="AT395" s="285">
        <v>0</v>
      </c>
    </row>
    <row r="396" spans="1:46" x14ac:dyDescent="0.35">
      <c r="A396" s="285" t="s">
        <v>10</v>
      </c>
      <c r="B396" s="285">
        <v>1</v>
      </c>
      <c r="C396" s="285">
        <v>3</v>
      </c>
      <c r="D396" s="285">
        <v>7018</v>
      </c>
      <c r="E396" s="285">
        <v>0</v>
      </c>
      <c r="F396" s="285">
        <v>0</v>
      </c>
      <c r="G396" s="285">
        <v>0</v>
      </c>
      <c r="H396" s="285">
        <v>0</v>
      </c>
      <c r="I396" s="285">
        <v>0</v>
      </c>
      <c r="J396" s="285">
        <v>88.27</v>
      </c>
      <c r="K396" s="285">
        <v>123.01</v>
      </c>
      <c r="L396" s="285">
        <v>474.75</v>
      </c>
      <c r="M396" s="285">
        <v>0</v>
      </c>
      <c r="N396" s="285">
        <v>197.68</v>
      </c>
      <c r="O396" s="285">
        <v>0</v>
      </c>
      <c r="P396" s="285">
        <v>0</v>
      </c>
      <c r="Q396" s="285">
        <v>475.72</v>
      </c>
      <c r="R396" s="285">
        <v>0</v>
      </c>
      <c r="S396" s="285">
        <v>0</v>
      </c>
      <c r="T396" s="285">
        <v>0</v>
      </c>
      <c r="U396" s="285">
        <v>0</v>
      </c>
      <c r="V396" s="285">
        <v>0</v>
      </c>
      <c r="W396" s="285">
        <v>0</v>
      </c>
      <c r="X396" s="285">
        <v>0</v>
      </c>
      <c r="Y396" s="285">
        <v>0</v>
      </c>
      <c r="Z396" s="285">
        <v>0</v>
      </c>
      <c r="AA396" s="285">
        <v>0</v>
      </c>
      <c r="AB396" s="285">
        <v>0</v>
      </c>
      <c r="AC396" s="285">
        <v>0</v>
      </c>
      <c r="AD396" s="285">
        <v>0</v>
      </c>
      <c r="AE396" s="285">
        <v>0</v>
      </c>
      <c r="AF396" s="285">
        <v>0</v>
      </c>
      <c r="AG396" s="285">
        <v>0</v>
      </c>
      <c r="AH396" s="285">
        <v>0</v>
      </c>
      <c r="AI396" s="285">
        <v>0</v>
      </c>
      <c r="AJ396" s="285">
        <v>0</v>
      </c>
      <c r="AK396" s="285">
        <v>0</v>
      </c>
      <c r="AL396" s="285">
        <v>0</v>
      </c>
      <c r="AM396" s="285">
        <v>0</v>
      </c>
      <c r="AN396" s="285">
        <v>0</v>
      </c>
      <c r="AO396" s="285">
        <v>0</v>
      </c>
      <c r="AP396" s="285">
        <v>0</v>
      </c>
      <c r="AQ396" s="285">
        <v>0</v>
      </c>
      <c r="AR396" s="285">
        <v>0</v>
      </c>
      <c r="AS396" s="285">
        <v>0</v>
      </c>
      <c r="AT396" s="285">
        <v>0</v>
      </c>
    </row>
    <row r="397" spans="1:46" x14ac:dyDescent="0.35">
      <c r="A397" s="285" t="s">
        <v>10</v>
      </c>
      <c r="B397" s="285">
        <v>1</v>
      </c>
      <c r="C397" s="285">
        <v>3</v>
      </c>
      <c r="D397" s="285">
        <v>7019</v>
      </c>
      <c r="E397" s="285">
        <v>0</v>
      </c>
      <c r="F397" s="285">
        <v>0</v>
      </c>
      <c r="G397" s="285">
        <v>0</v>
      </c>
      <c r="H397" s="285">
        <v>0</v>
      </c>
      <c r="I397" s="285">
        <v>0</v>
      </c>
      <c r="J397" s="285">
        <v>0</v>
      </c>
      <c r="K397" s="285">
        <v>0</v>
      </c>
      <c r="L397" s="285">
        <v>0</v>
      </c>
      <c r="M397" s="285">
        <v>0</v>
      </c>
      <c r="N397" s="285">
        <v>3476.41</v>
      </c>
      <c r="O397" s="285">
        <v>0</v>
      </c>
      <c r="P397" s="285">
        <v>3266.96</v>
      </c>
      <c r="Q397" s="285">
        <v>583.51</v>
      </c>
      <c r="R397" s="285">
        <v>0</v>
      </c>
      <c r="S397" s="285">
        <v>0</v>
      </c>
      <c r="T397" s="285">
        <v>0</v>
      </c>
      <c r="U397" s="285">
        <v>0</v>
      </c>
      <c r="V397" s="285">
        <v>0</v>
      </c>
      <c r="W397" s="285">
        <v>0</v>
      </c>
      <c r="X397" s="285">
        <v>0</v>
      </c>
      <c r="Y397" s="285">
        <v>0</v>
      </c>
      <c r="Z397" s="285">
        <v>0</v>
      </c>
      <c r="AA397" s="285">
        <v>0</v>
      </c>
      <c r="AB397" s="285">
        <v>0</v>
      </c>
      <c r="AC397" s="285">
        <v>0</v>
      </c>
      <c r="AD397" s="285">
        <v>0</v>
      </c>
      <c r="AE397" s="285">
        <v>0</v>
      </c>
      <c r="AF397" s="285">
        <v>0</v>
      </c>
      <c r="AG397" s="285">
        <v>0</v>
      </c>
      <c r="AH397" s="285">
        <v>0</v>
      </c>
      <c r="AI397" s="285">
        <v>0</v>
      </c>
      <c r="AJ397" s="285">
        <v>0</v>
      </c>
      <c r="AK397" s="285">
        <v>0</v>
      </c>
      <c r="AL397" s="285">
        <v>0</v>
      </c>
      <c r="AM397" s="285">
        <v>0</v>
      </c>
      <c r="AN397" s="285">
        <v>0</v>
      </c>
      <c r="AO397" s="285">
        <v>0</v>
      </c>
      <c r="AP397" s="285">
        <v>0</v>
      </c>
      <c r="AQ397" s="285">
        <v>0</v>
      </c>
      <c r="AR397" s="285">
        <v>0</v>
      </c>
      <c r="AS397" s="285">
        <v>0</v>
      </c>
      <c r="AT397" s="285">
        <v>0</v>
      </c>
    </row>
    <row r="398" spans="1:46" x14ac:dyDescent="0.35">
      <c r="A398" s="285" t="s">
        <v>10</v>
      </c>
      <c r="B398" s="285">
        <v>1</v>
      </c>
      <c r="C398" s="285">
        <v>3</v>
      </c>
      <c r="D398" s="285">
        <v>7021</v>
      </c>
      <c r="E398" s="285">
        <v>0</v>
      </c>
      <c r="F398" s="285">
        <v>0</v>
      </c>
      <c r="G398" s="285">
        <v>0</v>
      </c>
      <c r="H398" s="285">
        <v>0</v>
      </c>
      <c r="I398" s="285">
        <v>100</v>
      </c>
      <c r="J398" s="285">
        <v>0</v>
      </c>
      <c r="K398" s="285">
        <v>0</v>
      </c>
      <c r="L398" s="285">
        <v>369.13</v>
      </c>
      <c r="M398" s="285">
        <v>0</v>
      </c>
      <c r="N398" s="285">
        <v>0</v>
      </c>
      <c r="O398" s="285">
        <v>478.55</v>
      </c>
      <c r="P398" s="285">
        <v>0</v>
      </c>
      <c r="Q398" s="285">
        <v>368.28</v>
      </c>
      <c r="R398" s="285">
        <v>0</v>
      </c>
      <c r="S398" s="285">
        <v>0</v>
      </c>
      <c r="T398" s="285">
        <v>0</v>
      </c>
      <c r="U398" s="285">
        <v>0</v>
      </c>
      <c r="V398" s="285">
        <v>0</v>
      </c>
      <c r="W398" s="285">
        <v>0</v>
      </c>
      <c r="X398" s="285">
        <v>0</v>
      </c>
      <c r="Y398" s="285">
        <v>0</v>
      </c>
      <c r="Z398" s="285">
        <v>0</v>
      </c>
      <c r="AA398" s="285">
        <v>0</v>
      </c>
      <c r="AB398" s="285">
        <v>0</v>
      </c>
      <c r="AC398" s="285">
        <v>0</v>
      </c>
      <c r="AD398" s="285">
        <v>0</v>
      </c>
      <c r="AE398" s="285">
        <v>0</v>
      </c>
      <c r="AF398" s="285">
        <v>0</v>
      </c>
      <c r="AG398" s="285">
        <v>0</v>
      </c>
      <c r="AH398" s="285">
        <v>0</v>
      </c>
      <c r="AI398" s="285">
        <v>0</v>
      </c>
      <c r="AJ398" s="285">
        <v>0</v>
      </c>
      <c r="AK398" s="285">
        <v>0</v>
      </c>
      <c r="AL398" s="285">
        <v>0</v>
      </c>
      <c r="AM398" s="285">
        <v>0</v>
      </c>
      <c r="AN398" s="285">
        <v>0</v>
      </c>
      <c r="AO398" s="285">
        <v>0</v>
      </c>
      <c r="AP398" s="285">
        <v>0</v>
      </c>
      <c r="AQ398" s="285">
        <v>0</v>
      </c>
      <c r="AR398" s="285">
        <v>0</v>
      </c>
      <c r="AS398" s="285">
        <v>0</v>
      </c>
      <c r="AT398" s="285">
        <v>0</v>
      </c>
    </row>
    <row r="399" spans="1:46" x14ac:dyDescent="0.35">
      <c r="A399" s="285" t="s">
        <v>10</v>
      </c>
      <c r="B399" s="285">
        <v>1</v>
      </c>
      <c r="C399" s="285">
        <v>3</v>
      </c>
      <c r="D399" s="285">
        <v>7023</v>
      </c>
      <c r="E399" s="285">
        <v>0</v>
      </c>
      <c r="F399" s="285">
        <v>0</v>
      </c>
      <c r="G399" s="285">
        <v>0</v>
      </c>
      <c r="H399" s="285">
        <v>0</v>
      </c>
      <c r="I399" s="285">
        <v>0</v>
      </c>
      <c r="J399" s="285">
        <v>344.16</v>
      </c>
      <c r="K399" s="285">
        <v>0</v>
      </c>
      <c r="L399" s="285">
        <v>0</v>
      </c>
      <c r="M399" s="285">
        <v>0</v>
      </c>
      <c r="N399" s="285">
        <v>0</v>
      </c>
      <c r="O399" s="285">
        <v>1865.25</v>
      </c>
      <c r="P399" s="285">
        <v>383.59</v>
      </c>
      <c r="Q399" s="285">
        <v>358.45</v>
      </c>
      <c r="R399" s="285">
        <v>0</v>
      </c>
      <c r="S399" s="285">
        <v>0</v>
      </c>
      <c r="T399" s="285">
        <v>0</v>
      </c>
      <c r="U399" s="285">
        <v>0</v>
      </c>
      <c r="V399" s="285">
        <v>0</v>
      </c>
      <c r="W399" s="285">
        <v>0</v>
      </c>
      <c r="X399" s="285">
        <v>0</v>
      </c>
      <c r="Y399" s="285">
        <v>0</v>
      </c>
      <c r="Z399" s="285">
        <v>0</v>
      </c>
      <c r="AA399" s="285">
        <v>0</v>
      </c>
      <c r="AB399" s="285">
        <v>0</v>
      </c>
      <c r="AC399" s="285">
        <v>0</v>
      </c>
      <c r="AD399" s="285">
        <v>0</v>
      </c>
      <c r="AE399" s="285">
        <v>0</v>
      </c>
      <c r="AF399" s="285">
        <v>0</v>
      </c>
      <c r="AG399" s="285">
        <v>0</v>
      </c>
      <c r="AH399" s="285">
        <v>0</v>
      </c>
      <c r="AI399" s="285">
        <v>0</v>
      </c>
      <c r="AJ399" s="285">
        <v>0</v>
      </c>
      <c r="AK399" s="285">
        <v>0</v>
      </c>
      <c r="AL399" s="285">
        <v>0</v>
      </c>
      <c r="AM399" s="285">
        <v>0</v>
      </c>
      <c r="AN399" s="285">
        <v>0</v>
      </c>
      <c r="AO399" s="285">
        <v>0</v>
      </c>
      <c r="AP399" s="285">
        <v>0</v>
      </c>
      <c r="AQ399" s="285">
        <v>0</v>
      </c>
      <c r="AR399" s="285">
        <v>0</v>
      </c>
      <c r="AS399" s="285">
        <v>0</v>
      </c>
      <c r="AT399" s="285">
        <v>0</v>
      </c>
    </row>
    <row r="400" spans="1:46" x14ac:dyDescent="0.35">
      <c r="A400" s="285" t="s">
        <v>10</v>
      </c>
      <c r="B400" s="285">
        <v>1</v>
      </c>
      <c r="C400" s="285">
        <v>3</v>
      </c>
      <c r="D400" s="285">
        <v>7024</v>
      </c>
      <c r="E400" s="285">
        <v>0</v>
      </c>
      <c r="F400" s="285">
        <v>0</v>
      </c>
      <c r="G400" s="285">
        <v>0</v>
      </c>
      <c r="H400" s="285">
        <v>0</v>
      </c>
      <c r="I400" s="285">
        <v>0</v>
      </c>
      <c r="J400" s="285">
        <v>0</v>
      </c>
      <c r="K400" s="285">
        <v>0</v>
      </c>
      <c r="L400" s="285">
        <v>0</v>
      </c>
      <c r="M400" s="285">
        <v>0</v>
      </c>
      <c r="N400" s="285">
        <v>3000</v>
      </c>
      <c r="O400" s="285">
        <v>632.41999999999996</v>
      </c>
      <c r="P400" s="285">
        <v>0</v>
      </c>
      <c r="Q400" s="285">
        <v>0</v>
      </c>
      <c r="R400" s="285">
        <v>0</v>
      </c>
      <c r="S400" s="285">
        <v>0</v>
      </c>
      <c r="T400" s="285">
        <v>0</v>
      </c>
      <c r="U400" s="285">
        <v>0</v>
      </c>
      <c r="V400" s="285">
        <v>0</v>
      </c>
      <c r="W400" s="285">
        <v>0</v>
      </c>
      <c r="X400" s="285">
        <v>0</v>
      </c>
      <c r="Y400" s="285">
        <v>0</v>
      </c>
      <c r="Z400" s="285">
        <v>0</v>
      </c>
      <c r="AA400" s="285">
        <v>0</v>
      </c>
      <c r="AB400" s="285">
        <v>0</v>
      </c>
      <c r="AC400" s="285">
        <v>0</v>
      </c>
      <c r="AD400" s="285">
        <v>0</v>
      </c>
      <c r="AE400" s="285">
        <v>0</v>
      </c>
      <c r="AF400" s="285">
        <v>0</v>
      </c>
      <c r="AG400" s="285">
        <v>0</v>
      </c>
      <c r="AH400" s="285">
        <v>0</v>
      </c>
      <c r="AI400" s="285">
        <v>0</v>
      </c>
      <c r="AJ400" s="285">
        <v>0</v>
      </c>
      <c r="AK400" s="285">
        <v>0</v>
      </c>
      <c r="AL400" s="285">
        <v>0</v>
      </c>
      <c r="AM400" s="285">
        <v>0</v>
      </c>
      <c r="AN400" s="285">
        <v>0</v>
      </c>
      <c r="AO400" s="285">
        <v>0</v>
      </c>
      <c r="AP400" s="285">
        <v>0</v>
      </c>
      <c r="AQ400" s="285">
        <v>0</v>
      </c>
      <c r="AR400" s="285">
        <v>0</v>
      </c>
      <c r="AS400" s="285">
        <v>0</v>
      </c>
      <c r="AT400" s="285">
        <v>0</v>
      </c>
    </row>
    <row r="401" spans="1:46" x14ac:dyDescent="0.35">
      <c r="A401" s="285" t="s">
        <v>10</v>
      </c>
      <c r="B401" s="285">
        <v>1</v>
      </c>
      <c r="C401" s="285">
        <v>3</v>
      </c>
      <c r="D401" s="285">
        <v>7025</v>
      </c>
      <c r="E401" s="285">
        <v>0</v>
      </c>
      <c r="F401" s="285">
        <v>0</v>
      </c>
      <c r="G401" s="285">
        <v>0</v>
      </c>
      <c r="H401" s="285">
        <v>0</v>
      </c>
      <c r="I401" s="285">
        <v>0</v>
      </c>
      <c r="J401" s="285">
        <v>0</v>
      </c>
      <c r="K401" s="285">
        <v>0</v>
      </c>
      <c r="L401" s="285">
        <v>0</v>
      </c>
      <c r="M401" s="285">
        <v>0</v>
      </c>
      <c r="N401" s="285">
        <v>0</v>
      </c>
      <c r="O401" s="285">
        <v>0</v>
      </c>
      <c r="P401" s="285">
        <v>1349.63</v>
      </c>
      <c r="Q401" s="285">
        <v>386.04</v>
      </c>
      <c r="R401" s="285">
        <v>0</v>
      </c>
      <c r="S401" s="285">
        <v>0</v>
      </c>
      <c r="T401" s="285">
        <v>0</v>
      </c>
      <c r="U401" s="285">
        <v>0</v>
      </c>
      <c r="V401" s="285">
        <v>0</v>
      </c>
      <c r="W401" s="285">
        <v>0</v>
      </c>
      <c r="X401" s="285">
        <v>0</v>
      </c>
      <c r="Y401" s="285">
        <v>0</v>
      </c>
      <c r="Z401" s="285">
        <v>0</v>
      </c>
      <c r="AA401" s="285">
        <v>0</v>
      </c>
      <c r="AB401" s="285">
        <v>0</v>
      </c>
      <c r="AC401" s="285">
        <v>0</v>
      </c>
      <c r="AD401" s="285">
        <v>0</v>
      </c>
      <c r="AE401" s="285">
        <v>0</v>
      </c>
      <c r="AF401" s="285">
        <v>0</v>
      </c>
      <c r="AG401" s="285">
        <v>0</v>
      </c>
      <c r="AH401" s="285">
        <v>0</v>
      </c>
      <c r="AI401" s="285">
        <v>0</v>
      </c>
      <c r="AJ401" s="285">
        <v>0</v>
      </c>
      <c r="AK401" s="285">
        <v>0</v>
      </c>
      <c r="AL401" s="285">
        <v>0</v>
      </c>
      <c r="AM401" s="285">
        <v>0</v>
      </c>
      <c r="AN401" s="285">
        <v>0</v>
      </c>
      <c r="AO401" s="285">
        <v>0</v>
      </c>
      <c r="AP401" s="285">
        <v>0</v>
      </c>
      <c r="AQ401" s="285">
        <v>0</v>
      </c>
      <c r="AR401" s="285">
        <v>0</v>
      </c>
      <c r="AS401" s="285">
        <v>0</v>
      </c>
      <c r="AT401" s="285">
        <v>0</v>
      </c>
    </row>
    <row r="402" spans="1:46" x14ac:dyDescent="0.35">
      <c r="A402" s="285" t="s">
        <v>10</v>
      </c>
      <c r="B402" s="285">
        <v>1</v>
      </c>
      <c r="C402" s="285">
        <v>3</v>
      </c>
      <c r="D402" s="285">
        <v>7026</v>
      </c>
      <c r="E402" s="285">
        <v>0</v>
      </c>
      <c r="F402" s="285">
        <v>0</v>
      </c>
      <c r="G402" s="285">
        <v>0</v>
      </c>
      <c r="H402" s="285">
        <v>0</v>
      </c>
      <c r="I402" s="285">
        <v>0</v>
      </c>
      <c r="J402" s="285">
        <v>0</v>
      </c>
      <c r="K402" s="285">
        <v>0</v>
      </c>
      <c r="L402" s="285">
        <v>2795.25</v>
      </c>
      <c r="M402" s="285">
        <v>0</v>
      </c>
      <c r="N402" s="285">
        <v>0</v>
      </c>
      <c r="O402" s="285">
        <v>0</v>
      </c>
      <c r="P402" s="285">
        <v>1100</v>
      </c>
      <c r="Q402" s="285">
        <v>452.28</v>
      </c>
      <c r="R402" s="285">
        <v>0</v>
      </c>
      <c r="S402" s="285">
        <v>0</v>
      </c>
      <c r="T402" s="285">
        <v>0</v>
      </c>
      <c r="U402" s="285">
        <v>0</v>
      </c>
      <c r="V402" s="285">
        <v>0</v>
      </c>
      <c r="W402" s="285">
        <v>0</v>
      </c>
      <c r="X402" s="285">
        <v>0</v>
      </c>
      <c r="Y402" s="285">
        <v>0</v>
      </c>
      <c r="Z402" s="285">
        <v>0</v>
      </c>
      <c r="AA402" s="285">
        <v>0</v>
      </c>
      <c r="AB402" s="285">
        <v>0</v>
      </c>
      <c r="AC402" s="285">
        <v>0</v>
      </c>
      <c r="AD402" s="285">
        <v>0</v>
      </c>
      <c r="AE402" s="285">
        <v>0</v>
      </c>
      <c r="AF402" s="285">
        <v>0</v>
      </c>
      <c r="AG402" s="285">
        <v>0</v>
      </c>
      <c r="AH402" s="285">
        <v>0</v>
      </c>
      <c r="AI402" s="285">
        <v>0</v>
      </c>
      <c r="AJ402" s="285">
        <v>0</v>
      </c>
      <c r="AK402" s="285">
        <v>0</v>
      </c>
      <c r="AL402" s="285">
        <v>0</v>
      </c>
      <c r="AM402" s="285">
        <v>0</v>
      </c>
      <c r="AN402" s="285">
        <v>0</v>
      </c>
      <c r="AO402" s="285">
        <v>0</v>
      </c>
      <c r="AP402" s="285">
        <v>0</v>
      </c>
      <c r="AQ402" s="285">
        <v>0</v>
      </c>
      <c r="AR402" s="285">
        <v>0</v>
      </c>
      <c r="AS402" s="285">
        <v>0</v>
      </c>
      <c r="AT402" s="285">
        <v>0</v>
      </c>
    </row>
    <row r="403" spans="1:46" x14ac:dyDescent="0.35">
      <c r="A403" s="285" t="s">
        <v>10</v>
      </c>
      <c r="B403" s="285">
        <v>1</v>
      </c>
      <c r="C403" s="285">
        <v>3</v>
      </c>
      <c r="D403" s="285">
        <v>7027</v>
      </c>
      <c r="E403" s="285">
        <v>0</v>
      </c>
      <c r="F403" s="285">
        <v>0</v>
      </c>
      <c r="G403" s="285">
        <v>0</v>
      </c>
      <c r="H403" s="285">
        <v>0</v>
      </c>
      <c r="I403" s="285">
        <v>0</v>
      </c>
      <c r="J403" s="285">
        <v>1486.88</v>
      </c>
      <c r="K403" s="285">
        <v>0</v>
      </c>
      <c r="L403" s="285">
        <v>0</v>
      </c>
      <c r="M403" s="285">
        <v>0</v>
      </c>
      <c r="N403" s="285">
        <v>569</v>
      </c>
      <c r="O403" s="285">
        <v>661.53</v>
      </c>
      <c r="P403" s="285">
        <v>0</v>
      </c>
      <c r="Q403" s="285">
        <v>0</v>
      </c>
      <c r="R403" s="285">
        <v>0</v>
      </c>
      <c r="S403" s="285">
        <v>0</v>
      </c>
      <c r="T403" s="285">
        <v>0</v>
      </c>
      <c r="U403" s="285">
        <v>0</v>
      </c>
      <c r="V403" s="285">
        <v>0</v>
      </c>
      <c r="W403" s="285">
        <v>0</v>
      </c>
      <c r="X403" s="285">
        <v>0</v>
      </c>
      <c r="Y403" s="285">
        <v>0</v>
      </c>
      <c r="Z403" s="285">
        <v>0</v>
      </c>
      <c r="AA403" s="285">
        <v>0</v>
      </c>
      <c r="AB403" s="285">
        <v>0</v>
      </c>
      <c r="AC403" s="285">
        <v>0</v>
      </c>
      <c r="AD403" s="285">
        <v>0</v>
      </c>
      <c r="AE403" s="285">
        <v>0</v>
      </c>
      <c r="AF403" s="285">
        <v>0</v>
      </c>
      <c r="AG403" s="285">
        <v>0</v>
      </c>
      <c r="AH403" s="285">
        <v>0</v>
      </c>
      <c r="AI403" s="285">
        <v>0</v>
      </c>
      <c r="AJ403" s="285">
        <v>0</v>
      </c>
      <c r="AK403" s="285">
        <v>0</v>
      </c>
      <c r="AL403" s="285">
        <v>0</v>
      </c>
      <c r="AM403" s="285">
        <v>0</v>
      </c>
      <c r="AN403" s="285">
        <v>0</v>
      </c>
      <c r="AO403" s="285">
        <v>0</v>
      </c>
      <c r="AP403" s="285">
        <v>0</v>
      </c>
      <c r="AQ403" s="285">
        <v>0</v>
      </c>
      <c r="AR403" s="285">
        <v>0</v>
      </c>
      <c r="AS403" s="285">
        <v>0</v>
      </c>
      <c r="AT403" s="285">
        <v>0</v>
      </c>
    </row>
    <row r="404" spans="1:46" x14ac:dyDescent="0.35">
      <c r="A404" s="285" t="s">
        <v>10</v>
      </c>
      <c r="B404" s="285">
        <v>1</v>
      </c>
      <c r="C404" s="285">
        <v>3</v>
      </c>
      <c r="D404" s="285">
        <v>7028</v>
      </c>
      <c r="E404" s="285">
        <v>0</v>
      </c>
      <c r="F404" s="285">
        <v>0</v>
      </c>
      <c r="G404" s="285">
        <v>0</v>
      </c>
      <c r="H404" s="285">
        <v>0</v>
      </c>
      <c r="I404" s="285">
        <v>0</v>
      </c>
      <c r="J404" s="285">
        <v>0</v>
      </c>
      <c r="K404" s="285">
        <v>0</v>
      </c>
      <c r="L404" s="285">
        <v>0</v>
      </c>
      <c r="M404" s="285">
        <v>0</v>
      </c>
      <c r="N404" s="285">
        <v>0</v>
      </c>
      <c r="O404" s="285">
        <v>0</v>
      </c>
      <c r="P404" s="285">
        <v>502.59</v>
      </c>
      <c r="Q404" s="285">
        <v>396.28</v>
      </c>
      <c r="R404" s="285">
        <v>0</v>
      </c>
      <c r="S404" s="285">
        <v>0</v>
      </c>
      <c r="T404" s="285">
        <v>0</v>
      </c>
      <c r="U404" s="285">
        <v>0</v>
      </c>
      <c r="V404" s="285">
        <v>0</v>
      </c>
      <c r="W404" s="285">
        <v>0</v>
      </c>
      <c r="X404" s="285">
        <v>0</v>
      </c>
      <c r="Y404" s="285">
        <v>0</v>
      </c>
      <c r="Z404" s="285">
        <v>0</v>
      </c>
      <c r="AA404" s="285">
        <v>0</v>
      </c>
      <c r="AB404" s="285">
        <v>0</v>
      </c>
      <c r="AC404" s="285">
        <v>0</v>
      </c>
      <c r="AD404" s="285">
        <v>0</v>
      </c>
      <c r="AE404" s="285">
        <v>0</v>
      </c>
      <c r="AF404" s="285">
        <v>0</v>
      </c>
      <c r="AG404" s="285">
        <v>0</v>
      </c>
      <c r="AH404" s="285">
        <v>0</v>
      </c>
      <c r="AI404" s="285">
        <v>0</v>
      </c>
      <c r="AJ404" s="285">
        <v>0</v>
      </c>
      <c r="AK404" s="285">
        <v>0</v>
      </c>
      <c r="AL404" s="285">
        <v>0</v>
      </c>
      <c r="AM404" s="285">
        <v>0</v>
      </c>
      <c r="AN404" s="285">
        <v>0</v>
      </c>
      <c r="AO404" s="285">
        <v>0</v>
      </c>
      <c r="AP404" s="285">
        <v>0</v>
      </c>
      <c r="AQ404" s="285">
        <v>0</v>
      </c>
      <c r="AR404" s="285">
        <v>0</v>
      </c>
      <c r="AS404" s="285">
        <v>0</v>
      </c>
      <c r="AT404" s="285">
        <v>0</v>
      </c>
    </row>
    <row r="405" spans="1:46" x14ac:dyDescent="0.35">
      <c r="A405" s="285" t="s">
        <v>10</v>
      </c>
      <c r="B405" s="285">
        <v>1</v>
      </c>
      <c r="C405" s="285">
        <v>3</v>
      </c>
      <c r="D405" s="285">
        <v>7032</v>
      </c>
      <c r="E405" s="285">
        <v>0</v>
      </c>
      <c r="F405" s="285">
        <v>0</v>
      </c>
      <c r="G405" s="285">
        <v>0</v>
      </c>
      <c r="H405" s="285">
        <v>0</v>
      </c>
      <c r="I405" s="285">
        <v>9512.2900000000009</v>
      </c>
      <c r="J405" s="285">
        <v>10642.77</v>
      </c>
      <c r="K405" s="285">
        <v>1902.59</v>
      </c>
      <c r="L405" s="285">
        <v>1263.6400000000001</v>
      </c>
      <c r="M405" s="285">
        <v>0</v>
      </c>
      <c r="N405" s="285">
        <v>0</v>
      </c>
      <c r="O405" s="285">
        <v>57.49</v>
      </c>
      <c r="P405" s="285">
        <v>7917.87</v>
      </c>
      <c r="Q405" s="285">
        <v>-100</v>
      </c>
      <c r="R405" s="285">
        <v>0</v>
      </c>
      <c r="S405" s="285">
        <v>0</v>
      </c>
      <c r="T405" s="285">
        <v>0</v>
      </c>
      <c r="U405" s="285">
        <v>0</v>
      </c>
      <c r="V405" s="285">
        <v>0</v>
      </c>
      <c r="W405" s="285">
        <v>0</v>
      </c>
      <c r="X405" s="285">
        <v>0</v>
      </c>
      <c r="Y405" s="285">
        <v>0</v>
      </c>
      <c r="Z405" s="285">
        <v>0</v>
      </c>
      <c r="AA405" s="285">
        <v>0</v>
      </c>
      <c r="AB405" s="285">
        <v>0</v>
      </c>
      <c r="AC405" s="285">
        <v>0</v>
      </c>
      <c r="AD405" s="285">
        <v>0</v>
      </c>
      <c r="AE405" s="285">
        <v>0</v>
      </c>
      <c r="AF405" s="285">
        <v>0</v>
      </c>
      <c r="AG405" s="285">
        <v>0</v>
      </c>
      <c r="AH405" s="285">
        <v>0</v>
      </c>
      <c r="AI405" s="285">
        <v>0</v>
      </c>
      <c r="AJ405" s="285">
        <v>0</v>
      </c>
      <c r="AK405" s="285">
        <v>0</v>
      </c>
      <c r="AL405" s="285">
        <v>0</v>
      </c>
      <c r="AM405" s="285">
        <v>0</v>
      </c>
      <c r="AN405" s="285">
        <v>0</v>
      </c>
      <c r="AO405" s="285">
        <v>0</v>
      </c>
      <c r="AP405" s="285">
        <v>0</v>
      </c>
      <c r="AQ405" s="285">
        <v>0</v>
      </c>
      <c r="AR405" s="285">
        <v>0</v>
      </c>
      <c r="AS405" s="285">
        <v>0</v>
      </c>
      <c r="AT405" s="285">
        <v>0</v>
      </c>
    </row>
    <row r="406" spans="1:46" x14ac:dyDescent="0.35">
      <c r="A406" s="285" t="s">
        <v>10</v>
      </c>
      <c r="B406" s="285">
        <v>1</v>
      </c>
      <c r="C406" s="285">
        <v>3</v>
      </c>
      <c r="D406" s="285">
        <v>7033</v>
      </c>
      <c r="E406" s="285">
        <v>0</v>
      </c>
      <c r="F406" s="285">
        <v>0</v>
      </c>
      <c r="G406" s="285">
        <v>0</v>
      </c>
      <c r="H406" s="285">
        <v>0</v>
      </c>
      <c r="I406" s="285">
        <v>0</v>
      </c>
      <c r="J406" s="285">
        <v>0</v>
      </c>
      <c r="K406" s="285">
        <v>190.44</v>
      </c>
      <c r="L406" s="285">
        <v>0</v>
      </c>
      <c r="M406" s="285">
        <v>0</v>
      </c>
      <c r="N406" s="285">
        <v>240.28</v>
      </c>
      <c r="O406" s="285">
        <v>0</v>
      </c>
      <c r="P406" s="285">
        <v>344.93</v>
      </c>
      <c r="Q406" s="285">
        <v>447.42</v>
      </c>
      <c r="R406" s="285">
        <v>0</v>
      </c>
      <c r="S406" s="285">
        <v>0</v>
      </c>
      <c r="T406" s="285">
        <v>0</v>
      </c>
      <c r="U406" s="285">
        <v>0</v>
      </c>
      <c r="V406" s="285">
        <v>0</v>
      </c>
      <c r="W406" s="285">
        <v>0</v>
      </c>
      <c r="X406" s="285">
        <v>0</v>
      </c>
      <c r="Y406" s="285">
        <v>0</v>
      </c>
      <c r="Z406" s="285">
        <v>0</v>
      </c>
      <c r="AA406" s="285">
        <v>0</v>
      </c>
      <c r="AB406" s="285">
        <v>0</v>
      </c>
      <c r="AC406" s="285">
        <v>0</v>
      </c>
      <c r="AD406" s="285">
        <v>0</v>
      </c>
      <c r="AE406" s="285">
        <v>0</v>
      </c>
      <c r="AF406" s="285">
        <v>0</v>
      </c>
      <c r="AG406" s="285">
        <v>0</v>
      </c>
      <c r="AH406" s="285">
        <v>0</v>
      </c>
      <c r="AI406" s="285">
        <v>0</v>
      </c>
      <c r="AJ406" s="285">
        <v>0</v>
      </c>
      <c r="AK406" s="285">
        <v>0</v>
      </c>
      <c r="AL406" s="285">
        <v>0</v>
      </c>
      <c r="AM406" s="285">
        <v>0</v>
      </c>
      <c r="AN406" s="285">
        <v>0</v>
      </c>
      <c r="AO406" s="285">
        <v>0</v>
      </c>
      <c r="AP406" s="285">
        <v>0</v>
      </c>
      <c r="AQ406" s="285">
        <v>0</v>
      </c>
      <c r="AR406" s="285">
        <v>0</v>
      </c>
      <c r="AS406" s="285">
        <v>0</v>
      </c>
      <c r="AT406" s="285">
        <v>0</v>
      </c>
    </row>
    <row r="407" spans="1:46" x14ac:dyDescent="0.35">
      <c r="A407" s="285" t="s">
        <v>10</v>
      </c>
      <c r="B407" s="285">
        <v>1</v>
      </c>
      <c r="C407" s="285">
        <v>3</v>
      </c>
      <c r="D407" s="285">
        <v>7034</v>
      </c>
      <c r="E407" s="285">
        <v>0</v>
      </c>
      <c r="F407" s="285">
        <v>0</v>
      </c>
      <c r="G407" s="285">
        <v>0</v>
      </c>
      <c r="H407" s="285">
        <v>0</v>
      </c>
      <c r="I407" s="285">
        <v>395.07</v>
      </c>
      <c r="J407" s="285">
        <v>184.37</v>
      </c>
      <c r="K407" s="285">
        <v>23.56</v>
      </c>
      <c r="L407" s="285">
        <v>479.79</v>
      </c>
      <c r="M407" s="285">
        <v>0</v>
      </c>
      <c r="N407" s="285">
        <v>325.33999999999997</v>
      </c>
      <c r="O407" s="285">
        <v>831.89</v>
      </c>
      <c r="P407" s="285">
        <v>727.54</v>
      </c>
      <c r="Q407" s="285">
        <v>1949.75</v>
      </c>
      <c r="R407" s="285">
        <v>0</v>
      </c>
      <c r="S407" s="285">
        <v>0</v>
      </c>
      <c r="T407" s="285">
        <v>0</v>
      </c>
      <c r="U407" s="285">
        <v>0</v>
      </c>
      <c r="V407" s="285">
        <v>0</v>
      </c>
      <c r="W407" s="285">
        <v>0</v>
      </c>
      <c r="X407" s="285">
        <v>0</v>
      </c>
      <c r="Y407" s="285">
        <v>0</v>
      </c>
      <c r="Z407" s="285">
        <v>0</v>
      </c>
      <c r="AA407" s="285">
        <v>0</v>
      </c>
      <c r="AB407" s="285">
        <v>0</v>
      </c>
      <c r="AC407" s="285">
        <v>0</v>
      </c>
      <c r="AD407" s="285">
        <v>0</v>
      </c>
      <c r="AE407" s="285">
        <v>0</v>
      </c>
      <c r="AF407" s="285">
        <v>0</v>
      </c>
      <c r="AG407" s="285">
        <v>0</v>
      </c>
      <c r="AH407" s="285">
        <v>0</v>
      </c>
      <c r="AI407" s="285">
        <v>0</v>
      </c>
      <c r="AJ407" s="285">
        <v>0</v>
      </c>
      <c r="AK407" s="285">
        <v>0</v>
      </c>
      <c r="AL407" s="285">
        <v>0</v>
      </c>
      <c r="AM407" s="285">
        <v>0</v>
      </c>
      <c r="AN407" s="285">
        <v>0</v>
      </c>
      <c r="AO407" s="285">
        <v>0</v>
      </c>
      <c r="AP407" s="285">
        <v>0</v>
      </c>
      <c r="AQ407" s="285">
        <v>0</v>
      </c>
      <c r="AR407" s="285">
        <v>0</v>
      </c>
      <c r="AS407" s="285">
        <v>0</v>
      </c>
      <c r="AT407" s="285">
        <v>0</v>
      </c>
    </row>
    <row r="408" spans="1:46" x14ac:dyDescent="0.35">
      <c r="A408" s="285" t="s">
        <v>10</v>
      </c>
      <c r="B408" s="285">
        <v>1</v>
      </c>
      <c r="C408" s="285">
        <v>3</v>
      </c>
      <c r="D408" s="285">
        <v>7035</v>
      </c>
      <c r="E408" s="285">
        <v>0</v>
      </c>
      <c r="F408" s="285">
        <v>0</v>
      </c>
      <c r="G408" s="285">
        <v>0</v>
      </c>
      <c r="H408" s="285">
        <v>0</v>
      </c>
      <c r="I408" s="285">
        <v>0</v>
      </c>
      <c r="J408" s="285">
        <v>100</v>
      </c>
      <c r="K408" s="285">
        <v>0</v>
      </c>
      <c r="L408" s="285">
        <v>0</v>
      </c>
      <c r="M408" s="285">
        <v>0</v>
      </c>
      <c r="N408" s="285">
        <v>0</v>
      </c>
      <c r="O408" s="285">
        <v>90.75</v>
      </c>
      <c r="P408" s="285">
        <v>0</v>
      </c>
      <c r="Q408" s="285">
        <v>192.11</v>
      </c>
      <c r="R408" s="285">
        <v>0</v>
      </c>
      <c r="S408" s="285">
        <v>0</v>
      </c>
      <c r="T408" s="285">
        <v>0</v>
      </c>
      <c r="U408" s="285">
        <v>0</v>
      </c>
      <c r="V408" s="285">
        <v>0</v>
      </c>
      <c r="W408" s="285">
        <v>0</v>
      </c>
      <c r="X408" s="285">
        <v>0</v>
      </c>
      <c r="Y408" s="285">
        <v>0</v>
      </c>
      <c r="Z408" s="285">
        <v>0</v>
      </c>
      <c r="AA408" s="285">
        <v>0</v>
      </c>
      <c r="AB408" s="285">
        <v>0</v>
      </c>
      <c r="AC408" s="285">
        <v>0</v>
      </c>
      <c r="AD408" s="285">
        <v>0</v>
      </c>
      <c r="AE408" s="285">
        <v>0</v>
      </c>
      <c r="AF408" s="285">
        <v>0</v>
      </c>
      <c r="AG408" s="285">
        <v>0</v>
      </c>
      <c r="AH408" s="285">
        <v>0</v>
      </c>
      <c r="AI408" s="285">
        <v>0</v>
      </c>
      <c r="AJ408" s="285">
        <v>0</v>
      </c>
      <c r="AK408" s="285">
        <v>0</v>
      </c>
      <c r="AL408" s="285">
        <v>0</v>
      </c>
      <c r="AM408" s="285">
        <v>0</v>
      </c>
      <c r="AN408" s="285">
        <v>0</v>
      </c>
      <c r="AO408" s="285">
        <v>0</v>
      </c>
      <c r="AP408" s="285">
        <v>0</v>
      </c>
      <c r="AQ408" s="285">
        <v>0</v>
      </c>
      <c r="AR408" s="285">
        <v>0</v>
      </c>
      <c r="AS408" s="285">
        <v>0</v>
      </c>
      <c r="AT408" s="285">
        <v>0</v>
      </c>
    </row>
    <row r="409" spans="1:46" x14ac:dyDescent="0.35">
      <c r="A409" s="285" t="s">
        <v>10</v>
      </c>
      <c r="B409" s="285">
        <v>1</v>
      </c>
      <c r="C409" s="285">
        <v>3</v>
      </c>
      <c r="D409" s="285">
        <v>7036</v>
      </c>
      <c r="E409" s="285">
        <v>0</v>
      </c>
      <c r="F409" s="285">
        <v>0</v>
      </c>
      <c r="G409" s="285">
        <v>0</v>
      </c>
      <c r="H409" s="285">
        <v>0</v>
      </c>
      <c r="I409" s="285">
        <v>0</v>
      </c>
      <c r="J409" s="285">
        <v>263.51</v>
      </c>
      <c r="K409" s="285">
        <v>0</v>
      </c>
      <c r="L409" s="285">
        <v>0</v>
      </c>
      <c r="M409" s="285">
        <v>0</v>
      </c>
      <c r="N409" s="285">
        <v>0</v>
      </c>
      <c r="O409" s="285">
        <v>6714.54</v>
      </c>
      <c r="P409" s="285">
        <v>0</v>
      </c>
      <c r="Q409" s="285">
        <v>2000</v>
      </c>
      <c r="R409" s="285">
        <v>0</v>
      </c>
      <c r="S409" s="285">
        <v>0</v>
      </c>
      <c r="T409" s="285">
        <v>0</v>
      </c>
      <c r="U409" s="285">
        <v>0</v>
      </c>
      <c r="V409" s="285">
        <v>0</v>
      </c>
      <c r="W409" s="285">
        <v>0</v>
      </c>
      <c r="X409" s="285">
        <v>0</v>
      </c>
      <c r="Y409" s="285">
        <v>0</v>
      </c>
      <c r="Z409" s="285">
        <v>0</v>
      </c>
      <c r="AA409" s="285">
        <v>0</v>
      </c>
      <c r="AB409" s="285">
        <v>0</v>
      </c>
      <c r="AC409" s="285">
        <v>0</v>
      </c>
      <c r="AD409" s="285">
        <v>0</v>
      </c>
      <c r="AE409" s="285">
        <v>0</v>
      </c>
      <c r="AF409" s="285">
        <v>0</v>
      </c>
      <c r="AG409" s="285">
        <v>0</v>
      </c>
      <c r="AH409" s="285">
        <v>0</v>
      </c>
      <c r="AI409" s="285">
        <v>0</v>
      </c>
      <c r="AJ409" s="285">
        <v>0</v>
      </c>
      <c r="AK409" s="285">
        <v>0</v>
      </c>
      <c r="AL409" s="285">
        <v>0</v>
      </c>
      <c r="AM409" s="285">
        <v>0</v>
      </c>
      <c r="AN409" s="285">
        <v>0</v>
      </c>
      <c r="AO409" s="285">
        <v>0</v>
      </c>
      <c r="AP409" s="285">
        <v>0</v>
      </c>
      <c r="AQ409" s="285">
        <v>0</v>
      </c>
      <c r="AR409" s="285">
        <v>0</v>
      </c>
      <c r="AS409" s="285">
        <v>0</v>
      </c>
      <c r="AT409" s="285">
        <v>0</v>
      </c>
    </row>
    <row r="410" spans="1:46" x14ac:dyDescent="0.35">
      <c r="A410" s="285" t="s">
        <v>10</v>
      </c>
      <c r="B410" s="285">
        <v>1</v>
      </c>
      <c r="C410" s="285">
        <v>3</v>
      </c>
      <c r="D410" s="285">
        <v>7037</v>
      </c>
      <c r="E410" s="285">
        <v>0</v>
      </c>
      <c r="F410" s="285">
        <v>0</v>
      </c>
      <c r="G410" s="285">
        <v>0</v>
      </c>
      <c r="H410" s="285">
        <v>0</v>
      </c>
      <c r="I410" s="285">
        <v>0</v>
      </c>
      <c r="J410" s="285">
        <v>484.03</v>
      </c>
      <c r="K410" s="285">
        <v>227.2</v>
      </c>
      <c r="L410" s="285">
        <v>25</v>
      </c>
      <c r="M410" s="285">
        <v>286.58</v>
      </c>
      <c r="N410" s="285">
        <v>100</v>
      </c>
      <c r="O410" s="285">
        <v>326.92</v>
      </c>
      <c r="P410" s="285">
        <v>50</v>
      </c>
      <c r="Q410" s="285">
        <v>0</v>
      </c>
      <c r="R410" s="285">
        <v>0</v>
      </c>
      <c r="S410" s="285">
        <v>0</v>
      </c>
      <c r="T410" s="285">
        <v>0</v>
      </c>
      <c r="U410" s="285">
        <v>0</v>
      </c>
      <c r="V410" s="285">
        <v>0</v>
      </c>
      <c r="W410" s="285">
        <v>0</v>
      </c>
      <c r="X410" s="285">
        <v>0</v>
      </c>
      <c r="Y410" s="285">
        <v>0</v>
      </c>
      <c r="Z410" s="285">
        <v>0</v>
      </c>
      <c r="AA410" s="285">
        <v>0</v>
      </c>
      <c r="AB410" s="285">
        <v>0</v>
      </c>
      <c r="AC410" s="285">
        <v>0</v>
      </c>
      <c r="AD410" s="285">
        <v>0</v>
      </c>
      <c r="AE410" s="285">
        <v>0</v>
      </c>
      <c r="AF410" s="285">
        <v>0</v>
      </c>
      <c r="AG410" s="285">
        <v>0</v>
      </c>
      <c r="AH410" s="285">
        <v>0</v>
      </c>
      <c r="AI410" s="285">
        <v>0</v>
      </c>
      <c r="AJ410" s="285">
        <v>0</v>
      </c>
      <c r="AK410" s="285">
        <v>0</v>
      </c>
      <c r="AL410" s="285">
        <v>0</v>
      </c>
      <c r="AM410" s="285">
        <v>0</v>
      </c>
      <c r="AN410" s="285">
        <v>0</v>
      </c>
      <c r="AO410" s="285">
        <v>0</v>
      </c>
      <c r="AP410" s="285">
        <v>0</v>
      </c>
      <c r="AQ410" s="285">
        <v>0</v>
      </c>
      <c r="AR410" s="285">
        <v>0</v>
      </c>
      <c r="AS410" s="285">
        <v>0</v>
      </c>
      <c r="AT410" s="285">
        <v>0</v>
      </c>
    </row>
    <row r="411" spans="1:46" x14ac:dyDescent="0.35">
      <c r="A411" s="285" t="s">
        <v>10</v>
      </c>
      <c r="B411" s="285">
        <v>1</v>
      </c>
      <c r="C411" s="285">
        <v>3</v>
      </c>
      <c r="D411" s="285">
        <v>7039</v>
      </c>
      <c r="E411" s="285">
        <v>0</v>
      </c>
      <c r="F411" s="285">
        <v>0</v>
      </c>
      <c r="G411" s="285">
        <v>0</v>
      </c>
      <c r="H411" s="285">
        <v>0</v>
      </c>
      <c r="I411" s="285">
        <v>0</v>
      </c>
      <c r="J411" s="285">
        <v>40.6</v>
      </c>
      <c r="K411" s="285">
        <v>0</v>
      </c>
      <c r="L411" s="285">
        <v>0</v>
      </c>
      <c r="M411" s="285">
        <v>200</v>
      </c>
      <c r="N411" s="285">
        <v>0</v>
      </c>
      <c r="O411" s="285">
        <v>0</v>
      </c>
      <c r="P411" s="285">
        <v>0</v>
      </c>
      <c r="Q411" s="285">
        <v>-40.6</v>
      </c>
      <c r="R411" s="285">
        <v>0</v>
      </c>
      <c r="S411" s="285">
        <v>0</v>
      </c>
      <c r="T411" s="285">
        <v>0</v>
      </c>
      <c r="U411" s="285">
        <v>0</v>
      </c>
      <c r="V411" s="285">
        <v>0</v>
      </c>
      <c r="W411" s="285">
        <v>0</v>
      </c>
      <c r="X411" s="285">
        <v>0</v>
      </c>
      <c r="Y411" s="285">
        <v>0</v>
      </c>
      <c r="Z411" s="285">
        <v>0</v>
      </c>
      <c r="AA411" s="285">
        <v>0</v>
      </c>
      <c r="AB411" s="285">
        <v>0</v>
      </c>
      <c r="AC411" s="285">
        <v>0</v>
      </c>
      <c r="AD411" s="285">
        <v>0</v>
      </c>
      <c r="AE411" s="285">
        <v>0</v>
      </c>
      <c r="AF411" s="285">
        <v>0</v>
      </c>
      <c r="AG411" s="285">
        <v>0</v>
      </c>
      <c r="AH411" s="285">
        <v>0</v>
      </c>
      <c r="AI411" s="285">
        <v>0</v>
      </c>
      <c r="AJ411" s="285">
        <v>0</v>
      </c>
      <c r="AK411" s="285">
        <v>0</v>
      </c>
      <c r="AL411" s="285">
        <v>0</v>
      </c>
      <c r="AM411" s="285">
        <v>0</v>
      </c>
      <c r="AN411" s="285">
        <v>0</v>
      </c>
      <c r="AO411" s="285">
        <v>0</v>
      </c>
      <c r="AP411" s="285">
        <v>0</v>
      </c>
      <c r="AQ411" s="285">
        <v>0</v>
      </c>
      <c r="AR411" s="285">
        <v>0</v>
      </c>
      <c r="AS411" s="285">
        <v>0</v>
      </c>
      <c r="AT411" s="285">
        <v>0</v>
      </c>
    </row>
    <row r="412" spans="1:46" x14ac:dyDescent="0.35">
      <c r="A412" s="285" t="s">
        <v>10</v>
      </c>
      <c r="B412" s="285">
        <v>1</v>
      </c>
      <c r="C412" s="285">
        <v>3</v>
      </c>
      <c r="D412" s="285">
        <v>7040</v>
      </c>
      <c r="E412" s="285">
        <v>0</v>
      </c>
      <c r="F412" s="285">
        <v>0</v>
      </c>
      <c r="G412" s="285">
        <v>0</v>
      </c>
      <c r="H412" s="285">
        <v>0</v>
      </c>
      <c r="I412" s="285">
        <v>0</v>
      </c>
      <c r="J412" s="285">
        <v>183.93</v>
      </c>
      <c r="K412" s="285">
        <v>0</v>
      </c>
      <c r="L412" s="285">
        <v>0</v>
      </c>
      <c r="M412" s="285">
        <v>78.7</v>
      </c>
      <c r="N412" s="285">
        <v>0</v>
      </c>
      <c r="O412" s="285">
        <v>0</v>
      </c>
      <c r="P412" s="285">
        <v>0</v>
      </c>
      <c r="Q412" s="285">
        <v>475.72</v>
      </c>
      <c r="R412" s="285">
        <v>0</v>
      </c>
      <c r="S412" s="285">
        <v>0</v>
      </c>
      <c r="T412" s="285">
        <v>0</v>
      </c>
      <c r="U412" s="285">
        <v>0</v>
      </c>
      <c r="V412" s="285">
        <v>0</v>
      </c>
      <c r="W412" s="285">
        <v>0</v>
      </c>
      <c r="X412" s="285">
        <v>0</v>
      </c>
      <c r="Y412" s="285">
        <v>0</v>
      </c>
      <c r="Z412" s="285">
        <v>0</v>
      </c>
      <c r="AA412" s="285">
        <v>0</v>
      </c>
      <c r="AB412" s="285">
        <v>0</v>
      </c>
      <c r="AC412" s="285">
        <v>0</v>
      </c>
      <c r="AD412" s="285">
        <v>0</v>
      </c>
      <c r="AE412" s="285">
        <v>0</v>
      </c>
      <c r="AF412" s="285">
        <v>0</v>
      </c>
      <c r="AG412" s="285">
        <v>0</v>
      </c>
      <c r="AH412" s="285">
        <v>0</v>
      </c>
      <c r="AI412" s="285">
        <v>0</v>
      </c>
      <c r="AJ412" s="285">
        <v>0</v>
      </c>
      <c r="AK412" s="285">
        <v>0</v>
      </c>
      <c r="AL412" s="285">
        <v>0</v>
      </c>
      <c r="AM412" s="285">
        <v>0</v>
      </c>
      <c r="AN412" s="285">
        <v>0</v>
      </c>
      <c r="AO412" s="285">
        <v>0</v>
      </c>
      <c r="AP412" s="285">
        <v>0</v>
      </c>
      <c r="AQ412" s="285">
        <v>0</v>
      </c>
      <c r="AR412" s="285">
        <v>0</v>
      </c>
      <c r="AS412" s="285">
        <v>0</v>
      </c>
      <c r="AT412" s="285">
        <v>0</v>
      </c>
    </row>
    <row r="413" spans="1:46" x14ac:dyDescent="0.35">
      <c r="A413" s="285" t="s">
        <v>10</v>
      </c>
      <c r="B413" s="285">
        <v>1</v>
      </c>
      <c r="C413" s="285">
        <v>3</v>
      </c>
      <c r="D413" s="285">
        <v>7041</v>
      </c>
      <c r="E413" s="285">
        <v>0</v>
      </c>
      <c r="F413" s="285">
        <v>0</v>
      </c>
      <c r="G413" s="285">
        <v>0</v>
      </c>
      <c r="H413" s="285">
        <v>0</v>
      </c>
      <c r="I413" s="285">
        <v>0</v>
      </c>
      <c r="J413" s="285">
        <v>95.99</v>
      </c>
      <c r="K413" s="285">
        <v>0</v>
      </c>
      <c r="L413" s="285">
        <v>527.71</v>
      </c>
      <c r="M413" s="285">
        <v>0</v>
      </c>
      <c r="N413" s="285">
        <v>0</v>
      </c>
      <c r="O413" s="285">
        <v>57.49</v>
      </c>
      <c r="P413" s="285">
        <v>327.68</v>
      </c>
      <c r="Q413" s="285">
        <v>882.08</v>
      </c>
      <c r="R413" s="285">
        <v>0</v>
      </c>
      <c r="S413" s="285">
        <v>0</v>
      </c>
      <c r="T413" s="285">
        <v>0</v>
      </c>
      <c r="U413" s="285">
        <v>0</v>
      </c>
      <c r="V413" s="285">
        <v>0</v>
      </c>
      <c r="W413" s="285">
        <v>0</v>
      </c>
      <c r="X413" s="285">
        <v>0</v>
      </c>
      <c r="Y413" s="285">
        <v>0</v>
      </c>
      <c r="Z413" s="285">
        <v>0</v>
      </c>
      <c r="AA413" s="285">
        <v>0</v>
      </c>
      <c r="AB413" s="285">
        <v>0</v>
      </c>
      <c r="AC413" s="285">
        <v>0</v>
      </c>
      <c r="AD413" s="285">
        <v>0</v>
      </c>
      <c r="AE413" s="285">
        <v>0</v>
      </c>
      <c r="AF413" s="285">
        <v>0</v>
      </c>
      <c r="AG413" s="285">
        <v>0</v>
      </c>
      <c r="AH413" s="285">
        <v>0</v>
      </c>
      <c r="AI413" s="285">
        <v>0</v>
      </c>
      <c r="AJ413" s="285">
        <v>0</v>
      </c>
      <c r="AK413" s="285">
        <v>0</v>
      </c>
      <c r="AL413" s="285">
        <v>0</v>
      </c>
      <c r="AM413" s="285">
        <v>0</v>
      </c>
      <c r="AN413" s="285">
        <v>0</v>
      </c>
      <c r="AO413" s="285">
        <v>0</v>
      </c>
      <c r="AP413" s="285">
        <v>0</v>
      </c>
      <c r="AQ413" s="285">
        <v>0</v>
      </c>
      <c r="AR413" s="285">
        <v>0</v>
      </c>
      <c r="AS413" s="285">
        <v>0</v>
      </c>
      <c r="AT413" s="285">
        <v>0</v>
      </c>
    </row>
    <row r="414" spans="1:46" x14ac:dyDescent="0.35">
      <c r="A414" s="285" t="s">
        <v>10</v>
      </c>
      <c r="B414" s="285">
        <v>1</v>
      </c>
      <c r="C414" s="285">
        <v>3</v>
      </c>
      <c r="D414" s="285">
        <v>7043</v>
      </c>
      <c r="E414" s="285">
        <v>0</v>
      </c>
      <c r="F414" s="285">
        <v>0</v>
      </c>
      <c r="G414" s="285">
        <v>0</v>
      </c>
      <c r="H414" s="285">
        <v>0</v>
      </c>
      <c r="I414" s="285">
        <v>0</v>
      </c>
      <c r="J414" s="285">
        <v>0</v>
      </c>
      <c r="K414" s="285">
        <v>0</v>
      </c>
      <c r="L414" s="285">
        <v>0</v>
      </c>
      <c r="M414" s="285">
        <v>0</v>
      </c>
      <c r="N414" s="285">
        <v>0</v>
      </c>
      <c r="O414" s="285">
        <v>0</v>
      </c>
      <c r="P414" s="285">
        <v>0</v>
      </c>
      <c r="Q414" s="285">
        <v>396.28</v>
      </c>
      <c r="R414" s="285">
        <v>0</v>
      </c>
      <c r="S414" s="285">
        <v>0</v>
      </c>
      <c r="T414" s="285">
        <v>0</v>
      </c>
      <c r="U414" s="285">
        <v>0</v>
      </c>
      <c r="V414" s="285">
        <v>0</v>
      </c>
      <c r="W414" s="285">
        <v>0</v>
      </c>
      <c r="X414" s="285">
        <v>0</v>
      </c>
      <c r="Y414" s="285">
        <v>0</v>
      </c>
      <c r="Z414" s="285">
        <v>0</v>
      </c>
      <c r="AA414" s="285">
        <v>0</v>
      </c>
      <c r="AB414" s="285">
        <v>0</v>
      </c>
      <c r="AC414" s="285">
        <v>0</v>
      </c>
      <c r="AD414" s="285">
        <v>0</v>
      </c>
      <c r="AE414" s="285">
        <v>0</v>
      </c>
      <c r="AF414" s="285">
        <v>0</v>
      </c>
      <c r="AG414" s="285">
        <v>0</v>
      </c>
      <c r="AH414" s="285">
        <v>0</v>
      </c>
      <c r="AI414" s="285">
        <v>0</v>
      </c>
      <c r="AJ414" s="285">
        <v>0</v>
      </c>
      <c r="AK414" s="285">
        <v>0</v>
      </c>
      <c r="AL414" s="285">
        <v>0</v>
      </c>
      <c r="AM414" s="285">
        <v>0</v>
      </c>
      <c r="AN414" s="285">
        <v>0</v>
      </c>
      <c r="AO414" s="285">
        <v>0</v>
      </c>
      <c r="AP414" s="285">
        <v>0</v>
      </c>
      <c r="AQ414" s="285">
        <v>0</v>
      </c>
      <c r="AR414" s="285">
        <v>0</v>
      </c>
      <c r="AS414" s="285">
        <v>0</v>
      </c>
      <c r="AT414" s="285">
        <v>0</v>
      </c>
    </row>
    <row r="415" spans="1:46" x14ac:dyDescent="0.35">
      <c r="A415" s="285" t="s">
        <v>10</v>
      </c>
      <c r="B415" s="285">
        <v>1</v>
      </c>
      <c r="C415" s="285">
        <v>3</v>
      </c>
      <c r="D415" s="285">
        <v>7044</v>
      </c>
      <c r="E415" s="285">
        <v>0</v>
      </c>
      <c r="F415" s="285">
        <v>0</v>
      </c>
      <c r="G415" s="285">
        <v>240</v>
      </c>
      <c r="H415" s="285">
        <v>0</v>
      </c>
      <c r="I415" s="285">
        <v>290.68</v>
      </c>
      <c r="J415" s="285">
        <v>598.82000000000005</v>
      </c>
      <c r="K415" s="285">
        <v>0</v>
      </c>
      <c r="L415" s="285">
        <v>0</v>
      </c>
      <c r="M415" s="285">
        <v>146.99</v>
      </c>
      <c r="N415" s="285">
        <v>500</v>
      </c>
      <c r="O415" s="285">
        <v>0</v>
      </c>
      <c r="P415" s="285">
        <v>0</v>
      </c>
      <c r="Q415" s="285">
        <v>-90</v>
      </c>
      <c r="R415" s="285">
        <v>0</v>
      </c>
      <c r="S415" s="285">
        <v>0</v>
      </c>
      <c r="T415" s="285">
        <v>0</v>
      </c>
      <c r="U415" s="285">
        <v>0</v>
      </c>
      <c r="V415" s="285">
        <v>0</v>
      </c>
      <c r="W415" s="285">
        <v>0</v>
      </c>
      <c r="X415" s="285">
        <v>0</v>
      </c>
      <c r="Y415" s="285">
        <v>0</v>
      </c>
      <c r="Z415" s="285">
        <v>0</v>
      </c>
      <c r="AA415" s="285">
        <v>0</v>
      </c>
      <c r="AB415" s="285">
        <v>0</v>
      </c>
      <c r="AC415" s="285">
        <v>0</v>
      </c>
      <c r="AD415" s="285">
        <v>0</v>
      </c>
      <c r="AE415" s="285">
        <v>0</v>
      </c>
      <c r="AF415" s="285">
        <v>0</v>
      </c>
      <c r="AG415" s="285">
        <v>0</v>
      </c>
      <c r="AH415" s="285">
        <v>0</v>
      </c>
      <c r="AI415" s="285">
        <v>0</v>
      </c>
      <c r="AJ415" s="285">
        <v>0</v>
      </c>
      <c r="AK415" s="285">
        <v>0</v>
      </c>
      <c r="AL415" s="285">
        <v>0</v>
      </c>
      <c r="AM415" s="285">
        <v>0</v>
      </c>
      <c r="AN415" s="285">
        <v>0</v>
      </c>
      <c r="AO415" s="285">
        <v>0</v>
      </c>
      <c r="AP415" s="285">
        <v>0</v>
      </c>
      <c r="AQ415" s="285">
        <v>0</v>
      </c>
      <c r="AR415" s="285">
        <v>0</v>
      </c>
      <c r="AS415" s="285">
        <v>0</v>
      </c>
      <c r="AT415" s="285">
        <v>0</v>
      </c>
    </row>
    <row r="416" spans="1:46" x14ac:dyDescent="0.35">
      <c r="A416" s="285" t="s">
        <v>10</v>
      </c>
      <c r="B416" s="285">
        <v>1</v>
      </c>
      <c r="C416" s="285">
        <v>3</v>
      </c>
      <c r="D416" s="285">
        <v>7045</v>
      </c>
      <c r="E416" s="285">
        <v>0</v>
      </c>
      <c r="F416" s="285">
        <v>0</v>
      </c>
      <c r="G416" s="285">
        <v>0</v>
      </c>
      <c r="H416" s="285">
        <v>0</v>
      </c>
      <c r="I416" s="285">
        <v>0</v>
      </c>
      <c r="J416" s="285">
        <v>0</v>
      </c>
      <c r="K416" s="285">
        <v>0</v>
      </c>
      <c r="L416" s="285">
        <v>0</v>
      </c>
      <c r="M416" s="285">
        <v>1000</v>
      </c>
      <c r="N416" s="285">
        <v>0</v>
      </c>
      <c r="O416" s="285">
        <v>594</v>
      </c>
      <c r="P416" s="285">
        <v>0</v>
      </c>
      <c r="Q416" s="285">
        <v>0</v>
      </c>
      <c r="R416" s="285">
        <v>0</v>
      </c>
      <c r="S416" s="285">
        <v>0</v>
      </c>
      <c r="T416" s="285">
        <v>0</v>
      </c>
      <c r="U416" s="285">
        <v>0</v>
      </c>
      <c r="V416" s="285">
        <v>0</v>
      </c>
      <c r="W416" s="285">
        <v>0</v>
      </c>
      <c r="X416" s="285">
        <v>0</v>
      </c>
      <c r="Y416" s="285">
        <v>0</v>
      </c>
      <c r="Z416" s="285">
        <v>0</v>
      </c>
      <c r="AA416" s="285">
        <v>0</v>
      </c>
      <c r="AB416" s="285">
        <v>0</v>
      </c>
      <c r="AC416" s="285">
        <v>0</v>
      </c>
      <c r="AD416" s="285">
        <v>0</v>
      </c>
      <c r="AE416" s="285">
        <v>0</v>
      </c>
      <c r="AF416" s="285">
        <v>0</v>
      </c>
      <c r="AG416" s="285">
        <v>0</v>
      </c>
      <c r="AH416" s="285">
        <v>0</v>
      </c>
      <c r="AI416" s="285">
        <v>0</v>
      </c>
      <c r="AJ416" s="285">
        <v>0</v>
      </c>
      <c r="AK416" s="285">
        <v>0</v>
      </c>
      <c r="AL416" s="285">
        <v>0</v>
      </c>
      <c r="AM416" s="285">
        <v>0</v>
      </c>
      <c r="AN416" s="285">
        <v>0</v>
      </c>
      <c r="AO416" s="285">
        <v>0</v>
      </c>
      <c r="AP416" s="285">
        <v>0</v>
      </c>
      <c r="AQ416" s="285">
        <v>0</v>
      </c>
      <c r="AR416" s="285">
        <v>0</v>
      </c>
      <c r="AS416" s="285">
        <v>0</v>
      </c>
      <c r="AT416" s="285">
        <v>0</v>
      </c>
    </row>
    <row r="417" spans="1:46" x14ac:dyDescent="0.35">
      <c r="A417" s="285" t="s">
        <v>10</v>
      </c>
      <c r="B417" s="285">
        <v>1</v>
      </c>
      <c r="C417" s="285">
        <v>3</v>
      </c>
      <c r="D417" s="285">
        <v>7046</v>
      </c>
      <c r="E417" s="285">
        <v>0</v>
      </c>
      <c r="F417" s="285">
        <v>0</v>
      </c>
      <c r="G417" s="285">
        <v>0</v>
      </c>
      <c r="H417" s="285">
        <v>0</v>
      </c>
      <c r="I417" s="285">
        <v>0</v>
      </c>
      <c r="J417" s="285">
        <v>0</v>
      </c>
      <c r="K417" s="285">
        <v>0</v>
      </c>
      <c r="L417" s="285">
        <v>0</v>
      </c>
      <c r="M417" s="285">
        <v>0</v>
      </c>
      <c r="N417" s="285">
        <v>0</v>
      </c>
      <c r="O417" s="285">
        <v>123.83</v>
      </c>
      <c r="P417" s="285">
        <v>0</v>
      </c>
      <c r="Q417" s="285">
        <v>0</v>
      </c>
      <c r="R417" s="285">
        <v>0</v>
      </c>
      <c r="S417" s="285">
        <v>0</v>
      </c>
      <c r="T417" s="285">
        <v>0</v>
      </c>
      <c r="U417" s="285">
        <v>0</v>
      </c>
      <c r="V417" s="285">
        <v>0</v>
      </c>
      <c r="W417" s="285">
        <v>0</v>
      </c>
      <c r="X417" s="285">
        <v>0</v>
      </c>
      <c r="Y417" s="285">
        <v>0</v>
      </c>
      <c r="Z417" s="285">
        <v>0</v>
      </c>
      <c r="AA417" s="285">
        <v>0</v>
      </c>
      <c r="AB417" s="285">
        <v>0</v>
      </c>
      <c r="AC417" s="285">
        <v>0</v>
      </c>
      <c r="AD417" s="285">
        <v>0</v>
      </c>
      <c r="AE417" s="285">
        <v>0</v>
      </c>
      <c r="AF417" s="285">
        <v>0</v>
      </c>
      <c r="AG417" s="285">
        <v>0</v>
      </c>
      <c r="AH417" s="285">
        <v>0</v>
      </c>
      <c r="AI417" s="285">
        <v>0</v>
      </c>
      <c r="AJ417" s="285">
        <v>0</v>
      </c>
      <c r="AK417" s="285">
        <v>0</v>
      </c>
      <c r="AL417" s="285">
        <v>0</v>
      </c>
      <c r="AM417" s="285">
        <v>0</v>
      </c>
      <c r="AN417" s="285">
        <v>0</v>
      </c>
      <c r="AO417" s="285">
        <v>0</v>
      </c>
      <c r="AP417" s="285">
        <v>0</v>
      </c>
      <c r="AQ417" s="285">
        <v>0</v>
      </c>
      <c r="AR417" s="285">
        <v>0</v>
      </c>
      <c r="AS417" s="285">
        <v>0</v>
      </c>
      <c r="AT417" s="285">
        <v>0</v>
      </c>
    </row>
    <row r="418" spans="1:46" x14ac:dyDescent="0.35">
      <c r="A418" s="285" t="s">
        <v>10</v>
      </c>
      <c r="B418" s="285">
        <v>1</v>
      </c>
      <c r="C418" s="285">
        <v>3</v>
      </c>
      <c r="D418" s="285">
        <v>7049</v>
      </c>
      <c r="E418" s="285">
        <v>0</v>
      </c>
      <c r="F418" s="285">
        <v>0</v>
      </c>
      <c r="G418" s="285">
        <v>0</v>
      </c>
      <c r="H418" s="285">
        <v>0</v>
      </c>
      <c r="I418" s="285">
        <v>0</v>
      </c>
      <c r="J418" s="285">
        <v>0</v>
      </c>
      <c r="K418" s="285">
        <v>0</v>
      </c>
      <c r="L418" s="285">
        <v>0</v>
      </c>
      <c r="M418" s="285">
        <v>0</v>
      </c>
      <c r="N418" s="285">
        <v>0</v>
      </c>
      <c r="O418" s="285">
        <v>0</v>
      </c>
      <c r="P418" s="285">
        <v>0</v>
      </c>
      <c r="Q418" s="285">
        <v>368.28</v>
      </c>
      <c r="R418" s="285">
        <v>0</v>
      </c>
      <c r="S418" s="285">
        <v>0</v>
      </c>
      <c r="T418" s="285">
        <v>0</v>
      </c>
      <c r="U418" s="285">
        <v>0</v>
      </c>
      <c r="V418" s="285">
        <v>0</v>
      </c>
      <c r="W418" s="285">
        <v>0</v>
      </c>
      <c r="X418" s="285">
        <v>0</v>
      </c>
      <c r="Y418" s="285">
        <v>0</v>
      </c>
      <c r="Z418" s="285">
        <v>0</v>
      </c>
      <c r="AA418" s="285">
        <v>0</v>
      </c>
      <c r="AB418" s="285">
        <v>0</v>
      </c>
      <c r="AC418" s="285">
        <v>0</v>
      </c>
      <c r="AD418" s="285">
        <v>0</v>
      </c>
      <c r="AE418" s="285">
        <v>0</v>
      </c>
      <c r="AF418" s="285">
        <v>0</v>
      </c>
      <c r="AG418" s="285">
        <v>0</v>
      </c>
      <c r="AH418" s="285">
        <v>0</v>
      </c>
      <c r="AI418" s="285">
        <v>0</v>
      </c>
      <c r="AJ418" s="285">
        <v>0</v>
      </c>
      <c r="AK418" s="285">
        <v>0</v>
      </c>
      <c r="AL418" s="285">
        <v>0</v>
      </c>
      <c r="AM418" s="285">
        <v>0</v>
      </c>
      <c r="AN418" s="285">
        <v>0</v>
      </c>
      <c r="AO418" s="285">
        <v>0</v>
      </c>
      <c r="AP418" s="285">
        <v>0</v>
      </c>
      <c r="AQ418" s="285">
        <v>0</v>
      </c>
      <c r="AR418" s="285">
        <v>0</v>
      </c>
      <c r="AS418" s="285">
        <v>0</v>
      </c>
      <c r="AT418" s="285">
        <v>0</v>
      </c>
    </row>
    <row r="419" spans="1:46" x14ac:dyDescent="0.35">
      <c r="A419" s="285" t="s">
        <v>10</v>
      </c>
      <c r="B419" s="285">
        <v>1</v>
      </c>
      <c r="C419" s="285">
        <v>3</v>
      </c>
      <c r="D419" s="285">
        <v>7052</v>
      </c>
      <c r="E419" s="285">
        <v>0</v>
      </c>
      <c r="F419" s="285">
        <v>0</v>
      </c>
      <c r="G419" s="285">
        <v>0</v>
      </c>
      <c r="H419" s="285">
        <v>0</v>
      </c>
      <c r="I419" s="285">
        <v>0</v>
      </c>
      <c r="J419" s="285">
        <v>0</v>
      </c>
      <c r="K419" s="285">
        <v>0</v>
      </c>
      <c r="L419" s="285">
        <v>182.19</v>
      </c>
      <c r="M419" s="285">
        <v>0</v>
      </c>
      <c r="N419" s="285">
        <v>0</v>
      </c>
      <c r="O419" s="285">
        <v>0</v>
      </c>
      <c r="P419" s="285">
        <v>0</v>
      </c>
      <c r="Q419" s="285">
        <v>0</v>
      </c>
      <c r="R419" s="285">
        <v>0</v>
      </c>
      <c r="S419" s="285">
        <v>0</v>
      </c>
      <c r="T419" s="285">
        <v>0</v>
      </c>
      <c r="U419" s="285">
        <v>0</v>
      </c>
      <c r="V419" s="285">
        <v>0</v>
      </c>
      <c r="W419" s="285">
        <v>0</v>
      </c>
      <c r="X419" s="285">
        <v>0</v>
      </c>
      <c r="Y419" s="285">
        <v>0</v>
      </c>
      <c r="Z419" s="285">
        <v>0</v>
      </c>
      <c r="AA419" s="285">
        <v>0</v>
      </c>
      <c r="AB419" s="285">
        <v>0</v>
      </c>
      <c r="AC419" s="285">
        <v>0</v>
      </c>
      <c r="AD419" s="285">
        <v>0</v>
      </c>
      <c r="AE419" s="285">
        <v>0</v>
      </c>
      <c r="AF419" s="285">
        <v>0</v>
      </c>
      <c r="AG419" s="285">
        <v>0</v>
      </c>
      <c r="AH419" s="285">
        <v>0</v>
      </c>
      <c r="AI419" s="285">
        <v>0</v>
      </c>
      <c r="AJ419" s="285">
        <v>0</v>
      </c>
      <c r="AK419" s="285">
        <v>0</v>
      </c>
      <c r="AL419" s="285">
        <v>0</v>
      </c>
      <c r="AM419" s="285">
        <v>0</v>
      </c>
      <c r="AN419" s="285">
        <v>0</v>
      </c>
      <c r="AO419" s="285">
        <v>0</v>
      </c>
      <c r="AP419" s="285">
        <v>0</v>
      </c>
      <c r="AQ419" s="285">
        <v>0</v>
      </c>
      <c r="AR419" s="285">
        <v>0</v>
      </c>
      <c r="AS419" s="285">
        <v>0</v>
      </c>
      <c r="AT419" s="285">
        <v>0</v>
      </c>
    </row>
    <row r="420" spans="1:46" x14ac:dyDescent="0.35">
      <c r="A420" s="285" t="s">
        <v>10</v>
      </c>
      <c r="B420" s="285">
        <v>1</v>
      </c>
      <c r="C420" s="285">
        <v>3</v>
      </c>
      <c r="D420" s="285">
        <v>7053</v>
      </c>
      <c r="E420" s="285">
        <v>0</v>
      </c>
      <c r="F420" s="285">
        <v>0</v>
      </c>
      <c r="G420" s="285">
        <v>0</v>
      </c>
      <c r="H420" s="285">
        <v>0</v>
      </c>
      <c r="I420" s="285">
        <v>168.07</v>
      </c>
      <c r="J420" s="285">
        <v>266.76</v>
      </c>
      <c r="K420" s="285">
        <v>0</v>
      </c>
      <c r="L420" s="285">
        <v>27.63</v>
      </c>
      <c r="M420" s="285">
        <v>197.73</v>
      </c>
      <c r="N420" s="285">
        <v>684.57</v>
      </c>
      <c r="O420" s="285">
        <v>617.23</v>
      </c>
      <c r="P420" s="285">
        <v>1275.26</v>
      </c>
      <c r="Q420" s="285">
        <v>0</v>
      </c>
      <c r="R420" s="285">
        <v>0</v>
      </c>
      <c r="S420" s="285">
        <v>0</v>
      </c>
      <c r="T420" s="285">
        <v>0</v>
      </c>
      <c r="U420" s="285">
        <v>0</v>
      </c>
      <c r="V420" s="285">
        <v>0</v>
      </c>
      <c r="W420" s="285">
        <v>0</v>
      </c>
      <c r="X420" s="285">
        <v>0</v>
      </c>
      <c r="Y420" s="285">
        <v>0</v>
      </c>
      <c r="Z420" s="285">
        <v>0</v>
      </c>
      <c r="AA420" s="285">
        <v>0</v>
      </c>
      <c r="AB420" s="285">
        <v>0</v>
      </c>
      <c r="AC420" s="285">
        <v>0</v>
      </c>
      <c r="AD420" s="285">
        <v>0</v>
      </c>
      <c r="AE420" s="285">
        <v>0</v>
      </c>
      <c r="AF420" s="285">
        <v>0</v>
      </c>
      <c r="AG420" s="285">
        <v>0</v>
      </c>
      <c r="AH420" s="285">
        <v>0</v>
      </c>
      <c r="AI420" s="285">
        <v>0</v>
      </c>
      <c r="AJ420" s="285">
        <v>0</v>
      </c>
      <c r="AK420" s="285">
        <v>0</v>
      </c>
      <c r="AL420" s="285">
        <v>0</v>
      </c>
      <c r="AM420" s="285">
        <v>0</v>
      </c>
      <c r="AN420" s="285">
        <v>0</v>
      </c>
      <c r="AO420" s="285">
        <v>0</v>
      </c>
      <c r="AP420" s="285">
        <v>0</v>
      </c>
      <c r="AQ420" s="285">
        <v>0</v>
      </c>
      <c r="AR420" s="285">
        <v>0</v>
      </c>
      <c r="AS420" s="285">
        <v>0</v>
      </c>
      <c r="AT420" s="285">
        <v>0</v>
      </c>
    </row>
    <row r="421" spans="1:46" x14ac:dyDescent="0.35">
      <c r="A421" s="285" t="s">
        <v>10</v>
      </c>
      <c r="B421" s="285">
        <v>1</v>
      </c>
      <c r="C421" s="285">
        <v>3</v>
      </c>
      <c r="D421" s="285">
        <v>7054</v>
      </c>
      <c r="E421" s="285">
        <v>0</v>
      </c>
      <c r="F421" s="285">
        <v>0</v>
      </c>
      <c r="G421" s="285">
        <v>0</v>
      </c>
      <c r="H421" s="285">
        <v>0</v>
      </c>
      <c r="I421" s="285">
        <v>0</v>
      </c>
      <c r="J421" s="285">
        <v>0</v>
      </c>
      <c r="K421" s="285">
        <v>0</v>
      </c>
      <c r="L421" s="285">
        <v>0</v>
      </c>
      <c r="M421" s="285">
        <v>0</v>
      </c>
      <c r="N421" s="285">
        <v>0</v>
      </c>
      <c r="O421" s="285">
        <v>0</v>
      </c>
      <c r="P421" s="285">
        <v>200</v>
      </c>
      <c r="Q421" s="285">
        <v>0</v>
      </c>
      <c r="R421" s="285">
        <v>0</v>
      </c>
      <c r="S421" s="285">
        <v>0</v>
      </c>
      <c r="T421" s="285">
        <v>0</v>
      </c>
      <c r="U421" s="285">
        <v>0</v>
      </c>
      <c r="V421" s="285">
        <v>0</v>
      </c>
      <c r="W421" s="285">
        <v>0</v>
      </c>
      <c r="X421" s="285">
        <v>0</v>
      </c>
      <c r="Y421" s="285">
        <v>0</v>
      </c>
      <c r="Z421" s="285">
        <v>0</v>
      </c>
      <c r="AA421" s="285">
        <v>0</v>
      </c>
      <c r="AB421" s="285">
        <v>0</v>
      </c>
      <c r="AC421" s="285">
        <v>0</v>
      </c>
      <c r="AD421" s="285">
        <v>0</v>
      </c>
      <c r="AE421" s="285">
        <v>0</v>
      </c>
      <c r="AF421" s="285">
        <v>0</v>
      </c>
      <c r="AG421" s="285">
        <v>0</v>
      </c>
      <c r="AH421" s="285">
        <v>0</v>
      </c>
      <c r="AI421" s="285">
        <v>0</v>
      </c>
      <c r="AJ421" s="285">
        <v>0</v>
      </c>
      <c r="AK421" s="285">
        <v>0</v>
      </c>
      <c r="AL421" s="285">
        <v>0</v>
      </c>
      <c r="AM421" s="285">
        <v>0</v>
      </c>
      <c r="AN421" s="285">
        <v>0</v>
      </c>
      <c r="AO421" s="285">
        <v>0</v>
      </c>
      <c r="AP421" s="285">
        <v>0</v>
      </c>
      <c r="AQ421" s="285">
        <v>0</v>
      </c>
      <c r="AR421" s="285">
        <v>0</v>
      </c>
      <c r="AS421" s="285">
        <v>0</v>
      </c>
      <c r="AT421" s="285">
        <v>0</v>
      </c>
    </row>
    <row r="422" spans="1:46" x14ac:dyDescent="0.35">
      <c r="A422" s="285" t="s">
        <v>10</v>
      </c>
      <c r="B422" s="285">
        <v>1</v>
      </c>
      <c r="C422" s="285">
        <v>3</v>
      </c>
      <c r="D422" s="285">
        <v>7057</v>
      </c>
      <c r="E422" s="285">
        <v>0</v>
      </c>
      <c r="F422" s="285">
        <v>0</v>
      </c>
      <c r="G422" s="285">
        <v>0</v>
      </c>
      <c r="H422" s="285">
        <v>0</v>
      </c>
      <c r="I422" s="285">
        <v>0</v>
      </c>
      <c r="J422" s="285">
        <v>0</v>
      </c>
      <c r="K422" s="285">
        <v>0</v>
      </c>
      <c r="L422" s="285">
        <v>0</v>
      </c>
      <c r="M422" s="285">
        <v>0</v>
      </c>
      <c r="N422" s="285">
        <v>0</v>
      </c>
      <c r="O422" s="285">
        <v>0</v>
      </c>
      <c r="P422" s="285">
        <v>0</v>
      </c>
      <c r="Q422" s="285">
        <v>368.28</v>
      </c>
      <c r="R422" s="285">
        <v>0</v>
      </c>
      <c r="S422" s="285">
        <v>0</v>
      </c>
      <c r="T422" s="285">
        <v>0</v>
      </c>
      <c r="U422" s="285">
        <v>0</v>
      </c>
      <c r="V422" s="285">
        <v>0</v>
      </c>
      <c r="W422" s="285">
        <v>0</v>
      </c>
      <c r="X422" s="285">
        <v>0</v>
      </c>
      <c r="Y422" s="285">
        <v>0</v>
      </c>
      <c r="Z422" s="285">
        <v>0</v>
      </c>
      <c r="AA422" s="285">
        <v>0</v>
      </c>
      <c r="AB422" s="285">
        <v>0</v>
      </c>
      <c r="AC422" s="285">
        <v>0</v>
      </c>
      <c r="AD422" s="285">
        <v>0</v>
      </c>
      <c r="AE422" s="285">
        <v>0</v>
      </c>
      <c r="AF422" s="285">
        <v>0</v>
      </c>
      <c r="AG422" s="285">
        <v>0</v>
      </c>
      <c r="AH422" s="285">
        <v>0</v>
      </c>
      <c r="AI422" s="285">
        <v>0</v>
      </c>
      <c r="AJ422" s="285">
        <v>0</v>
      </c>
      <c r="AK422" s="285">
        <v>0</v>
      </c>
      <c r="AL422" s="285">
        <v>0</v>
      </c>
      <c r="AM422" s="285">
        <v>0</v>
      </c>
      <c r="AN422" s="285">
        <v>0</v>
      </c>
      <c r="AO422" s="285">
        <v>0</v>
      </c>
      <c r="AP422" s="285">
        <v>0</v>
      </c>
      <c r="AQ422" s="285">
        <v>0</v>
      </c>
      <c r="AR422" s="285">
        <v>0</v>
      </c>
      <c r="AS422" s="285">
        <v>0</v>
      </c>
      <c r="AT422" s="285">
        <v>0</v>
      </c>
    </row>
    <row r="423" spans="1:46" x14ac:dyDescent="0.35">
      <c r="A423" s="285" t="s">
        <v>10</v>
      </c>
      <c r="B423" s="285">
        <v>1</v>
      </c>
      <c r="C423" s="285">
        <v>3</v>
      </c>
      <c r="D423" s="285">
        <v>7060</v>
      </c>
      <c r="E423" s="285">
        <v>0</v>
      </c>
      <c r="F423" s="285">
        <v>0</v>
      </c>
      <c r="G423" s="285">
        <v>0</v>
      </c>
      <c r="H423" s="285">
        <v>0</v>
      </c>
      <c r="I423" s="285">
        <v>0</v>
      </c>
      <c r="J423" s="285">
        <v>0</v>
      </c>
      <c r="K423" s="285">
        <v>0</v>
      </c>
      <c r="L423" s="285">
        <v>0</v>
      </c>
      <c r="M423" s="285">
        <v>301.14999999999998</v>
      </c>
      <c r="N423" s="285">
        <v>0</v>
      </c>
      <c r="O423" s="285">
        <v>0</v>
      </c>
      <c r="P423" s="285">
        <v>0</v>
      </c>
      <c r="Q423" s="285">
        <v>186.17</v>
      </c>
      <c r="R423" s="285">
        <v>0</v>
      </c>
      <c r="S423" s="285">
        <v>0</v>
      </c>
      <c r="T423" s="285">
        <v>0</v>
      </c>
      <c r="U423" s="285">
        <v>0</v>
      </c>
      <c r="V423" s="285">
        <v>0</v>
      </c>
      <c r="W423" s="285">
        <v>0</v>
      </c>
      <c r="X423" s="285">
        <v>0</v>
      </c>
      <c r="Y423" s="285">
        <v>0</v>
      </c>
      <c r="Z423" s="285">
        <v>0</v>
      </c>
      <c r="AA423" s="285">
        <v>0</v>
      </c>
      <c r="AB423" s="285">
        <v>0</v>
      </c>
      <c r="AC423" s="285">
        <v>0</v>
      </c>
      <c r="AD423" s="285">
        <v>0</v>
      </c>
      <c r="AE423" s="285">
        <v>0</v>
      </c>
      <c r="AF423" s="285">
        <v>0</v>
      </c>
      <c r="AG423" s="285">
        <v>0</v>
      </c>
      <c r="AH423" s="285">
        <v>0</v>
      </c>
      <c r="AI423" s="285">
        <v>0</v>
      </c>
      <c r="AJ423" s="285">
        <v>0</v>
      </c>
      <c r="AK423" s="285">
        <v>0</v>
      </c>
      <c r="AL423" s="285">
        <v>0</v>
      </c>
      <c r="AM423" s="285">
        <v>0</v>
      </c>
      <c r="AN423" s="285">
        <v>0</v>
      </c>
      <c r="AO423" s="285">
        <v>0</v>
      </c>
      <c r="AP423" s="285">
        <v>0</v>
      </c>
      <c r="AQ423" s="285">
        <v>0</v>
      </c>
      <c r="AR423" s="285">
        <v>0</v>
      </c>
      <c r="AS423" s="285">
        <v>0</v>
      </c>
      <c r="AT423" s="285">
        <v>0</v>
      </c>
    </row>
    <row r="424" spans="1:46" x14ac:dyDescent="0.35">
      <c r="A424" s="285" t="s">
        <v>10</v>
      </c>
      <c r="B424" s="285">
        <v>1</v>
      </c>
      <c r="C424" s="285">
        <v>3</v>
      </c>
      <c r="D424" s="285">
        <v>7061</v>
      </c>
      <c r="E424" s="285">
        <v>0</v>
      </c>
      <c r="F424" s="285">
        <v>0</v>
      </c>
      <c r="G424" s="285">
        <v>0</v>
      </c>
      <c r="H424" s="285">
        <v>0</v>
      </c>
      <c r="I424" s="285">
        <v>0</v>
      </c>
      <c r="J424" s="285">
        <v>94.4</v>
      </c>
      <c r="K424" s="285">
        <v>0</v>
      </c>
      <c r="L424" s="285">
        <v>0</v>
      </c>
      <c r="M424" s="285">
        <v>0</v>
      </c>
      <c r="N424" s="285">
        <v>0</v>
      </c>
      <c r="O424" s="285">
        <v>0</v>
      </c>
      <c r="P424" s="285">
        <v>0</v>
      </c>
      <c r="Q424" s="285">
        <v>0</v>
      </c>
      <c r="R424" s="285">
        <v>0</v>
      </c>
      <c r="S424" s="285">
        <v>0</v>
      </c>
      <c r="T424" s="285">
        <v>0</v>
      </c>
      <c r="U424" s="285">
        <v>0</v>
      </c>
      <c r="V424" s="285">
        <v>0</v>
      </c>
      <c r="W424" s="285">
        <v>0</v>
      </c>
      <c r="X424" s="285">
        <v>0</v>
      </c>
      <c r="Y424" s="285">
        <v>0</v>
      </c>
      <c r="Z424" s="285">
        <v>0</v>
      </c>
      <c r="AA424" s="285">
        <v>0</v>
      </c>
      <c r="AB424" s="285">
        <v>0</v>
      </c>
      <c r="AC424" s="285">
        <v>0</v>
      </c>
      <c r="AD424" s="285">
        <v>0</v>
      </c>
      <c r="AE424" s="285">
        <v>0</v>
      </c>
      <c r="AF424" s="285">
        <v>0</v>
      </c>
      <c r="AG424" s="285">
        <v>0</v>
      </c>
      <c r="AH424" s="285">
        <v>0</v>
      </c>
      <c r="AI424" s="285">
        <v>0</v>
      </c>
      <c r="AJ424" s="285">
        <v>0</v>
      </c>
      <c r="AK424" s="285">
        <v>0</v>
      </c>
      <c r="AL424" s="285">
        <v>0</v>
      </c>
      <c r="AM424" s="285">
        <v>0</v>
      </c>
      <c r="AN424" s="285">
        <v>0</v>
      </c>
      <c r="AO424" s="285">
        <v>0</v>
      </c>
      <c r="AP424" s="285">
        <v>0</v>
      </c>
      <c r="AQ424" s="285">
        <v>0</v>
      </c>
      <c r="AR424" s="285">
        <v>0</v>
      </c>
      <c r="AS424" s="285">
        <v>0</v>
      </c>
      <c r="AT424" s="285">
        <v>0</v>
      </c>
    </row>
    <row r="425" spans="1:46" x14ac:dyDescent="0.35">
      <c r="A425" s="285" t="s">
        <v>10</v>
      </c>
      <c r="B425" s="285">
        <v>1</v>
      </c>
      <c r="C425" s="285">
        <v>3</v>
      </c>
      <c r="D425" s="285">
        <v>7063</v>
      </c>
      <c r="E425" s="285">
        <v>0</v>
      </c>
      <c r="F425" s="285">
        <v>0</v>
      </c>
      <c r="G425" s="285">
        <v>0</v>
      </c>
      <c r="H425" s="285">
        <v>0</v>
      </c>
      <c r="I425" s="285">
        <v>0</v>
      </c>
      <c r="J425" s="285">
        <v>35.57</v>
      </c>
      <c r="K425" s="285">
        <v>333.97</v>
      </c>
      <c r="L425" s="285">
        <v>0</v>
      </c>
      <c r="M425" s="285">
        <v>275</v>
      </c>
      <c r="N425" s="285">
        <v>175</v>
      </c>
      <c r="O425" s="285">
        <v>528.69000000000005</v>
      </c>
      <c r="P425" s="285">
        <v>8.7899999999999991</v>
      </c>
      <c r="Q425" s="285">
        <v>166.93</v>
      </c>
      <c r="R425" s="285">
        <v>0</v>
      </c>
      <c r="S425" s="285">
        <v>0</v>
      </c>
      <c r="T425" s="285">
        <v>0</v>
      </c>
      <c r="U425" s="285">
        <v>0</v>
      </c>
      <c r="V425" s="285">
        <v>0</v>
      </c>
      <c r="W425" s="285">
        <v>0</v>
      </c>
      <c r="X425" s="285">
        <v>0</v>
      </c>
      <c r="Y425" s="285">
        <v>0</v>
      </c>
      <c r="Z425" s="285">
        <v>0</v>
      </c>
      <c r="AA425" s="285">
        <v>0</v>
      </c>
      <c r="AB425" s="285">
        <v>0</v>
      </c>
      <c r="AC425" s="285">
        <v>0</v>
      </c>
      <c r="AD425" s="285">
        <v>0</v>
      </c>
      <c r="AE425" s="285">
        <v>0</v>
      </c>
      <c r="AF425" s="285">
        <v>0</v>
      </c>
      <c r="AG425" s="285">
        <v>0</v>
      </c>
      <c r="AH425" s="285">
        <v>0</v>
      </c>
      <c r="AI425" s="285">
        <v>0</v>
      </c>
      <c r="AJ425" s="285">
        <v>0</v>
      </c>
      <c r="AK425" s="285">
        <v>0</v>
      </c>
      <c r="AL425" s="285">
        <v>0</v>
      </c>
      <c r="AM425" s="285">
        <v>0</v>
      </c>
      <c r="AN425" s="285">
        <v>0</v>
      </c>
      <c r="AO425" s="285">
        <v>0</v>
      </c>
      <c r="AP425" s="285">
        <v>0</v>
      </c>
      <c r="AQ425" s="285">
        <v>0</v>
      </c>
      <c r="AR425" s="285">
        <v>0</v>
      </c>
      <c r="AS425" s="285">
        <v>0</v>
      </c>
      <c r="AT425" s="285">
        <v>0</v>
      </c>
    </row>
    <row r="426" spans="1:46" x14ac:dyDescent="0.35">
      <c r="A426" s="285" t="s">
        <v>10</v>
      </c>
      <c r="B426" s="285">
        <v>1</v>
      </c>
      <c r="C426" s="285">
        <v>3</v>
      </c>
      <c r="D426" s="285">
        <v>7064</v>
      </c>
      <c r="E426" s="285">
        <v>0</v>
      </c>
      <c r="F426" s="285">
        <v>0</v>
      </c>
      <c r="G426" s="285">
        <v>0</v>
      </c>
      <c r="H426" s="285">
        <v>0</v>
      </c>
      <c r="I426" s="285">
        <v>0</v>
      </c>
      <c r="J426" s="285">
        <v>0</v>
      </c>
      <c r="K426" s="285">
        <v>0</v>
      </c>
      <c r="L426" s="285">
        <v>0</v>
      </c>
      <c r="M426" s="285">
        <v>0</v>
      </c>
      <c r="N426" s="285">
        <v>0</v>
      </c>
      <c r="O426" s="285">
        <v>-424.14</v>
      </c>
      <c r="P426" s="285">
        <v>1520.53</v>
      </c>
      <c r="Q426" s="285">
        <v>0</v>
      </c>
      <c r="R426" s="285">
        <v>0</v>
      </c>
      <c r="S426" s="285">
        <v>0</v>
      </c>
      <c r="T426" s="285">
        <v>0</v>
      </c>
      <c r="U426" s="285">
        <v>0</v>
      </c>
      <c r="V426" s="285">
        <v>0</v>
      </c>
      <c r="W426" s="285">
        <v>0</v>
      </c>
      <c r="X426" s="285">
        <v>0</v>
      </c>
      <c r="Y426" s="285">
        <v>0</v>
      </c>
      <c r="Z426" s="285">
        <v>0</v>
      </c>
      <c r="AA426" s="285">
        <v>0</v>
      </c>
      <c r="AB426" s="285">
        <v>0</v>
      </c>
      <c r="AC426" s="285">
        <v>0</v>
      </c>
      <c r="AD426" s="285">
        <v>0</v>
      </c>
      <c r="AE426" s="285">
        <v>0</v>
      </c>
      <c r="AF426" s="285">
        <v>0</v>
      </c>
      <c r="AG426" s="285">
        <v>0</v>
      </c>
      <c r="AH426" s="285">
        <v>0</v>
      </c>
      <c r="AI426" s="285">
        <v>0</v>
      </c>
      <c r="AJ426" s="285">
        <v>0</v>
      </c>
      <c r="AK426" s="285">
        <v>0</v>
      </c>
      <c r="AL426" s="285">
        <v>0</v>
      </c>
      <c r="AM426" s="285">
        <v>0</v>
      </c>
      <c r="AN426" s="285">
        <v>0</v>
      </c>
      <c r="AO426" s="285">
        <v>0</v>
      </c>
      <c r="AP426" s="285">
        <v>0</v>
      </c>
      <c r="AQ426" s="285">
        <v>0</v>
      </c>
      <c r="AR426" s="285">
        <v>0</v>
      </c>
      <c r="AS426" s="285">
        <v>0</v>
      </c>
      <c r="AT426" s="285">
        <v>0</v>
      </c>
    </row>
    <row r="427" spans="1:46" x14ac:dyDescent="0.35">
      <c r="A427" s="285" t="s">
        <v>10</v>
      </c>
      <c r="B427" s="285">
        <v>1</v>
      </c>
      <c r="C427" s="285">
        <v>3</v>
      </c>
      <c r="D427" s="285">
        <v>7065</v>
      </c>
      <c r="E427" s="285">
        <v>0</v>
      </c>
      <c r="F427" s="285">
        <v>0</v>
      </c>
      <c r="G427" s="285">
        <v>0</v>
      </c>
      <c r="H427" s="285">
        <v>0</v>
      </c>
      <c r="I427" s="285">
        <v>0</v>
      </c>
      <c r="J427" s="285">
        <v>0</v>
      </c>
      <c r="K427" s="285">
        <v>0</v>
      </c>
      <c r="L427" s="285">
        <v>0</v>
      </c>
      <c r="M427" s="285">
        <v>0</v>
      </c>
      <c r="N427" s="285">
        <v>116.39</v>
      </c>
      <c r="O427" s="285">
        <v>0</v>
      </c>
      <c r="P427" s="285">
        <v>500</v>
      </c>
      <c r="Q427" s="285">
        <v>0</v>
      </c>
      <c r="R427" s="285">
        <v>0</v>
      </c>
      <c r="S427" s="285">
        <v>0</v>
      </c>
      <c r="T427" s="285">
        <v>0</v>
      </c>
      <c r="U427" s="285">
        <v>0</v>
      </c>
      <c r="V427" s="285">
        <v>0</v>
      </c>
      <c r="W427" s="285">
        <v>0</v>
      </c>
      <c r="X427" s="285">
        <v>0</v>
      </c>
      <c r="Y427" s="285">
        <v>0</v>
      </c>
      <c r="Z427" s="285">
        <v>0</v>
      </c>
      <c r="AA427" s="285">
        <v>0</v>
      </c>
      <c r="AB427" s="285">
        <v>0</v>
      </c>
      <c r="AC427" s="285">
        <v>0</v>
      </c>
      <c r="AD427" s="285">
        <v>0</v>
      </c>
      <c r="AE427" s="285">
        <v>0</v>
      </c>
      <c r="AF427" s="285">
        <v>0</v>
      </c>
      <c r="AG427" s="285">
        <v>0</v>
      </c>
      <c r="AH427" s="285">
        <v>0</v>
      </c>
      <c r="AI427" s="285">
        <v>0</v>
      </c>
      <c r="AJ427" s="285">
        <v>0</v>
      </c>
      <c r="AK427" s="285">
        <v>0</v>
      </c>
      <c r="AL427" s="285">
        <v>0</v>
      </c>
      <c r="AM427" s="285">
        <v>0</v>
      </c>
      <c r="AN427" s="285">
        <v>0</v>
      </c>
      <c r="AO427" s="285">
        <v>0</v>
      </c>
      <c r="AP427" s="285">
        <v>0</v>
      </c>
      <c r="AQ427" s="285">
        <v>0</v>
      </c>
      <c r="AR427" s="285">
        <v>0</v>
      </c>
      <c r="AS427" s="285">
        <v>0</v>
      </c>
      <c r="AT427" s="285">
        <v>0</v>
      </c>
    </row>
    <row r="428" spans="1:46" x14ac:dyDescent="0.35">
      <c r="A428" s="285" t="s">
        <v>10</v>
      </c>
      <c r="B428" s="285">
        <v>1</v>
      </c>
      <c r="C428" s="285">
        <v>3</v>
      </c>
      <c r="D428" s="285">
        <v>7066</v>
      </c>
      <c r="E428" s="285">
        <v>0</v>
      </c>
      <c r="F428" s="285">
        <v>0</v>
      </c>
      <c r="G428" s="285">
        <v>1719.01</v>
      </c>
      <c r="H428" s="285">
        <v>0</v>
      </c>
      <c r="I428" s="285">
        <v>0</v>
      </c>
      <c r="J428" s="285">
        <v>0</v>
      </c>
      <c r="K428" s="285">
        <v>0</v>
      </c>
      <c r="L428" s="285">
        <v>0</v>
      </c>
      <c r="M428" s="285">
        <v>0</v>
      </c>
      <c r="N428" s="285">
        <v>0</v>
      </c>
      <c r="O428" s="285">
        <v>25</v>
      </c>
      <c r="P428" s="285">
        <v>0</v>
      </c>
      <c r="Q428" s="285">
        <v>0</v>
      </c>
      <c r="R428" s="285">
        <v>0</v>
      </c>
      <c r="S428" s="285">
        <v>0</v>
      </c>
      <c r="T428" s="285">
        <v>0</v>
      </c>
      <c r="U428" s="285">
        <v>0</v>
      </c>
      <c r="V428" s="285">
        <v>0</v>
      </c>
      <c r="W428" s="285">
        <v>0</v>
      </c>
      <c r="X428" s="285">
        <v>0</v>
      </c>
      <c r="Y428" s="285">
        <v>0</v>
      </c>
      <c r="Z428" s="285">
        <v>0</v>
      </c>
      <c r="AA428" s="285">
        <v>0</v>
      </c>
      <c r="AB428" s="285">
        <v>0</v>
      </c>
      <c r="AC428" s="285">
        <v>0</v>
      </c>
      <c r="AD428" s="285">
        <v>0</v>
      </c>
      <c r="AE428" s="285">
        <v>0</v>
      </c>
      <c r="AF428" s="285">
        <v>0</v>
      </c>
      <c r="AG428" s="285">
        <v>0</v>
      </c>
      <c r="AH428" s="285">
        <v>0</v>
      </c>
      <c r="AI428" s="285">
        <v>0</v>
      </c>
      <c r="AJ428" s="285">
        <v>0</v>
      </c>
      <c r="AK428" s="285">
        <v>0</v>
      </c>
      <c r="AL428" s="285">
        <v>0</v>
      </c>
      <c r="AM428" s="285">
        <v>0</v>
      </c>
      <c r="AN428" s="285">
        <v>0</v>
      </c>
      <c r="AO428" s="285">
        <v>0</v>
      </c>
      <c r="AP428" s="285">
        <v>0</v>
      </c>
      <c r="AQ428" s="285">
        <v>0</v>
      </c>
      <c r="AR428" s="285">
        <v>0</v>
      </c>
      <c r="AS428" s="285">
        <v>0</v>
      </c>
      <c r="AT428" s="285">
        <v>0</v>
      </c>
    </row>
    <row r="429" spans="1:46" x14ac:dyDescent="0.35">
      <c r="A429" s="285" t="s">
        <v>10</v>
      </c>
      <c r="B429" s="285">
        <v>1</v>
      </c>
      <c r="C429" s="285">
        <v>3</v>
      </c>
      <c r="D429" s="285">
        <v>7067</v>
      </c>
      <c r="E429" s="285">
        <v>0</v>
      </c>
      <c r="F429" s="285">
        <v>0</v>
      </c>
      <c r="G429" s="285">
        <v>0</v>
      </c>
      <c r="H429" s="285">
        <v>0</v>
      </c>
      <c r="I429" s="285">
        <v>0</v>
      </c>
      <c r="J429" s="285">
        <v>0</v>
      </c>
      <c r="K429" s="285">
        <v>0</v>
      </c>
      <c r="L429" s="285">
        <v>0</v>
      </c>
      <c r="M429" s="285">
        <v>62.59</v>
      </c>
      <c r="N429" s="285">
        <v>0</v>
      </c>
      <c r="O429" s="285">
        <v>0</v>
      </c>
      <c r="P429" s="285">
        <v>2129.8000000000002</v>
      </c>
      <c r="Q429" s="285">
        <v>0</v>
      </c>
      <c r="R429" s="285">
        <v>0</v>
      </c>
      <c r="S429" s="285">
        <v>0</v>
      </c>
      <c r="T429" s="285">
        <v>0</v>
      </c>
      <c r="U429" s="285">
        <v>0</v>
      </c>
      <c r="V429" s="285">
        <v>0</v>
      </c>
      <c r="W429" s="285">
        <v>0</v>
      </c>
      <c r="X429" s="285">
        <v>0</v>
      </c>
      <c r="Y429" s="285">
        <v>0</v>
      </c>
      <c r="Z429" s="285">
        <v>0</v>
      </c>
      <c r="AA429" s="285">
        <v>0</v>
      </c>
      <c r="AB429" s="285">
        <v>0</v>
      </c>
      <c r="AC429" s="285">
        <v>0</v>
      </c>
      <c r="AD429" s="285">
        <v>0</v>
      </c>
      <c r="AE429" s="285">
        <v>0</v>
      </c>
      <c r="AF429" s="285">
        <v>0</v>
      </c>
      <c r="AG429" s="285">
        <v>0</v>
      </c>
      <c r="AH429" s="285">
        <v>0</v>
      </c>
      <c r="AI429" s="285">
        <v>0</v>
      </c>
      <c r="AJ429" s="285">
        <v>0</v>
      </c>
      <c r="AK429" s="285">
        <v>0</v>
      </c>
      <c r="AL429" s="285">
        <v>0</v>
      </c>
      <c r="AM429" s="285">
        <v>0</v>
      </c>
      <c r="AN429" s="285">
        <v>0</v>
      </c>
      <c r="AO429" s="285">
        <v>0</v>
      </c>
      <c r="AP429" s="285">
        <v>0</v>
      </c>
      <c r="AQ429" s="285">
        <v>0</v>
      </c>
      <c r="AR429" s="285">
        <v>0</v>
      </c>
      <c r="AS429" s="285">
        <v>0</v>
      </c>
      <c r="AT429" s="285">
        <v>0</v>
      </c>
    </row>
    <row r="430" spans="1:46" x14ac:dyDescent="0.35">
      <c r="A430" s="285" t="s">
        <v>10</v>
      </c>
      <c r="B430" s="285">
        <v>1</v>
      </c>
      <c r="C430" s="285">
        <v>3</v>
      </c>
      <c r="D430" s="285">
        <v>7068</v>
      </c>
      <c r="E430" s="285">
        <v>0</v>
      </c>
      <c r="F430" s="285">
        <v>0</v>
      </c>
      <c r="G430" s="285">
        <v>0</v>
      </c>
      <c r="H430" s="285">
        <v>0</v>
      </c>
      <c r="I430" s="285">
        <v>0</v>
      </c>
      <c r="J430" s="285">
        <v>0</v>
      </c>
      <c r="K430" s="285">
        <v>0</v>
      </c>
      <c r="L430" s="285">
        <v>0</v>
      </c>
      <c r="M430" s="285">
        <v>0</v>
      </c>
      <c r="N430" s="285">
        <v>0</v>
      </c>
      <c r="O430" s="285">
        <v>1084.3800000000001</v>
      </c>
      <c r="P430" s="285">
        <v>0</v>
      </c>
      <c r="Q430" s="285">
        <v>0</v>
      </c>
      <c r="R430" s="285">
        <v>0</v>
      </c>
      <c r="S430" s="285">
        <v>0</v>
      </c>
      <c r="T430" s="285">
        <v>0</v>
      </c>
      <c r="U430" s="285">
        <v>0</v>
      </c>
      <c r="V430" s="285">
        <v>0</v>
      </c>
      <c r="W430" s="285">
        <v>0</v>
      </c>
      <c r="X430" s="285">
        <v>0</v>
      </c>
      <c r="Y430" s="285">
        <v>0</v>
      </c>
      <c r="Z430" s="285">
        <v>0</v>
      </c>
      <c r="AA430" s="285">
        <v>0</v>
      </c>
      <c r="AB430" s="285">
        <v>0</v>
      </c>
      <c r="AC430" s="285">
        <v>0</v>
      </c>
      <c r="AD430" s="285">
        <v>0</v>
      </c>
      <c r="AE430" s="285">
        <v>0</v>
      </c>
      <c r="AF430" s="285">
        <v>0</v>
      </c>
      <c r="AG430" s="285">
        <v>0</v>
      </c>
      <c r="AH430" s="285">
        <v>0</v>
      </c>
      <c r="AI430" s="285">
        <v>0</v>
      </c>
      <c r="AJ430" s="285">
        <v>0</v>
      </c>
      <c r="AK430" s="285">
        <v>0</v>
      </c>
      <c r="AL430" s="285">
        <v>0</v>
      </c>
      <c r="AM430" s="285">
        <v>0</v>
      </c>
      <c r="AN430" s="285">
        <v>0</v>
      </c>
      <c r="AO430" s="285">
        <v>0</v>
      </c>
      <c r="AP430" s="285">
        <v>0</v>
      </c>
      <c r="AQ430" s="285">
        <v>0</v>
      </c>
      <c r="AR430" s="285">
        <v>0</v>
      </c>
      <c r="AS430" s="285">
        <v>0</v>
      </c>
      <c r="AT430" s="285">
        <v>0</v>
      </c>
    </row>
    <row r="431" spans="1:46" x14ac:dyDescent="0.35">
      <c r="A431" s="285" t="s">
        <v>10</v>
      </c>
      <c r="B431" s="285">
        <v>1</v>
      </c>
      <c r="C431" s="285">
        <v>3</v>
      </c>
      <c r="D431" s="285">
        <v>7070</v>
      </c>
      <c r="E431" s="285">
        <v>0</v>
      </c>
      <c r="F431" s="285">
        <v>0</v>
      </c>
      <c r="G431" s="285">
        <v>220</v>
      </c>
      <c r="H431" s="285">
        <v>0</v>
      </c>
      <c r="I431" s="285">
        <v>0</v>
      </c>
      <c r="J431" s="285">
        <v>0</v>
      </c>
      <c r="K431" s="285">
        <v>0</v>
      </c>
      <c r="L431" s="285">
        <v>0</v>
      </c>
      <c r="M431" s="285">
        <v>0</v>
      </c>
      <c r="N431" s="285">
        <v>0</v>
      </c>
      <c r="O431" s="285">
        <v>0</v>
      </c>
      <c r="P431" s="285">
        <v>0</v>
      </c>
      <c r="Q431" s="285">
        <v>0</v>
      </c>
      <c r="R431" s="285">
        <v>0</v>
      </c>
      <c r="S431" s="285">
        <v>0</v>
      </c>
      <c r="T431" s="285">
        <v>0</v>
      </c>
      <c r="U431" s="285">
        <v>0</v>
      </c>
      <c r="V431" s="285">
        <v>0</v>
      </c>
      <c r="W431" s="285">
        <v>0</v>
      </c>
      <c r="X431" s="285">
        <v>0</v>
      </c>
      <c r="Y431" s="285">
        <v>0</v>
      </c>
      <c r="Z431" s="285">
        <v>0</v>
      </c>
      <c r="AA431" s="285">
        <v>0</v>
      </c>
      <c r="AB431" s="285">
        <v>0</v>
      </c>
      <c r="AC431" s="285">
        <v>0</v>
      </c>
      <c r="AD431" s="285">
        <v>0</v>
      </c>
      <c r="AE431" s="285">
        <v>0</v>
      </c>
      <c r="AF431" s="285">
        <v>0</v>
      </c>
      <c r="AG431" s="285">
        <v>0</v>
      </c>
      <c r="AH431" s="285">
        <v>0</v>
      </c>
      <c r="AI431" s="285">
        <v>0</v>
      </c>
      <c r="AJ431" s="285">
        <v>0</v>
      </c>
      <c r="AK431" s="285">
        <v>0</v>
      </c>
      <c r="AL431" s="285">
        <v>0</v>
      </c>
      <c r="AM431" s="285">
        <v>0</v>
      </c>
      <c r="AN431" s="285">
        <v>0</v>
      </c>
      <c r="AO431" s="285">
        <v>0</v>
      </c>
      <c r="AP431" s="285">
        <v>0</v>
      </c>
      <c r="AQ431" s="285">
        <v>0</v>
      </c>
      <c r="AR431" s="285">
        <v>0</v>
      </c>
      <c r="AS431" s="285">
        <v>0</v>
      </c>
      <c r="AT431" s="285">
        <v>0</v>
      </c>
    </row>
    <row r="432" spans="1:46" x14ac:dyDescent="0.35">
      <c r="A432" s="285" t="s">
        <v>10</v>
      </c>
      <c r="B432" s="285">
        <v>1</v>
      </c>
      <c r="C432" s="285">
        <v>3</v>
      </c>
      <c r="D432" s="285">
        <v>7071</v>
      </c>
      <c r="E432" s="285">
        <v>0</v>
      </c>
      <c r="F432" s="285">
        <v>0</v>
      </c>
      <c r="G432" s="285">
        <v>0</v>
      </c>
      <c r="H432" s="285">
        <v>0</v>
      </c>
      <c r="I432" s="285">
        <v>0</v>
      </c>
      <c r="J432" s="285">
        <v>99.19</v>
      </c>
      <c r="K432" s="285">
        <v>90.84</v>
      </c>
      <c r="L432" s="285">
        <v>0</v>
      </c>
      <c r="M432" s="285">
        <v>116.07</v>
      </c>
      <c r="N432" s="285">
        <v>196.47</v>
      </c>
      <c r="O432" s="285">
        <v>0</v>
      </c>
      <c r="P432" s="285">
        <v>0</v>
      </c>
      <c r="Q432" s="285">
        <v>386.04</v>
      </c>
      <c r="R432" s="285">
        <v>0</v>
      </c>
      <c r="S432" s="285">
        <v>0</v>
      </c>
      <c r="T432" s="285">
        <v>0</v>
      </c>
      <c r="U432" s="285">
        <v>0</v>
      </c>
      <c r="V432" s="285">
        <v>0</v>
      </c>
      <c r="W432" s="285">
        <v>0</v>
      </c>
      <c r="X432" s="285">
        <v>0</v>
      </c>
      <c r="Y432" s="285">
        <v>0</v>
      </c>
      <c r="Z432" s="285">
        <v>0</v>
      </c>
      <c r="AA432" s="285">
        <v>0</v>
      </c>
      <c r="AB432" s="285">
        <v>0</v>
      </c>
      <c r="AC432" s="285">
        <v>0</v>
      </c>
      <c r="AD432" s="285">
        <v>0</v>
      </c>
      <c r="AE432" s="285">
        <v>0</v>
      </c>
      <c r="AF432" s="285">
        <v>0</v>
      </c>
      <c r="AG432" s="285">
        <v>0</v>
      </c>
      <c r="AH432" s="285">
        <v>0</v>
      </c>
      <c r="AI432" s="285">
        <v>0</v>
      </c>
      <c r="AJ432" s="285">
        <v>0</v>
      </c>
      <c r="AK432" s="285">
        <v>0</v>
      </c>
      <c r="AL432" s="285">
        <v>0</v>
      </c>
      <c r="AM432" s="285">
        <v>0</v>
      </c>
      <c r="AN432" s="285">
        <v>0</v>
      </c>
      <c r="AO432" s="285">
        <v>0</v>
      </c>
      <c r="AP432" s="285">
        <v>0</v>
      </c>
      <c r="AQ432" s="285">
        <v>0</v>
      </c>
      <c r="AR432" s="285">
        <v>0</v>
      </c>
      <c r="AS432" s="285">
        <v>0</v>
      </c>
      <c r="AT432" s="285">
        <v>0</v>
      </c>
    </row>
    <row r="433" spans="1:46" x14ac:dyDescent="0.35">
      <c r="A433" s="285" t="s">
        <v>10</v>
      </c>
      <c r="B433" s="285">
        <v>1</v>
      </c>
      <c r="C433" s="285">
        <v>3</v>
      </c>
      <c r="D433" s="285">
        <v>7072</v>
      </c>
      <c r="E433" s="285">
        <v>0</v>
      </c>
      <c r="F433" s="285">
        <v>0</v>
      </c>
      <c r="G433" s="285">
        <v>0</v>
      </c>
      <c r="H433" s="285">
        <v>0</v>
      </c>
      <c r="I433" s="285">
        <v>0</v>
      </c>
      <c r="J433" s="285">
        <v>0</v>
      </c>
      <c r="K433" s="285">
        <v>1407.94</v>
      </c>
      <c r="L433" s="285">
        <v>-210.94</v>
      </c>
      <c r="M433" s="285">
        <v>0</v>
      </c>
      <c r="N433" s="285">
        <v>0</v>
      </c>
      <c r="O433" s="285">
        <v>0</v>
      </c>
      <c r="P433" s="285">
        <v>0</v>
      </c>
      <c r="Q433" s="285">
        <v>0</v>
      </c>
      <c r="R433" s="285">
        <v>0</v>
      </c>
      <c r="S433" s="285">
        <v>0</v>
      </c>
      <c r="T433" s="285">
        <v>0</v>
      </c>
      <c r="U433" s="285">
        <v>0</v>
      </c>
      <c r="V433" s="285">
        <v>0</v>
      </c>
      <c r="W433" s="285">
        <v>0</v>
      </c>
      <c r="X433" s="285">
        <v>0</v>
      </c>
      <c r="Y433" s="285">
        <v>0</v>
      </c>
      <c r="Z433" s="285">
        <v>0</v>
      </c>
      <c r="AA433" s="285">
        <v>0</v>
      </c>
      <c r="AB433" s="285">
        <v>0</v>
      </c>
      <c r="AC433" s="285">
        <v>0</v>
      </c>
      <c r="AD433" s="285">
        <v>0</v>
      </c>
      <c r="AE433" s="285">
        <v>0</v>
      </c>
      <c r="AF433" s="285">
        <v>0</v>
      </c>
      <c r="AG433" s="285">
        <v>0</v>
      </c>
      <c r="AH433" s="285">
        <v>0</v>
      </c>
      <c r="AI433" s="285">
        <v>0</v>
      </c>
      <c r="AJ433" s="285">
        <v>0</v>
      </c>
      <c r="AK433" s="285">
        <v>0</v>
      </c>
      <c r="AL433" s="285">
        <v>0</v>
      </c>
      <c r="AM433" s="285">
        <v>0</v>
      </c>
      <c r="AN433" s="285">
        <v>0</v>
      </c>
      <c r="AO433" s="285">
        <v>0</v>
      </c>
      <c r="AP433" s="285">
        <v>0</v>
      </c>
      <c r="AQ433" s="285">
        <v>0</v>
      </c>
      <c r="AR433" s="285">
        <v>0</v>
      </c>
      <c r="AS433" s="285">
        <v>0</v>
      </c>
      <c r="AT433" s="285">
        <v>0</v>
      </c>
    </row>
    <row r="434" spans="1:46" x14ac:dyDescent="0.35">
      <c r="A434" s="285" t="s">
        <v>10</v>
      </c>
      <c r="B434" s="285">
        <v>1</v>
      </c>
      <c r="C434" s="285">
        <v>3</v>
      </c>
      <c r="D434" s="285">
        <v>7073</v>
      </c>
      <c r="E434" s="285">
        <v>0</v>
      </c>
      <c r="F434" s="285">
        <v>0</v>
      </c>
      <c r="G434" s="285">
        <v>0</v>
      </c>
      <c r="H434" s="285">
        <v>0</v>
      </c>
      <c r="I434" s="285">
        <v>0</v>
      </c>
      <c r="J434" s="285">
        <v>0</v>
      </c>
      <c r="K434" s="285">
        <v>283.95999999999998</v>
      </c>
      <c r="L434" s="285">
        <v>0</v>
      </c>
      <c r="M434" s="285">
        <v>0</v>
      </c>
      <c r="N434" s="285">
        <v>0</v>
      </c>
      <c r="O434" s="285">
        <v>0</v>
      </c>
      <c r="P434" s="285">
        <v>0</v>
      </c>
      <c r="Q434" s="285">
        <v>0</v>
      </c>
      <c r="R434" s="285">
        <v>0</v>
      </c>
      <c r="S434" s="285">
        <v>0</v>
      </c>
      <c r="T434" s="285">
        <v>0</v>
      </c>
      <c r="U434" s="285">
        <v>0</v>
      </c>
      <c r="V434" s="285">
        <v>0</v>
      </c>
      <c r="W434" s="285">
        <v>0</v>
      </c>
      <c r="X434" s="285">
        <v>0</v>
      </c>
      <c r="Y434" s="285">
        <v>0</v>
      </c>
      <c r="Z434" s="285">
        <v>0</v>
      </c>
      <c r="AA434" s="285">
        <v>0</v>
      </c>
      <c r="AB434" s="285">
        <v>0</v>
      </c>
      <c r="AC434" s="285">
        <v>0</v>
      </c>
      <c r="AD434" s="285">
        <v>0</v>
      </c>
      <c r="AE434" s="285">
        <v>0</v>
      </c>
      <c r="AF434" s="285">
        <v>0</v>
      </c>
      <c r="AG434" s="285">
        <v>0</v>
      </c>
      <c r="AH434" s="285">
        <v>0</v>
      </c>
      <c r="AI434" s="285">
        <v>0</v>
      </c>
      <c r="AJ434" s="285">
        <v>0</v>
      </c>
      <c r="AK434" s="285">
        <v>0</v>
      </c>
      <c r="AL434" s="285">
        <v>0</v>
      </c>
      <c r="AM434" s="285">
        <v>0</v>
      </c>
      <c r="AN434" s="285">
        <v>0</v>
      </c>
      <c r="AO434" s="285">
        <v>0</v>
      </c>
      <c r="AP434" s="285">
        <v>0</v>
      </c>
      <c r="AQ434" s="285">
        <v>0</v>
      </c>
      <c r="AR434" s="285">
        <v>0</v>
      </c>
      <c r="AS434" s="285">
        <v>0</v>
      </c>
      <c r="AT434" s="285">
        <v>0</v>
      </c>
    </row>
    <row r="435" spans="1:46" x14ac:dyDescent="0.35">
      <c r="A435" s="285" t="s">
        <v>10</v>
      </c>
      <c r="B435" s="285">
        <v>1</v>
      </c>
      <c r="C435" s="285">
        <v>3</v>
      </c>
      <c r="D435" s="285">
        <v>7075</v>
      </c>
      <c r="E435" s="285">
        <v>0</v>
      </c>
      <c r="F435" s="285">
        <v>0</v>
      </c>
      <c r="G435" s="285">
        <v>0</v>
      </c>
      <c r="H435" s="285">
        <v>0</v>
      </c>
      <c r="I435" s="285">
        <v>0</v>
      </c>
      <c r="J435" s="285">
        <v>0</v>
      </c>
      <c r="K435" s="285">
        <v>45.99</v>
      </c>
      <c r="L435" s="285">
        <v>0</v>
      </c>
      <c r="M435" s="285">
        <v>0</v>
      </c>
      <c r="N435" s="285">
        <v>0</v>
      </c>
      <c r="O435" s="285">
        <v>0</v>
      </c>
      <c r="P435" s="285">
        <v>28.74</v>
      </c>
      <c r="Q435" s="285">
        <v>0</v>
      </c>
      <c r="R435" s="285">
        <v>0</v>
      </c>
      <c r="S435" s="285">
        <v>0</v>
      </c>
      <c r="T435" s="285">
        <v>0</v>
      </c>
      <c r="U435" s="285">
        <v>0</v>
      </c>
      <c r="V435" s="285">
        <v>0</v>
      </c>
      <c r="W435" s="285">
        <v>0</v>
      </c>
      <c r="X435" s="285">
        <v>0</v>
      </c>
      <c r="Y435" s="285">
        <v>0</v>
      </c>
      <c r="Z435" s="285">
        <v>0</v>
      </c>
      <c r="AA435" s="285">
        <v>0</v>
      </c>
      <c r="AB435" s="285">
        <v>0</v>
      </c>
      <c r="AC435" s="285">
        <v>0</v>
      </c>
      <c r="AD435" s="285">
        <v>0</v>
      </c>
      <c r="AE435" s="285">
        <v>0</v>
      </c>
      <c r="AF435" s="285">
        <v>0</v>
      </c>
      <c r="AG435" s="285">
        <v>0</v>
      </c>
      <c r="AH435" s="285">
        <v>0</v>
      </c>
      <c r="AI435" s="285">
        <v>0</v>
      </c>
      <c r="AJ435" s="285">
        <v>0</v>
      </c>
      <c r="AK435" s="285">
        <v>0</v>
      </c>
      <c r="AL435" s="285">
        <v>0</v>
      </c>
      <c r="AM435" s="285">
        <v>0</v>
      </c>
      <c r="AN435" s="285">
        <v>0</v>
      </c>
      <c r="AO435" s="285">
        <v>0</v>
      </c>
      <c r="AP435" s="285">
        <v>0</v>
      </c>
      <c r="AQ435" s="285">
        <v>0</v>
      </c>
      <c r="AR435" s="285">
        <v>0</v>
      </c>
      <c r="AS435" s="285">
        <v>0</v>
      </c>
      <c r="AT435" s="285">
        <v>0</v>
      </c>
    </row>
    <row r="436" spans="1:46" x14ac:dyDescent="0.35">
      <c r="A436" s="285" t="s">
        <v>10</v>
      </c>
      <c r="B436" s="285">
        <v>1</v>
      </c>
      <c r="C436" s="285">
        <v>3</v>
      </c>
      <c r="D436" s="285">
        <v>7076</v>
      </c>
      <c r="E436" s="285">
        <v>0</v>
      </c>
      <c r="F436" s="285">
        <v>0</v>
      </c>
      <c r="G436" s="285">
        <v>0</v>
      </c>
      <c r="H436" s="285">
        <v>0</v>
      </c>
      <c r="I436" s="285">
        <v>0</v>
      </c>
      <c r="J436" s="285">
        <v>0</v>
      </c>
      <c r="K436" s="285">
        <v>0</v>
      </c>
      <c r="L436" s="285">
        <v>0</v>
      </c>
      <c r="M436" s="285">
        <v>265.88</v>
      </c>
      <c r="N436" s="285">
        <v>0</v>
      </c>
      <c r="O436" s="285">
        <v>0</v>
      </c>
      <c r="P436" s="285">
        <v>0</v>
      </c>
      <c r="Q436" s="285">
        <v>172.47</v>
      </c>
      <c r="R436" s="285">
        <v>0</v>
      </c>
      <c r="S436" s="285">
        <v>0</v>
      </c>
      <c r="T436" s="285">
        <v>0</v>
      </c>
      <c r="U436" s="285">
        <v>0</v>
      </c>
      <c r="V436" s="285">
        <v>0</v>
      </c>
      <c r="W436" s="285">
        <v>0</v>
      </c>
      <c r="X436" s="285">
        <v>0</v>
      </c>
      <c r="Y436" s="285">
        <v>0</v>
      </c>
      <c r="Z436" s="285">
        <v>0</v>
      </c>
      <c r="AA436" s="285">
        <v>0</v>
      </c>
      <c r="AB436" s="285">
        <v>0</v>
      </c>
      <c r="AC436" s="285">
        <v>0</v>
      </c>
      <c r="AD436" s="285">
        <v>0</v>
      </c>
      <c r="AE436" s="285">
        <v>0</v>
      </c>
      <c r="AF436" s="285">
        <v>0</v>
      </c>
      <c r="AG436" s="285">
        <v>0</v>
      </c>
      <c r="AH436" s="285">
        <v>0</v>
      </c>
      <c r="AI436" s="285">
        <v>0</v>
      </c>
      <c r="AJ436" s="285">
        <v>0</v>
      </c>
      <c r="AK436" s="285">
        <v>0</v>
      </c>
      <c r="AL436" s="285">
        <v>0</v>
      </c>
      <c r="AM436" s="285">
        <v>0</v>
      </c>
      <c r="AN436" s="285">
        <v>0</v>
      </c>
      <c r="AO436" s="285">
        <v>0</v>
      </c>
      <c r="AP436" s="285">
        <v>0</v>
      </c>
      <c r="AQ436" s="285">
        <v>0</v>
      </c>
      <c r="AR436" s="285">
        <v>0</v>
      </c>
      <c r="AS436" s="285">
        <v>0</v>
      </c>
      <c r="AT436" s="285">
        <v>0</v>
      </c>
    </row>
    <row r="437" spans="1:46" x14ac:dyDescent="0.35">
      <c r="A437" s="285" t="s">
        <v>10</v>
      </c>
      <c r="B437" s="285">
        <v>1</v>
      </c>
      <c r="C437" s="285">
        <v>3</v>
      </c>
      <c r="D437" s="285">
        <v>7077</v>
      </c>
      <c r="E437" s="285">
        <v>0</v>
      </c>
      <c r="F437" s="285">
        <v>0</v>
      </c>
      <c r="G437" s="285">
        <v>0</v>
      </c>
      <c r="H437" s="285">
        <v>0</v>
      </c>
      <c r="I437" s="285">
        <v>0</v>
      </c>
      <c r="J437" s="285">
        <v>0</v>
      </c>
      <c r="K437" s="285">
        <v>0</v>
      </c>
      <c r="L437" s="285">
        <v>0</v>
      </c>
      <c r="M437" s="285">
        <v>0</v>
      </c>
      <c r="N437" s="285">
        <v>0</v>
      </c>
      <c r="O437" s="285">
        <v>516.67999999999995</v>
      </c>
      <c r="P437" s="285">
        <v>34.49</v>
      </c>
      <c r="Q437" s="285">
        <v>459.9</v>
      </c>
      <c r="R437" s="285">
        <v>0</v>
      </c>
      <c r="S437" s="285">
        <v>0</v>
      </c>
      <c r="T437" s="285">
        <v>0</v>
      </c>
      <c r="U437" s="285">
        <v>0</v>
      </c>
      <c r="V437" s="285">
        <v>0</v>
      </c>
      <c r="W437" s="285">
        <v>0</v>
      </c>
      <c r="X437" s="285">
        <v>0</v>
      </c>
      <c r="Y437" s="285">
        <v>0</v>
      </c>
      <c r="Z437" s="285">
        <v>0</v>
      </c>
      <c r="AA437" s="285">
        <v>0</v>
      </c>
      <c r="AB437" s="285">
        <v>0</v>
      </c>
      <c r="AC437" s="285">
        <v>0</v>
      </c>
      <c r="AD437" s="285">
        <v>0</v>
      </c>
      <c r="AE437" s="285">
        <v>0</v>
      </c>
      <c r="AF437" s="285">
        <v>0</v>
      </c>
      <c r="AG437" s="285">
        <v>0</v>
      </c>
      <c r="AH437" s="285">
        <v>0</v>
      </c>
      <c r="AI437" s="285">
        <v>0</v>
      </c>
      <c r="AJ437" s="285">
        <v>0</v>
      </c>
      <c r="AK437" s="285">
        <v>0</v>
      </c>
      <c r="AL437" s="285">
        <v>0</v>
      </c>
      <c r="AM437" s="285">
        <v>0</v>
      </c>
      <c r="AN437" s="285">
        <v>0</v>
      </c>
      <c r="AO437" s="285">
        <v>0</v>
      </c>
      <c r="AP437" s="285">
        <v>0</v>
      </c>
      <c r="AQ437" s="285">
        <v>0</v>
      </c>
      <c r="AR437" s="285">
        <v>0</v>
      </c>
      <c r="AS437" s="285">
        <v>0</v>
      </c>
      <c r="AT437" s="285">
        <v>0</v>
      </c>
    </row>
    <row r="438" spans="1:46" x14ac:dyDescent="0.35">
      <c r="A438" s="285" t="s">
        <v>10</v>
      </c>
      <c r="B438" s="285">
        <v>1</v>
      </c>
      <c r="C438" s="285">
        <v>3</v>
      </c>
      <c r="D438" s="285">
        <v>7078</v>
      </c>
      <c r="E438" s="285">
        <v>0</v>
      </c>
      <c r="F438" s="285">
        <v>0</v>
      </c>
      <c r="G438" s="285">
        <v>0</v>
      </c>
      <c r="H438" s="285">
        <v>0</v>
      </c>
      <c r="I438" s="285">
        <v>0</v>
      </c>
      <c r="J438" s="285">
        <v>0</v>
      </c>
      <c r="K438" s="285">
        <v>0</v>
      </c>
      <c r="L438" s="285">
        <v>0</v>
      </c>
      <c r="M438" s="285">
        <v>0</v>
      </c>
      <c r="N438" s="285">
        <v>0</v>
      </c>
      <c r="O438" s="285">
        <v>0</v>
      </c>
      <c r="P438" s="285">
        <v>0</v>
      </c>
      <c r="Q438" s="285">
        <v>1132.8</v>
      </c>
      <c r="R438" s="285">
        <v>0</v>
      </c>
      <c r="S438" s="285">
        <v>0</v>
      </c>
      <c r="T438" s="285">
        <v>0</v>
      </c>
      <c r="U438" s="285">
        <v>0</v>
      </c>
      <c r="V438" s="285">
        <v>0</v>
      </c>
      <c r="W438" s="285">
        <v>0</v>
      </c>
      <c r="X438" s="285">
        <v>0</v>
      </c>
      <c r="Y438" s="285">
        <v>0</v>
      </c>
      <c r="Z438" s="285">
        <v>0</v>
      </c>
      <c r="AA438" s="285">
        <v>0</v>
      </c>
      <c r="AB438" s="285">
        <v>0</v>
      </c>
      <c r="AC438" s="285">
        <v>0</v>
      </c>
      <c r="AD438" s="285">
        <v>0</v>
      </c>
      <c r="AE438" s="285">
        <v>0</v>
      </c>
      <c r="AF438" s="285">
        <v>0</v>
      </c>
      <c r="AG438" s="285">
        <v>0</v>
      </c>
      <c r="AH438" s="285">
        <v>0</v>
      </c>
      <c r="AI438" s="285">
        <v>0</v>
      </c>
      <c r="AJ438" s="285">
        <v>0</v>
      </c>
      <c r="AK438" s="285">
        <v>0</v>
      </c>
      <c r="AL438" s="285">
        <v>0</v>
      </c>
      <c r="AM438" s="285">
        <v>0</v>
      </c>
      <c r="AN438" s="285">
        <v>0</v>
      </c>
      <c r="AO438" s="285">
        <v>0</v>
      </c>
      <c r="AP438" s="285">
        <v>0</v>
      </c>
      <c r="AQ438" s="285">
        <v>0</v>
      </c>
      <c r="AR438" s="285">
        <v>0</v>
      </c>
      <c r="AS438" s="285">
        <v>0</v>
      </c>
      <c r="AT438" s="285">
        <v>0</v>
      </c>
    </row>
    <row r="439" spans="1:46" x14ac:dyDescent="0.35">
      <c r="A439" s="285" t="s">
        <v>10</v>
      </c>
      <c r="B439" s="285">
        <v>1</v>
      </c>
      <c r="C439" s="285">
        <v>3</v>
      </c>
      <c r="D439" s="285">
        <v>7079</v>
      </c>
      <c r="E439" s="285">
        <v>0</v>
      </c>
      <c r="F439" s="285">
        <v>0</v>
      </c>
      <c r="G439" s="285">
        <v>0</v>
      </c>
      <c r="H439" s="285">
        <v>0</v>
      </c>
      <c r="I439" s="285">
        <v>0</v>
      </c>
      <c r="J439" s="285">
        <v>0</v>
      </c>
      <c r="K439" s="285">
        <v>0</v>
      </c>
      <c r="L439" s="285">
        <v>0</v>
      </c>
      <c r="M439" s="285">
        <v>0</v>
      </c>
      <c r="N439" s="285">
        <v>0</v>
      </c>
      <c r="O439" s="285">
        <v>0</v>
      </c>
      <c r="P439" s="285">
        <v>0</v>
      </c>
      <c r="Q439" s="285">
        <v>268.63</v>
      </c>
      <c r="R439" s="285">
        <v>0</v>
      </c>
      <c r="S439" s="285">
        <v>0</v>
      </c>
      <c r="T439" s="285">
        <v>0</v>
      </c>
      <c r="U439" s="285">
        <v>0</v>
      </c>
      <c r="V439" s="285">
        <v>0</v>
      </c>
      <c r="W439" s="285">
        <v>0</v>
      </c>
      <c r="X439" s="285">
        <v>0</v>
      </c>
      <c r="Y439" s="285">
        <v>0</v>
      </c>
      <c r="Z439" s="285">
        <v>0</v>
      </c>
      <c r="AA439" s="285">
        <v>0</v>
      </c>
      <c r="AB439" s="285">
        <v>0</v>
      </c>
      <c r="AC439" s="285">
        <v>0</v>
      </c>
      <c r="AD439" s="285">
        <v>0</v>
      </c>
      <c r="AE439" s="285">
        <v>0</v>
      </c>
      <c r="AF439" s="285">
        <v>0</v>
      </c>
      <c r="AG439" s="285">
        <v>0</v>
      </c>
      <c r="AH439" s="285">
        <v>0</v>
      </c>
      <c r="AI439" s="285">
        <v>0</v>
      </c>
      <c r="AJ439" s="285">
        <v>0</v>
      </c>
      <c r="AK439" s="285">
        <v>0</v>
      </c>
      <c r="AL439" s="285">
        <v>0</v>
      </c>
      <c r="AM439" s="285">
        <v>0</v>
      </c>
      <c r="AN439" s="285">
        <v>0</v>
      </c>
      <c r="AO439" s="285">
        <v>0</v>
      </c>
      <c r="AP439" s="285">
        <v>0</v>
      </c>
      <c r="AQ439" s="285">
        <v>0</v>
      </c>
      <c r="AR439" s="285">
        <v>0</v>
      </c>
      <c r="AS439" s="285">
        <v>0</v>
      </c>
      <c r="AT439" s="285">
        <v>0</v>
      </c>
    </row>
    <row r="440" spans="1:46" x14ac:dyDescent="0.35">
      <c r="A440" s="285" t="s">
        <v>10</v>
      </c>
      <c r="B440" s="285">
        <v>1</v>
      </c>
      <c r="C440" s="285">
        <v>3</v>
      </c>
      <c r="D440" s="285">
        <v>7090</v>
      </c>
      <c r="E440" s="285">
        <v>0</v>
      </c>
      <c r="F440" s="285">
        <v>0</v>
      </c>
      <c r="G440" s="285">
        <v>0</v>
      </c>
      <c r="H440" s="285">
        <v>0</v>
      </c>
      <c r="I440" s="285">
        <v>0</v>
      </c>
      <c r="J440" s="285">
        <v>0</v>
      </c>
      <c r="K440" s="285">
        <v>0</v>
      </c>
      <c r="L440" s="285">
        <v>0</v>
      </c>
      <c r="M440" s="285">
        <v>0</v>
      </c>
      <c r="N440" s="285">
        <v>0</v>
      </c>
      <c r="O440" s="285">
        <v>0</v>
      </c>
      <c r="P440" s="285">
        <v>0</v>
      </c>
      <c r="Q440" s="285">
        <v>692.44</v>
      </c>
      <c r="R440" s="285">
        <v>0</v>
      </c>
      <c r="S440" s="285">
        <v>0</v>
      </c>
      <c r="T440" s="285">
        <v>0</v>
      </c>
      <c r="U440" s="285">
        <v>0</v>
      </c>
      <c r="V440" s="285">
        <v>0</v>
      </c>
      <c r="W440" s="285">
        <v>0</v>
      </c>
      <c r="X440" s="285">
        <v>0</v>
      </c>
      <c r="Y440" s="285">
        <v>0</v>
      </c>
      <c r="Z440" s="285">
        <v>0</v>
      </c>
      <c r="AA440" s="285">
        <v>0</v>
      </c>
      <c r="AB440" s="285">
        <v>0</v>
      </c>
      <c r="AC440" s="285">
        <v>0</v>
      </c>
      <c r="AD440" s="285">
        <v>0</v>
      </c>
      <c r="AE440" s="285">
        <v>0</v>
      </c>
      <c r="AF440" s="285">
        <v>0</v>
      </c>
      <c r="AG440" s="285">
        <v>0</v>
      </c>
      <c r="AH440" s="285">
        <v>0</v>
      </c>
      <c r="AI440" s="285">
        <v>0</v>
      </c>
      <c r="AJ440" s="285">
        <v>0</v>
      </c>
      <c r="AK440" s="285">
        <v>0</v>
      </c>
      <c r="AL440" s="285">
        <v>0</v>
      </c>
      <c r="AM440" s="285">
        <v>0</v>
      </c>
      <c r="AN440" s="285">
        <v>0</v>
      </c>
      <c r="AO440" s="285">
        <v>0</v>
      </c>
      <c r="AP440" s="285">
        <v>0</v>
      </c>
      <c r="AQ440" s="285">
        <v>0</v>
      </c>
      <c r="AR440" s="285">
        <v>0</v>
      </c>
      <c r="AS440" s="285">
        <v>0</v>
      </c>
      <c r="AT440" s="285">
        <v>0</v>
      </c>
    </row>
    <row r="441" spans="1:46" x14ac:dyDescent="0.35">
      <c r="A441" s="285" t="s">
        <v>10</v>
      </c>
      <c r="B441" s="285">
        <v>1</v>
      </c>
      <c r="C441" s="285">
        <v>3</v>
      </c>
      <c r="D441" s="285">
        <v>7091</v>
      </c>
      <c r="E441" s="285">
        <v>0</v>
      </c>
      <c r="F441" s="285">
        <v>0</v>
      </c>
      <c r="G441" s="285">
        <v>0</v>
      </c>
      <c r="H441" s="285">
        <v>0</v>
      </c>
      <c r="I441" s="285">
        <v>0</v>
      </c>
      <c r="J441" s="285">
        <v>195.83</v>
      </c>
      <c r="K441" s="285">
        <v>0</v>
      </c>
      <c r="L441" s="285">
        <v>0</v>
      </c>
      <c r="M441" s="285">
        <v>77</v>
      </c>
      <c r="N441" s="285">
        <v>344.93</v>
      </c>
      <c r="O441" s="285">
        <v>0</v>
      </c>
      <c r="P441" s="285">
        <v>74.95</v>
      </c>
      <c r="Q441" s="285">
        <v>396.28</v>
      </c>
      <c r="R441" s="285">
        <v>0</v>
      </c>
      <c r="S441" s="285">
        <v>0</v>
      </c>
      <c r="T441" s="285">
        <v>0</v>
      </c>
      <c r="U441" s="285">
        <v>0</v>
      </c>
      <c r="V441" s="285">
        <v>0</v>
      </c>
      <c r="W441" s="285">
        <v>0</v>
      </c>
      <c r="X441" s="285">
        <v>0</v>
      </c>
      <c r="Y441" s="285">
        <v>0</v>
      </c>
      <c r="Z441" s="285">
        <v>0</v>
      </c>
      <c r="AA441" s="285">
        <v>0</v>
      </c>
      <c r="AB441" s="285">
        <v>0</v>
      </c>
      <c r="AC441" s="285">
        <v>0</v>
      </c>
      <c r="AD441" s="285">
        <v>0</v>
      </c>
      <c r="AE441" s="285">
        <v>0</v>
      </c>
      <c r="AF441" s="285">
        <v>0</v>
      </c>
      <c r="AG441" s="285">
        <v>0</v>
      </c>
      <c r="AH441" s="285">
        <v>0</v>
      </c>
      <c r="AI441" s="285">
        <v>0</v>
      </c>
      <c r="AJ441" s="285">
        <v>0</v>
      </c>
      <c r="AK441" s="285">
        <v>0</v>
      </c>
      <c r="AL441" s="285">
        <v>0</v>
      </c>
      <c r="AM441" s="285">
        <v>0</v>
      </c>
      <c r="AN441" s="285">
        <v>0</v>
      </c>
      <c r="AO441" s="285">
        <v>0</v>
      </c>
      <c r="AP441" s="285">
        <v>0</v>
      </c>
      <c r="AQ441" s="285">
        <v>0</v>
      </c>
      <c r="AR441" s="285">
        <v>0</v>
      </c>
      <c r="AS441" s="285">
        <v>0</v>
      </c>
      <c r="AT441" s="285">
        <v>0</v>
      </c>
    </row>
    <row r="442" spans="1:46" x14ac:dyDescent="0.35">
      <c r="A442" s="285" t="s">
        <v>10</v>
      </c>
      <c r="B442" s="285">
        <v>1</v>
      </c>
      <c r="C442" s="285">
        <v>3</v>
      </c>
      <c r="D442" s="285">
        <v>7092</v>
      </c>
      <c r="E442" s="285">
        <v>0</v>
      </c>
      <c r="F442" s="285">
        <v>0</v>
      </c>
      <c r="G442" s="285">
        <v>0</v>
      </c>
      <c r="H442" s="285">
        <v>0</v>
      </c>
      <c r="I442" s="285">
        <v>0</v>
      </c>
      <c r="J442" s="285">
        <v>307.20999999999998</v>
      </c>
      <c r="K442" s="285">
        <v>0</v>
      </c>
      <c r="L442" s="285">
        <v>0</v>
      </c>
      <c r="M442" s="285">
        <v>0</v>
      </c>
      <c r="N442" s="285">
        <v>0</v>
      </c>
      <c r="O442" s="285">
        <v>2548.9</v>
      </c>
      <c r="P442" s="285">
        <v>10</v>
      </c>
      <c r="Q442" s="285">
        <v>0</v>
      </c>
      <c r="R442" s="285">
        <v>0</v>
      </c>
      <c r="S442" s="285">
        <v>0</v>
      </c>
      <c r="T442" s="285">
        <v>0</v>
      </c>
      <c r="U442" s="285">
        <v>0</v>
      </c>
      <c r="V442" s="285">
        <v>0</v>
      </c>
      <c r="W442" s="285">
        <v>0</v>
      </c>
      <c r="X442" s="285">
        <v>0</v>
      </c>
      <c r="Y442" s="285">
        <v>0</v>
      </c>
      <c r="Z442" s="285">
        <v>0</v>
      </c>
      <c r="AA442" s="285">
        <v>0</v>
      </c>
      <c r="AB442" s="285">
        <v>0</v>
      </c>
      <c r="AC442" s="285">
        <v>0</v>
      </c>
      <c r="AD442" s="285">
        <v>0</v>
      </c>
      <c r="AE442" s="285">
        <v>0</v>
      </c>
      <c r="AF442" s="285">
        <v>0</v>
      </c>
      <c r="AG442" s="285">
        <v>0</v>
      </c>
      <c r="AH442" s="285">
        <v>0</v>
      </c>
      <c r="AI442" s="285">
        <v>0</v>
      </c>
      <c r="AJ442" s="285">
        <v>0</v>
      </c>
      <c r="AK442" s="285">
        <v>0</v>
      </c>
      <c r="AL442" s="285">
        <v>0</v>
      </c>
      <c r="AM442" s="285">
        <v>0</v>
      </c>
      <c r="AN442" s="285">
        <v>0</v>
      </c>
      <c r="AO442" s="285">
        <v>0</v>
      </c>
      <c r="AP442" s="285">
        <v>0</v>
      </c>
      <c r="AQ442" s="285">
        <v>0</v>
      </c>
      <c r="AR442" s="285">
        <v>0</v>
      </c>
      <c r="AS442" s="285">
        <v>0</v>
      </c>
      <c r="AT442" s="285">
        <v>0</v>
      </c>
    </row>
    <row r="443" spans="1:46" x14ac:dyDescent="0.35">
      <c r="A443" s="285" t="s">
        <v>10</v>
      </c>
      <c r="B443" s="285">
        <v>1</v>
      </c>
      <c r="C443" s="285">
        <v>3</v>
      </c>
      <c r="D443" s="285">
        <v>7094</v>
      </c>
      <c r="E443" s="285">
        <v>0</v>
      </c>
      <c r="F443" s="285">
        <v>0</v>
      </c>
      <c r="G443" s="285">
        <v>0</v>
      </c>
      <c r="H443" s="285">
        <v>0</v>
      </c>
      <c r="I443" s="285">
        <v>0</v>
      </c>
      <c r="J443" s="285">
        <v>0</v>
      </c>
      <c r="K443" s="285">
        <v>0</v>
      </c>
      <c r="L443" s="285">
        <v>300</v>
      </c>
      <c r="M443" s="285">
        <v>-5000</v>
      </c>
      <c r="N443" s="285">
        <v>7600</v>
      </c>
      <c r="O443" s="285">
        <v>600</v>
      </c>
      <c r="P443" s="285">
        <v>5368.55</v>
      </c>
      <c r="Q443" s="285">
        <v>1361.95</v>
      </c>
      <c r="R443" s="285">
        <v>0</v>
      </c>
      <c r="S443" s="285">
        <v>0</v>
      </c>
      <c r="T443" s="285">
        <v>0</v>
      </c>
      <c r="U443" s="285">
        <v>0</v>
      </c>
      <c r="V443" s="285">
        <v>0</v>
      </c>
      <c r="W443" s="285">
        <v>0</v>
      </c>
      <c r="X443" s="285">
        <v>0</v>
      </c>
      <c r="Y443" s="285">
        <v>0</v>
      </c>
      <c r="Z443" s="285">
        <v>0</v>
      </c>
      <c r="AA443" s="285">
        <v>0</v>
      </c>
      <c r="AB443" s="285">
        <v>0</v>
      </c>
      <c r="AC443" s="285">
        <v>0</v>
      </c>
      <c r="AD443" s="285">
        <v>0</v>
      </c>
      <c r="AE443" s="285">
        <v>0</v>
      </c>
      <c r="AF443" s="285">
        <v>0</v>
      </c>
      <c r="AG443" s="285">
        <v>0</v>
      </c>
      <c r="AH443" s="285">
        <v>0</v>
      </c>
      <c r="AI443" s="285">
        <v>0</v>
      </c>
      <c r="AJ443" s="285">
        <v>0</v>
      </c>
      <c r="AK443" s="285">
        <v>0</v>
      </c>
      <c r="AL443" s="285">
        <v>0</v>
      </c>
      <c r="AM443" s="285">
        <v>0</v>
      </c>
      <c r="AN443" s="285">
        <v>0</v>
      </c>
      <c r="AO443" s="285">
        <v>0</v>
      </c>
      <c r="AP443" s="285">
        <v>0</v>
      </c>
      <c r="AQ443" s="285">
        <v>0</v>
      </c>
      <c r="AR443" s="285">
        <v>0</v>
      </c>
      <c r="AS443" s="285">
        <v>0</v>
      </c>
      <c r="AT443" s="285">
        <v>0</v>
      </c>
    </row>
    <row r="444" spans="1:46" x14ac:dyDescent="0.35">
      <c r="A444" s="285" t="s">
        <v>10</v>
      </c>
      <c r="B444" s="285">
        <v>1</v>
      </c>
      <c r="C444" s="285">
        <v>3</v>
      </c>
      <c r="D444" s="285">
        <v>7095</v>
      </c>
      <c r="E444" s="285">
        <v>0</v>
      </c>
      <c r="F444" s="285">
        <v>0</v>
      </c>
      <c r="G444" s="285">
        <v>0</v>
      </c>
      <c r="H444" s="285">
        <v>0</v>
      </c>
      <c r="I444" s="285">
        <v>0</v>
      </c>
      <c r="J444" s="285">
        <v>247.18</v>
      </c>
      <c r="K444" s="285">
        <v>0</v>
      </c>
      <c r="L444" s="285">
        <v>287.60000000000002</v>
      </c>
      <c r="M444" s="285">
        <v>0</v>
      </c>
      <c r="N444" s="285">
        <v>18.86</v>
      </c>
      <c r="O444" s="285">
        <v>0</v>
      </c>
      <c r="P444" s="285">
        <v>608.13</v>
      </c>
      <c r="Q444" s="285">
        <v>0</v>
      </c>
      <c r="R444" s="285">
        <v>0</v>
      </c>
      <c r="S444" s="285">
        <v>0</v>
      </c>
      <c r="T444" s="285">
        <v>0</v>
      </c>
      <c r="U444" s="285">
        <v>0</v>
      </c>
      <c r="V444" s="285">
        <v>0</v>
      </c>
      <c r="W444" s="285">
        <v>0</v>
      </c>
      <c r="X444" s="285">
        <v>0</v>
      </c>
      <c r="Y444" s="285">
        <v>0</v>
      </c>
      <c r="Z444" s="285">
        <v>0</v>
      </c>
      <c r="AA444" s="285">
        <v>0</v>
      </c>
      <c r="AB444" s="285">
        <v>0</v>
      </c>
      <c r="AC444" s="285">
        <v>0</v>
      </c>
      <c r="AD444" s="285">
        <v>0</v>
      </c>
      <c r="AE444" s="285">
        <v>0</v>
      </c>
      <c r="AF444" s="285">
        <v>0</v>
      </c>
      <c r="AG444" s="285">
        <v>0</v>
      </c>
      <c r="AH444" s="285">
        <v>0</v>
      </c>
      <c r="AI444" s="285">
        <v>0</v>
      </c>
      <c r="AJ444" s="285">
        <v>0</v>
      </c>
      <c r="AK444" s="285">
        <v>0</v>
      </c>
      <c r="AL444" s="285">
        <v>0</v>
      </c>
      <c r="AM444" s="285">
        <v>0</v>
      </c>
      <c r="AN444" s="285">
        <v>0</v>
      </c>
      <c r="AO444" s="285">
        <v>0</v>
      </c>
      <c r="AP444" s="285">
        <v>0</v>
      </c>
      <c r="AQ444" s="285">
        <v>0</v>
      </c>
      <c r="AR444" s="285">
        <v>0</v>
      </c>
      <c r="AS444" s="285">
        <v>0</v>
      </c>
      <c r="AT444" s="285">
        <v>0</v>
      </c>
    </row>
    <row r="445" spans="1:46" x14ac:dyDescent="0.35">
      <c r="A445" s="285" t="s">
        <v>10</v>
      </c>
      <c r="B445" s="285">
        <v>1</v>
      </c>
      <c r="C445" s="285">
        <v>3</v>
      </c>
      <c r="D445" s="285">
        <v>7100</v>
      </c>
      <c r="E445" s="285">
        <v>0</v>
      </c>
      <c r="F445" s="285">
        <v>0</v>
      </c>
      <c r="G445" s="285">
        <v>0</v>
      </c>
      <c r="H445" s="285">
        <v>0</v>
      </c>
      <c r="I445" s="285">
        <v>0</v>
      </c>
      <c r="J445" s="285">
        <v>0</v>
      </c>
      <c r="K445" s="285">
        <v>0</v>
      </c>
      <c r="L445" s="285">
        <v>0</v>
      </c>
      <c r="M445" s="285">
        <v>0</v>
      </c>
      <c r="N445" s="285">
        <v>170.5</v>
      </c>
      <c r="O445" s="285">
        <v>0</v>
      </c>
      <c r="P445" s="285">
        <v>0</v>
      </c>
      <c r="Q445" s="285">
        <v>0</v>
      </c>
      <c r="R445" s="285">
        <v>0</v>
      </c>
      <c r="S445" s="285">
        <v>0</v>
      </c>
      <c r="T445" s="285">
        <v>0</v>
      </c>
      <c r="U445" s="285">
        <v>0</v>
      </c>
      <c r="V445" s="285">
        <v>0</v>
      </c>
      <c r="W445" s="285">
        <v>0</v>
      </c>
      <c r="X445" s="285">
        <v>0</v>
      </c>
      <c r="Y445" s="285">
        <v>0</v>
      </c>
      <c r="Z445" s="285">
        <v>0</v>
      </c>
      <c r="AA445" s="285">
        <v>0</v>
      </c>
      <c r="AB445" s="285">
        <v>0</v>
      </c>
      <c r="AC445" s="285">
        <v>0</v>
      </c>
      <c r="AD445" s="285">
        <v>0</v>
      </c>
      <c r="AE445" s="285">
        <v>0</v>
      </c>
      <c r="AF445" s="285">
        <v>0</v>
      </c>
      <c r="AG445" s="285">
        <v>0</v>
      </c>
      <c r="AH445" s="285">
        <v>0</v>
      </c>
      <c r="AI445" s="285">
        <v>0</v>
      </c>
      <c r="AJ445" s="285">
        <v>0</v>
      </c>
      <c r="AK445" s="285">
        <v>0</v>
      </c>
      <c r="AL445" s="285">
        <v>0</v>
      </c>
      <c r="AM445" s="285">
        <v>0</v>
      </c>
      <c r="AN445" s="285">
        <v>0</v>
      </c>
      <c r="AO445" s="285">
        <v>0</v>
      </c>
      <c r="AP445" s="285">
        <v>0</v>
      </c>
      <c r="AQ445" s="285">
        <v>0</v>
      </c>
      <c r="AR445" s="285">
        <v>0</v>
      </c>
      <c r="AS445" s="285">
        <v>0</v>
      </c>
      <c r="AT445" s="285">
        <v>0</v>
      </c>
    </row>
    <row r="446" spans="1:46" x14ac:dyDescent="0.35">
      <c r="A446" s="285" t="s">
        <v>10</v>
      </c>
      <c r="B446" s="285">
        <v>1</v>
      </c>
      <c r="C446" s="285">
        <v>3</v>
      </c>
      <c r="D446" s="285">
        <v>7103</v>
      </c>
      <c r="E446" s="285">
        <v>0</v>
      </c>
      <c r="F446" s="285">
        <v>0</v>
      </c>
      <c r="G446" s="285">
        <v>0</v>
      </c>
      <c r="H446" s="285">
        <v>0</v>
      </c>
      <c r="I446" s="285">
        <v>0</v>
      </c>
      <c r="J446" s="285">
        <v>0</v>
      </c>
      <c r="K446" s="285">
        <v>0</v>
      </c>
      <c r="L446" s="285">
        <v>0</v>
      </c>
      <c r="M446" s="285">
        <v>0</v>
      </c>
      <c r="N446" s="285">
        <v>0</v>
      </c>
      <c r="O446" s="285">
        <v>57.49</v>
      </c>
      <c r="P446" s="285">
        <v>0</v>
      </c>
      <c r="Q446" s="285">
        <v>86</v>
      </c>
      <c r="R446" s="285">
        <v>0</v>
      </c>
      <c r="S446" s="285">
        <v>0</v>
      </c>
      <c r="T446" s="285">
        <v>0</v>
      </c>
      <c r="U446" s="285">
        <v>0</v>
      </c>
      <c r="V446" s="285">
        <v>0</v>
      </c>
      <c r="W446" s="285">
        <v>0</v>
      </c>
      <c r="X446" s="285">
        <v>0</v>
      </c>
      <c r="Y446" s="285">
        <v>0</v>
      </c>
      <c r="Z446" s="285">
        <v>0</v>
      </c>
      <c r="AA446" s="285">
        <v>0</v>
      </c>
      <c r="AB446" s="285">
        <v>0</v>
      </c>
      <c r="AC446" s="285">
        <v>0</v>
      </c>
      <c r="AD446" s="285">
        <v>0</v>
      </c>
      <c r="AE446" s="285">
        <v>0</v>
      </c>
      <c r="AF446" s="285">
        <v>0</v>
      </c>
      <c r="AG446" s="285">
        <v>0</v>
      </c>
      <c r="AH446" s="285">
        <v>0</v>
      </c>
      <c r="AI446" s="285">
        <v>0</v>
      </c>
      <c r="AJ446" s="285">
        <v>0</v>
      </c>
      <c r="AK446" s="285">
        <v>0</v>
      </c>
      <c r="AL446" s="285">
        <v>0</v>
      </c>
      <c r="AM446" s="285">
        <v>0</v>
      </c>
      <c r="AN446" s="285">
        <v>0</v>
      </c>
      <c r="AO446" s="285">
        <v>0</v>
      </c>
      <c r="AP446" s="285">
        <v>0</v>
      </c>
      <c r="AQ446" s="285">
        <v>0</v>
      </c>
      <c r="AR446" s="285">
        <v>0</v>
      </c>
      <c r="AS446" s="285">
        <v>0</v>
      </c>
      <c r="AT446" s="285">
        <v>0</v>
      </c>
    </row>
    <row r="447" spans="1:46" x14ac:dyDescent="0.35">
      <c r="A447" s="285" t="s">
        <v>10</v>
      </c>
      <c r="B447" s="285">
        <v>1</v>
      </c>
      <c r="C447" s="285">
        <v>3</v>
      </c>
      <c r="D447" s="285">
        <v>7104</v>
      </c>
      <c r="E447" s="285">
        <v>0</v>
      </c>
      <c r="F447" s="285">
        <v>0</v>
      </c>
      <c r="G447" s="285">
        <v>0</v>
      </c>
      <c r="H447" s="285">
        <v>0</v>
      </c>
      <c r="I447" s="285">
        <v>0</v>
      </c>
      <c r="J447" s="285">
        <v>0</v>
      </c>
      <c r="K447" s="285">
        <v>0</v>
      </c>
      <c r="L447" s="285">
        <v>0</v>
      </c>
      <c r="M447" s="285">
        <v>0</v>
      </c>
      <c r="N447" s="285">
        <v>0</v>
      </c>
      <c r="O447" s="285">
        <v>149.47</v>
      </c>
      <c r="P447" s="285">
        <v>0</v>
      </c>
      <c r="Q447" s="285">
        <v>0</v>
      </c>
      <c r="R447" s="285">
        <v>0</v>
      </c>
      <c r="S447" s="285">
        <v>0</v>
      </c>
      <c r="T447" s="285">
        <v>0</v>
      </c>
      <c r="U447" s="285">
        <v>0</v>
      </c>
      <c r="V447" s="285">
        <v>0</v>
      </c>
      <c r="W447" s="285">
        <v>0</v>
      </c>
      <c r="X447" s="285">
        <v>0</v>
      </c>
      <c r="Y447" s="285">
        <v>0</v>
      </c>
      <c r="Z447" s="285">
        <v>0</v>
      </c>
      <c r="AA447" s="285">
        <v>0</v>
      </c>
      <c r="AB447" s="285">
        <v>0</v>
      </c>
      <c r="AC447" s="285">
        <v>0</v>
      </c>
      <c r="AD447" s="285">
        <v>0</v>
      </c>
      <c r="AE447" s="285">
        <v>0</v>
      </c>
      <c r="AF447" s="285">
        <v>0</v>
      </c>
      <c r="AG447" s="285">
        <v>0</v>
      </c>
      <c r="AH447" s="285">
        <v>0</v>
      </c>
      <c r="AI447" s="285">
        <v>0</v>
      </c>
      <c r="AJ447" s="285">
        <v>0</v>
      </c>
      <c r="AK447" s="285">
        <v>0</v>
      </c>
      <c r="AL447" s="285">
        <v>0</v>
      </c>
      <c r="AM447" s="285">
        <v>0</v>
      </c>
      <c r="AN447" s="285">
        <v>0</v>
      </c>
      <c r="AO447" s="285">
        <v>0</v>
      </c>
      <c r="AP447" s="285">
        <v>0</v>
      </c>
      <c r="AQ447" s="285">
        <v>0</v>
      </c>
      <c r="AR447" s="285">
        <v>0</v>
      </c>
      <c r="AS447" s="285">
        <v>0</v>
      </c>
      <c r="AT447" s="285">
        <v>0</v>
      </c>
    </row>
    <row r="448" spans="1:46" x14ac:dyDescent="0.35">
      <c r="A448" s="285" t="s">
        <v>10</v>
      </c>
      <c r="B448" s="285">
        <v>1</v>
      </c>
      <c r="C448" s="285">
        <v>3</v>
      </c>
      <c r="D448" s="285">
        <v>7105</v>
      </c>
      <c r="E448" s="285">
        <v>0</v>
      </c>
      <c r="F448" s="285">
        <v>0</v>
      </c>
      <c r="G448" s="285">
        <v>0</v>
      </c>
      <c r="H448" s="285">
        <v>0</v>
      </c>
      <c r="I448" s="285">
        <v>0</v>
      </c>
      <c r="J448" s="285">
        <v>0</v>
      </c>
      <c r="K448" s="285">
        <v>0</v>
      </c>
      <c r="L448" s="285">
        <v>0</v>
      </c>
      <c r="M448" s="285">
        <v>0</v>
      </c>
      <c r="N448" s="285">
        <v>0</v>
      </c>
      <c r="O448" s="285">
        <v>0</v>
      </c>
      <c r="P448" s="285">
        <v>252.95</v>
      </c>
      <c r="Q448" s="285">
        <v>0</v>
      </c>
      <c r="R448" s="285">
        <v>0</v>
      </c>
      <c r="S448" s="285">
        <v>0</v>
      </c>
      <c r="T448" s="285">
        <v>0</v>
      </c>
      <c r="U448" s="285">
        <v>0</v>
      </c>
      <c r="V448" s="285">
        <v>0</v>
      </c>
      <c r="W448" s="285">
        <v>0</v>
      </c>
      <c r="X448" s="285">
        <v>0</v>
      </c>
      <c r="Y448" s="285">
        <v>0</v>
      </c>
      <c r="Z448" s="285">
        <v>0</v>
      </c>
      <c r="AA448" s="285">
        <v>0</v>
      </c>
      <c r="AB448" s="285">
        <v>0</v>
      </c>
      <c r="AC448" s="285">
        <v>0</v>
      </c>
      <c r="AD448" s="285">
        <v>0</v>
      </c>
      <c r="AE448" s="285">
        <v>0</v>
      </c>
      <c r="AF448" s="285">
        <v>0</v>
      </c>
      <c r="AG448" s="285">
        <v>0</v>
      </c>
      <c r="AH448" s="285">
        <v>0</v>
      </c>
      <c r="AI448" s="285">
        <v>0</v>
      </c>
      <c r="AJ448" s="285">
        <v>0</v>
      </c>
      <c r="AK448" s="285">
        <v>0</v>
      </c>
      <c r="AL448" s="285">
        <v>0</v>
      </c>
      <c r="AM448" s="285">
        <v>0</v>
      </c>
      <c r="AN448" s="285">
        <v>0</v>
      </c>
      <c r="AO448" s="285">
        <v>0</v>
      </c>
      <c r="AP448" s="285">
        <v>0</v>
      </c>
      <c r="AQ448" s="285">
        <v>0</v>
      </c>
      <c r="AR448" s="285">
        <v>0</v>
      </c>
      <c r="AS448" s="285">
        <v>0</v>
      </c>
      <c r="AT448" s="285">
        <v>0</v>
      </c>
    </row>
    <row r="449" spans="1:46" x14ac:dyDescent="0.35">
      <c r="A449" s="285" t="s">
        <v>10</v>
      </c>
      <c r="B449" s="285">
        <v>1</v>
      </c>
      <c r="C449" s="285">
        <v>3</v>
      </c>
      <c r="D449" s="285">
        <v>7469</v>
      </c>
      <c r="E449" s="285">
        <v>0</v>
      </c>
      <c r="F449" s="285">
        <v>0</v>
      </c>
      <c r="G449" s="285">
        <v>0</v>
      </c>
      <c r="H449" s="285">
        <v>0</v>
      </c>
      <c r="I449" s="285">
        <v>0</v>
      </c>
      <c r="J449" s="285">
        <v>0</v>
      </c>
      <c r="K449" s="285">
        <v>0</v>
      </c>
      <c r="L449" s="285">
        <v>0</v>
      </c>
      <c r="M449" s="285">
        <v>0</v>
      </c>
      <c r="N449" s="285">
        <v>0</v>
      </c>
      <c r="O449" s="285">
        <v>57.49</v>
      </c>
      <c r="P449" s="285">
        <v>0</v>
      </c>
      <c r="Q449" s="285">
        <v>0</v>
      </c>
      <c r="R449" s="285">
        <v>0</v>
      </c>
      <c r="S449" s="285">
        <v>0</v>
      </c>
      <c r="T449" s="285">
        <v>0</v>
      </c>
      <c r="U449" s="285">
        <v>0</v>
      </c>
      <c r="V449" s="285">
        <v>0</v>
      </c>
      <c r="W449" s="285">
        <v>0</v>
      </c>
      <c r="X449" s="285">
        <v>0</v>
      </c>
      <c r="Y449" s="285">
        <v>0</v>
      </c>
      <c r="Z449" s="285">
        <v>0</v>
      </c>
      <c r="AA449" s="285">
        <v>0</v>
      </c>
      <c r="AB449" s="285">
        <v>0</v>
      </c>
      <c r="AC449" s="285">
        <v>0</v>
      </c>
      <c r="AD449" s="285">
        <v>0</v>
      </c>
      <c r="AE449" s="285">
        <v>0</v>
      </c>
      <c r="AF449" s="285">
        <v>0</v>
      </c>
      <c r="AG449" s="285">
        <v>0</v>
      </c>
      <c r="AH449" s="285">
        <v>0</v>
      </c>
      <c r="AI449" s="285">
        <v>0</v>
      </c>
      <c r="AJ449" s="285">
        <v>0</v>
      </c>
      <c r="AK449" s="285">
        <v>0</v>
      </c>
      <c r="AL449" s="285">
        <v>0</v>
      </c>
      <c r="AM449" s="285">
        <v>0</v>
      </c>
      <c r="AN449" s="285">
        <v>0</v>
      </c>
      <c r="AO449" s="285">
        <v>0</v>
      </c>
      <c r="AP449" s="285">
        <v>0</v>
      </c>
      <c r="AQ449" s="285">
        <v>0</v>
      </c>
      <c r="AR449" s="285">
        <v>0</v>
      </c>
      <c r="AS449" s="285">
        <v>0</v>
      </c>
      <c r="AT449" s="285">
        <v>0</v>
      </c>
    </row>
    <row r="450" spans="1:46" x14ac:dyDescent="0.35">
      <c r="A450" s="285" t="s">
        <v>10</v>
      </c>
      <c r="B450" s="285">
        <v>1</v>
      </c>
      <c r="C450" s="285">
        <v>3</v>
      </c>
      <c r="D450" s="285">
        <v>7506</v>
      </c>
      <c r="E450" s="285">
        <v>0</v>
      </c>
      <c r="F450" s="285">
        <v>0</v>
      </c>
      <c r="G450" s="285">
        <v>0</v>
      </c>
      <c r="H450" s="285">
        <v>0</v>
      </c>
      <c r="I450" s="285">
        <v>188.76</v>
      </c>
      <c r="J450" s="285">
        <v>0</v>
      </c>
      <c r="K450" s="285">
        <v>0</v>
      </c>
      <c r="L450" s="285">
        <v>0</v>
      </c>
      <c r="M450" s="285">
        <v>0</v>
      </c>
      <c r="N450" s="285">
        <v>0</v>
      </c>
      <c r="O450" s="285">
        <v>0</v>
      </c>
      <c r="P450" s="285">
        <v>298.94</v>
      </c>
      <c r="Q450" s="285">
        <v>0</v>
      </c>
      <c r="R450" s="285">
        <v>0</v>
      </c>
      <c r="S450" s="285">
        <v>0</v>
      </c>
      <c r="T450" s="285">
        <v>0</v>
      </c>
      <c r="U450" s="285">
        <v>0</v>
      </c>
      <c r="V450" s="285">
        <v>0</v>
      </c>
      <c r="W450" s="285">
        <v>0</v>
      </c>
      <c r="X450" s="285">
        <v>0</v>
      </c>
      <c r="Y450" s="285">
        <v>0</v>
      </c>
      <c r="Z450" s="285">
        <v>0</v>
      </c>
      <c r="AA450" s="285">
        <v>0</v>
      </c>
      <c r="AB450" s="285">
        <v>0</v>
      </c>
      <c r="AC450" s="285">
        <v>0</v>
      </c>
      <c r="AD450" s="285">
        <v>0</v>
      </c>
      <c r="AE450" s="285">
        <v>0</v>
      </c>
      <c r="AF450" s="285">
        <v>0</v>
      </c>
      <c r="AG450" s="285">
        <v>0</v>
      </c>
      <c r="AH450" s="285">
        <v>0</v>
      </c>
      <c r="AI450" s="285">
        <v>0</v>
      </c>
      <c r="AJ450" s="285">
        <v>0</v>
      </c>
      <c r="AK450" s="285">
        <v>0</v>
      </c>
      <c r="AL450" s="285">
        <v>0</v>
      </c>
      <c r="AM450" s="285">
        <v>0</v>
      </c>
      <c r="AN450" s="285">
        <v>0</v>
      </c>
      <c r="AO450" s="285">
        <v>0</v>
      </c>
      <c r="AP450" s="285">
        <v>0</v>
      </c>
      <c r="AQ450" s="285">
        <v>0</v>
      </c>
      <c r="AR450" s="285">
        <v>0</v>
      </c>
      <c r="AS450" s="285">
        <v>0</v>
      </c>
      <c r="AT450" s="285">
        <v>0</v>
      </c>
    </row>
    <row r="451" spans="1:46" x14ac:dyDescent="0.35">
      <c r="A451" s="285" t="s">
        <v>10</v>
      </c>
      <c r="B451" s="285">
        <v>1</v>
      </c>
      <c r="C451" s="285">
        <v>3</v>
      </c>
      <c r="D451" s="285">
        <v>7683</v>
      </c>
      <c r="E451" s="285">
        <v>0</v>
      </c>
      <c r="F451" s="285">
        <v>0</v>
      </c>
      <c r="G451" s="285">
        <v>0</v>
      </c>
      <c r="H451" s="285">
        <v>0</v>
      </c>
      <c r="I451" s="285">
        <v>0</v>
      </c>
      <c r="J451" s="285">
        <v>958.34</v>
      </c>
      <c r="K451" s="285">
        <v>0</v>
      </c>
      <c r="L451" s="285">
        <v>0</v>
      </c>
      <c r="M451" s="285">
        <v>0</v>
      </c>
      <c r="N451" s="285">
        <v>0</v>
      </c>
      <c r="O451" s="285">
        <v>0</v>
      </c>
      <c r="P451" s="285">
        <v>0</v>
      </c>
      <c r="Q451" s="285">
        <v>0</v>
      </c>
      <c r="R451" s="285">
        <v>0</v>
      </c>
      <c r="S451" s="285">
        <v>0</v>
      </c>
      <c r="T451" s="285">
        <v>0</v>
      </c>
      <c r="U451" s="285">
        <v>0</v>
      </c>
      <c r="V451" s="285">
        <v>0</v>
      </c>
      <c r="W451" s="285">
        <v>0</v>
      </c>
      <c r="X451" s="285">
        <v>0</v>
      </c>
      <c r="Y451" s="285">
        <v>0</v>
      </c>
      <c r="Z451" s="285">
        <v>0</v>
      </c>
      <c r="AA451" s="285">
        <v>0</v>
      </c>
      <c r="AB451" s="285">
        <v>0</v>
      </c>
      <c r="AC451" s="285">
        <v>0</v>
      </c>
      <c r="AD451" s="285">
        <v>0</v>
      </c>
      <c r="AE451" s="285">
        <v>0</v>
      </c>
      <c r="AF451" s="285">
        <v>0</v>
      </c>
      <c r="AG451" s="285">
        <v>0</v>
      </c>
      <c r="AH451" s="285">
        <v>0</v>
      </c>
      <c r="AI451" s="285">
        <v>0</v>
      </c>
      <c r="AJ451" s="285">
        <v>0</v>
      </c>
      <c r="AK451" s="285">
        <v>0</v>
      </c>
      <c r="AL451" s="285">
        <v>0</v>
      </c>
      <c r="AM451" s="285">
        <v>0</v>
      </c>
      <c r="AN451" s="285">
        <v>0</v>
      </c>
      <c r="AO451" s="285">
        <v>0</v>
      </c>
      <c r="AP451" s="285">
        <v>0</v>
      </c>
      <c r="AQ451" s="285">
        <v>0</v>
      </c>
      <c r="AR451" s="285">
        <v>0</v>
      </c>
      <c r="AS451" s="285">
        <v>0</v>
      </c>
      <c r="AT451" s="285">
        <v>0</v>
      </c>
    </row>
    <row r="452" spans="1:46" x14ac:dyDescent="0.35">
      <c r="A452" s="285" t="s">
        <v>10</v>
      </c>
      <c r="B452" s="285">
        <v>1</v>
      </c>
      <c r="C452" s="285">
        <v>3</v>
      </c>
      <c r="D452" s="285">
        <v>7685</v>
      </c>
      <c r="E452" s="285">
        <v>0</v>
      </c>
      <c r="F452" s="285">
        <v>5916.73</v>
      </c>
      <c r="G452" s="285">
        <v>6862.41</v>
      </c>
      <c r="H452" s="285">
        <v>2210.71</v>
      </c>
      <c r="I452" s="285">
        <v>1094.69</v>
      </c>
      <c r="J452" s="285">
        <v>2057.63</v>
      </c>
      <c r="K452" s="285">
        <v>5191.12</v>
      </c>
      <c r="L452" s="285">
        <v>10573.99</v>
      </c>
      <c r="M452" s="285">
        <v>2456.6999999999998</v>
      </c>
      <c r="N452" s="285">
        <v>5326.36</v>
      </c>
      <c r="O452" s="285">
        <v>1410.54</v>
      </c>
      <c r="P452" s="285">
        <v>947.78</v>
      </c>
      <c r="Q452" s="285">
        <v>4179.74</v>
      </c>
      <c r="R452" s="285">
        <v>0</v>
      </c>
      <c r="S452" s="285">
        <v>0</v>
      </c>
      <c r="T452" s="285">
        <v>0</v>
      </c>
      <c r="U452" s="285">
        <v>0</v>
      </c>
      <c r="V452" s="285">
        <v>0</v>
      </c>
      <c r="W452" s="285">
        <v>0</v>
      </c>
      <c r="X452" s="285">
        <v>0</v>
      </c>
      <c r="Y452" s="285">
        <v>0</v>
      </c>
      <c r="Z452" s="285">
        <v>0</v>
      </c>
      <c r="AA452" s="285">
        <v>0</v>
      </c>
      <c r="AB452" s="285">
        <v>0</v>
      </c>
      <c r="AC452" s="285">
        <v>0</v>
      </c>
      <c r="AD452" s="285">
        <v>0</v>
      </c>
      <c r="AE452" s="285">
        <v>0</v>
      </c>
      <c r="AF452" s="285">
        <v>0</v>
      </c>
      <c r="AG452" s="285">
        <v>0</v>
      </c>
      <c r="AH452" s="285">
        <v>0</v>
      </c>
      <c r="AI452" s="285">
        <v>0</v>
      </c>
      <c r="AJ452" s="285">
        <v>0</v>
      </c>
      <c r="AK452" s="285">
        <v>0</v>
      </c>
      <c r="AL452" s="285">
        <v>0</v>
      </c>
      <c r="AM452" s="285">
        <v>0</v>
      </c>
      <c r="AN452" s="285">
        <v>0</v>
      </c>
      <c r="AO452" s="285">
        <v>0</v>
      </c>
      <c r="AP452" s="285">
        <v>0</v>
      </c>
      <c r="AQ452" s="285">
        <v>0</v>
      </c>
      <c r="AR452" s="285">
        <v>0</v>
      </c>
      <c r="AS452" s="285">
        <v>0</v>
      </c>
      <c r="AT452" s="285">
        <v>0</v>
      </c>
    </row>
    <row r="453" spans="1:46" x14ac:dyDescent="0.35">
      <c r="A453" s="285" t="s">
        <v>10</v>
      </c>
      <c r="B453" s="285">
        <v>1</v>
      </c>
      <c r="C453" s="285">
        <v>3</v>
      </c>
      <c r="D453" s="285">
        <v>7686</v>
      </c>
      <c r="E453" s="285">
        <v>0</v>
      </c>
      <c r="F453" s="285">
        <v>919.14</v>
      </c>
      <c r="G453" s="285">
        <v>1238.9000000000001</v>
      </c>
      <c r="H453" s="285">
        <v>1758.08</v>
      </c>
      <c r="I453" s="285">
        <v>1625.38</v>
      </c>
      <c r="J453" s="285">
        <v>1165.9100000000001</v>
      </c>
      <c r="K453" s="285">
        <v>1068.42</v>
      </c>
      <c r="L453" s="285">
        <v>1081.95</v>
      </c>
      <c r="M453" s="285">
        <v>1087.81</v>
      </c>
      <c r="N453" s="285">
        <v>503.32</v>
      </c>
      <c r="O453" s="285">
        <v>1385</v>
      </c>
      <c r="P453" s="285">
        <v>0</v>
      </c>
      <c r="Q453" s="285">
        <v>0</v>
      </c>
      <c r="R453" s="285">
        <v>0</v>
      </c>
      <c r="S453" s="285">
        <v>0</v>
      </c>
      <c r="T453" s="285">
        <v>0</v>
      </c>
      <c r="U453" s="285">
        <v>0</v>
      </c>
      <c r="V453" s="285">
        <v>0</v>
      </c>
      <c r="W453" s="285">
        <v>0</v>
      </c>
      <c r="X453" s="285">
        <v>0</v>
      </c>
      <c r="Y453" s="285">
        <v>0</v>
      </c>
      <c r="Z453" s="285">
        <v>0</v>
      </c>
      <c r="AA453" s="285">
        <v>0</v>
      </c>
      <c r="AB453" s="285">
        <v>0</v>
      </c>
      <c r="AC453" s="285">
        <v>0</v>
      </c>
      <c r="AD453" s="285">
        <v>0</v>
      </c>
      <c r="AE453" s="285">
        <v>0</v>
      </c>
      <c r="AF453" s="285">
        <v>0</v>
      </c>
      <c r="AG453" s="285">
        <v>0</v>
      </c>
      <c r="AH453" s="285">
        <v>0</v>
      </c>
      <c r="AI453" s="285">
        <v>0</v>
      </c>
      <c r="AJ453" s="285">
        <v>0</v>
      </c>
      <c r="AK453" s="285">
        <v>0</v>
      </c>
      <c r="AL453" s="285">
        <v>0</v>
      </c>
      <c r="AM453" s="285">
        <v>0</v>
      </c>
      <c r="AN453" s="285">
        <v>0</v>
      </c>
      <c r="AO453" s="285">
        <v>0</v>
      </c>
      <c r="AP453" s="285">
        <v>0</v>
      </c>
      <c r="AQ453" s="285">
        <v>0</v>
      </c>
      <c r="AR453" s="285">
        <v>0</v>
      </c>
      <c r="AS453" s="285">
        <v>0</v>
      </c>
      <c r="AT453" s="285">
        <v>0</v>
      </c>
    </row>
    <row r="454" spans="1:46" x14ac:dyDescent="0.35">
      <c r="A454" s="285" t="s">
        <v>10</v>
      </c>
      <c r="B454" s="285">
        <v>1</v>
      </c>
      <c r="C454" s="285">
        <v>3</v>
      </c>
      <c r="D454" s="285">
        <v>7687</v>
      </c>
      <c r="E454" s="285">
        <v>0</v>
      </c>
      <c r="F454" s="285">
        <v>91.53</v>
      </c>
      <c r="G454" s="285">
        <v>128.04</v>
      </c>
      <c r="H454" s="285">
        <v>181.02</v>
      </c>
      <c r="I454" s="285">
        <v>169.95</v>
      </c>
      <c r="J454" s="285">
        <v>119.83</v>
      </c>
      <c r="K454" s="285">
        <v>114.96</v>
      </c>
      <c r="L454" s="285">
        <v>109.8</v>
      </c>
      <c r="M454" s="285">
        <v>111.65</v>
      </c>
      <c r="N454" s="285">
        <v>109.79</v>
      </c>
      <c r="O454" s="285">
        <v>162.1</v>
      </c>
      <c r="P454" s="285">
        <v>0</v>
      </c>
      <c r="Q454" s="285">
        <v>230.34</v>
      </c>
      <c r="R454" s="285">
        <v>0</v>
      </c>
      <c r="S454" s="285">
        <v>0</v>
      </c>
      <c r="T454" s="285">
        <v>0</v>
      </c>
      <c r="U454" s="285">
        <v>0</v>
      </c>
      <c r="V454" s="285">
        <v>0</v>
      </c>
      <c r="W454" s="285">
        <v>0</v>
      </c>
      <c r="X454" s="285">
        <v>0</v>
      </c>
      <c r="Y454" s="285">
        <v>0</v>
      </c>
      <c r="Z454" s="285">
        <v>0</v>
      </c>
      <c r="AA454" s="285">
        <v>0</v>
      </c>
      <c r="AB454" s="285">
        <v>0</v>
      </c>
      <c r="AC454" s="285">
        <v>0</v>
      </c>
      <c r="AD454" s="285">
        <v>0</v>
      </c>
      <c r="AE454" s="285">
        <v>0</v>
      </c>
      <c r="AF454" s="285">
        <v>0</v>
      </c>
      <c r="AG454" s="285">
        <v>0</v>
      </c>
      <c r="AH454" s="285">
        <v>0</v>
      </c>
      <c r="AI454" s="285">
        <v>0</v>
      </c>
      <c r="AJ454" s="285">
        <v>0</v>
      </c>
      <c r="AK454" s="285">
        <v>0</v>
      </c>
      <c r="AL454" s="285">
        <v>0</v>
      </c>
      <c r="AM454" s="285">
        <v>0</v>
      </c>
      <c r="AN454" s="285">
        <v>0</v>
      </c>
      <c r="AO454" s="285">
        <v>0</v>
      </c>
      <c r="AP454" s="285">
        <v>0</v>
      </c>
      <c r="AQ454" s="285">
        <v>0</v>
      </c>
      <c r="AR454" s="285">
        <v>0</v>
      </c>
      <c r="AS454" s="285">
        <v>0</v>
      </c>
      <c r="AT454" s="285">
        <v>0</v>
      </c>
    </row>
    <row r="455" spans="1:46" x14ac:dyDescent="0.35">
      <c r="A455" s="285" t="s">
        <v>10</v>
      </c>
      <c r="B455" s="285">
        <v>1</v>
      </c>
      <c r="C455" s="285">
        <v>3</v>
      </c>
      <c r="D455" s="285">
        <v>7700</v>
      </c>
      <c r="E455" s="285">
        <v>0</v>
      </c>
      <c r="F455" s="285">
        <v>11651.49</v>
      </c>
      <c r="G455" s="285">
        <v>12051.8</v>
      </c>
      <c r="H455" s="285">
        <v>9789.39</v>
      </c>
      <c r="I455" s="285">
        <v>11275.03</v>
      </c>
      <c r="J455" s="285">
        <v>12508.58</v>
      </c>
      <c r="K455" s="285">
        <v>12786.32</v>
      </c>
      <c r="L455" s="285">
        <v>12424.12</v>
      </c>
      <c r="M455" s="285">
        <v>13136.07</v>
      </c>
      <c r="N455" s="285">
        <v>14517.48</v>
      </c>
      <c r="O455" s="285">
        <v>14746</v>
      </c>
      <c r="P455" s="285">
        <v>12064.98</v>
      </c>
      <c r="Q455" s="285">
        <v>15688.1</v>
      </c>
      <c r="R455" s="285">
        <v>0</v>
      </c>
      <c r="S455" s="285">
        <v>0</v>
      </c>
      <c r="T455" s="285">
        <v>0</v>
      </c>
      <c r="U455" s="285">
        <v>0</v>
      </c>
      <c r="V455" s="285">
        <v>0</v>
      </c>
      <c r="W455" s="285">
        <v>0</v>
      </c>
      <c r="X455" s="285">
        <v>0</v>
      </c>
      <c r="Y455" s="285">
        <v>0</v>
      </c>
      <c r="Z455" s="285">
        <v>0</v>
      </c>
      <c r="AA455" s="285">
        <v>0</v>
      </c>
      <c r="AB455" s="285">
        <v>0</v>
      </c>
      <c r="AC455" s="285">
        <v>0</v>
      </c>
      <c r="AD455" s="285">
        <v>0</v>
      </c>
      <c r="AE455" s="285">
        <v>0</v>
      </c>
      <c r="AF455" s="285">
        <v>0</v>
      </c>
      <c r="AG455" s="285">
        <v>0</v>
      </c>
      <c r="AH455" s="285">
        <v>0</v>
      </c>
      <c r="AI455" s="285">
        <v>0</v>
      </c>
      <c r="AJ455" s="285">
        <v>0</v>
      </c>
      <c r="AK455" s="285">
        <v>0</v>
      </c>
      <c r="AL455" s="285">
        <v>0</v>
      </c>
      <c r="AM455" s="285">
        <v>0</v>
      </c>
      <c r="AN455" s="285">
        <v>0</v>
      </c>
      <c r="AO455" s="285">
        <v>0</v>
      </c>
      <c r="AP455" s="285">
        <v>0</v>
      </c>
      <c r="AQ455" s="285">
        <v>0</v>
      </c>
      <c r="AR455" s="285">
        <v>0</v>
      </c>
      <c r="AS455" s="285">
        <v>0</v>
      </c>
      <c r="AT455" s="285">
        <v>0</v>
      </c>
    </row>
    <row r="456" spans="1:46" x14ac:dyDescent="0.35">
      <c r="A456" s="285" t="s">
        <v>10</v>
      </c>
      <c r="B456" s="285">
        <v>1</v>
      </c>
      <c r="C456" s="285">
        <v>3</v>
      </c>
      <c r="D456" s="285">
        <v>7701</v>
      </c>
      <c r="E456" s="285">
        <v>0</v>
      </c>
      <c r="F456" s="285">
        <v>1286.24</v>
      </c>
      <c r="G456" s="285">
        <v>1332.94</v>
      </c>
      <c r="H456" s="285">
        <v>1082.42</v>
      </c>
      <c r="I456" s="285">
        <v>1236.68</v>
      </c>
      <c r="J456" s="285">
        <v>1327.06</v>
      </c>
      <c r="K456" s="285">
        <v>1373.44</v>
      </c>
      <c r="L456" s="285">
        <v>1305.05</v>
      </c>
      <c r="M456" s="285">
        <v>1451.8</v>
      </c>
      <c r="N456" s="285">
        <v>1556.51</v>
      </c>
      <c r="O456" s="285">
        <v>1730.53</v>
      </c>
      <c r="P456" s="285">
        <v>1316.78</v>
      </c>
      <c r="Q456" s="285">
        <v>4275.1400000000003</v>
      </c>
      <c r="R456" s="285">
        <v>0</v>
      </c>
      <c r="S456" s="285">
        <v>0</v>
      </c>
      <c r="T456" s="285">
        <v>0</v>
      </c>
      <c r="U456" s="285">
        <v>0</v>
      </c>
      <c r="V456" s="285">
        <v>0</v>
      </c>
      <c r="W456" s="285">
        <v>0</v>
      </c>
      <c r="X456" s="285">
        <v>0</v>
      </c>
      <c r="Y456" s="285">
        <v>0</v>
      </c>
      <c r="Z456" s="285">
        <v>0</v>
      </c>
      <c r="AA456" s="285">
        <v>0</v>
      </c>
      <c r="AB456" s="285">
        <v>0</v>
      </c>
      <c r="AC456" s="285">
        <v>0</v>
      </c>
      <c r="AD456" s="285">
        <v>0</v>
      </c>
      <c r="AE456" s="285">
        <v>0</v>
      </c>
      <c r="AF456" s="285">
        <v>0</v>
      </c>
      <c r="AG456" s="285">
        <v>0</v>
      </c>
      <c r="AH456" s="285">
        <v>0</v>
      </c>
      <c r="AI456" s="285">
        <v>0</v>
      </c>
      <c r="AJ456" s="285">
        <v>0</v>
      </c>
      <c r="AK456" s="285">
        <v>0</v>
      </c>
      <c r="AL456" s="285">
        <v>0</v>
      </c>
      <c r="AM456" s="285">
        <v>0</v>
      </c>
      <c r="AN456" s="285">
        <v>0</v>
      </c>
      <c r="AO456" s="285">
        <v>0</v>
      </c>
      <c r="AP456" s="285">
        <v>0</v>
      </c>
      <c r="AQ456" s="285">
        <v>0</v>
      </c>
      <c r="AR456" s="285">
        <v>0</v>
      </c>
      <c r="AS456" s="285">
        <v>0</v>
      </c>
      <c r="AT456" s="285">
        <v>0</v>
      </c>
    </row>
    <row r="457" spans="1:46" x14ac:dyDescent="0.35">
      <c r="A457" s="285" t="s">
        <v>10</v>
      </c>
      <c r="B457" s="285">
        <v>1</v>
      </c>
      <c r="C457" s="285">
        <v>3</v>
      </c>
      <c r="D457" s="285">
        <v>7715</v>
      </c>
      <c r="E457" s="285">
        <v>0</v>
      </c>
      <c r="F457" s="285">
        <v>1104.97</v>
      </c>
      <c r="G457" s="285">
        <v>462.33</v>
      </c>
      <c r="H457" s="285">
        <v>16.649999999999999</v>
      </c>
      <c r="I457" s="285">
        <v>573.26</v>
      </c>
      <c r="J457" s="285">
        <v>119.57</v>
      </c>
      <c r="K457" s="285">
        <v>972.1</v>
      </c>
      <c r="L457" s="285">
        <v>524.16999999999996</v>
      </c>
      <c r="M457" s="285">
        <v>112.77</v>
      </c>
      <c r="N457" s="285">
        <v>712.76</v>
      </c>
      <c r="O457" s="285">
        <v>1218.1400000000001</v>
      </c>
      <c r="P457" s="285">
        <v>137.97</v>
      </c>
      <c r="Q457" s="285">
        <v>2751.86</v>
      </c>
      <c r="R457" s="285">
        <v>0</v>
      </c>
      <c r="S457" s="285">
        <v>0</v>
      </c>
      <c r="T457" s="285">
        <v>0</v>
      </c>
      <c r="U457" s="285">
        <v>0</v>
      </c>
      <c r="V457" s="285">
        <v>0</v>
      </c>
      <c r="W457" s="285">
        <v>0</v>
      </c>
      <c r="X457" s="285">
        <v>0</v>
      </c>
      <c r="Y457" s="285">
        <v>0</v>
      </c>
      <c r="Z457" s="285">
        <v>0</v>
      </c>
      <c r="AA457" s="285">
        <v>0</v>
      </c>
      <c r="AB457" s="285">
        <v>0</v>
      </c>
      <c r="AC457" s="285">
        <v>0</v>
      </c>
      <c r="AD457" s="285">
        <v>0</v>
      </c>
      <c r="AE457" s="285">
        <v>0</v>
      </c>
      <c r="AF457" s="285">
        <v>0</v>
      </c>
      <c r="AG457" s="285">
        <v>0</v>
      </c>
      <c r="AH457" s="285">
        <v>0</v>
      </c>
      <c r="AI457" s="285">
        <v>0</v>
      </c>
      <c r="AJ457" s="285">
        <v>0</v>
      </c>
      <c r="AK457" s="285">
        <v>0</v>
      </c>
      <c r="AL457" s="285">
        <v>0</v>
      </c>
      <c r="AM457" s="285">
        <v>0</v>
      </c>
      <c r="AN457" s="285">
        <v>0</v>
      </c>
      <c r="AO457" s="285">
        <v>0</v>
      </c>
      <c r="AP457" s="285">
        <v>0</v>
      </c>
      <c r="AQ457" s="285">
        <v>0</v>
      </c>
      <c r="AR457" s="285">
        <v>0</v>
      </c>
      <c r="AS457" s="285">
        <v>0</v>
      </c>
      <c r="AT457" s="285">
        <v>0</v>
      </c>
    </row>
    <row r="458" spans="1:46" x14ac:dyDescent="0.35">
      <c r="A458" s="285" t="s">
        <v>10</v>
      </c>
      <c r="B458" s="285">
        <v>1</v>
      </c>
      <c r="C458" s="285">
        <v>3</v>
      </c>
      <c r="D458" s="285">
        <v>7716</v>
      </c>
      <c r="E458" s="285">
        <v>0</v>
      </c>
      <c r="F458" s="285">
        <v>0</v>
      </c>
      <c r="G458" s="285">
        <v>0</v>
      </c>
      <c r="H458" s="285">
        <v>0</v>
      </c>
      <c r="I458" s="285">
        <v>0</v>
      </c>
      <c r="J458" s="285">
        <v>0</v>
      </c>
      <c r="K458" s="285">
        <v>0</v>
      </c>
      <c r="L458" s="285">
        <v>0</v>
      </c>
      <c r="M458" s="285">
        <v>0</v>
      </c>
      <c r="N458" s="285">
        <v>3282.44</v>
      </c>
      <c r="O458" s="285">
        <v>0</v>
      </c>
      <c r="P458" s="285">
        <v>0</v>
      </c>
      <c r="Q458" s="285">
        <v>0</v>
      </c>
      <c r="R458" s="285">
        <v>0</v>
      </c>
      <c r="S458" s="285">
        <v>0</v>
      </c>
      <c r="T458" s="285">
        <v>0</v>
      </c>
      <c r="U458" s="285">
        <v>0</v>
      </c>
      <c r="V458" s="285">
        <v>0</v>
      </c>
      <c r="W458" s="285">
        <v>0</v>
      </c>
      <c r="X458" s="285">
        <v>0</v>
      </c>
      <c r="Y458" s="285">
        <v>0</v>
      </c>
      <c r="Z458" s="285">
        <v>0</v>
      </c>
      <c r="AA458" s="285">
        <v>0</v>
      </c>
      <c r="AB458" s="285">
        <v>0</v>
      </c>
      <c r="AC458" s="285">
        <v>0</v>
      </c>
      <c r="AD458" s="285">
        <v>0</v>
      </c>
      <c r="AE458" s="285">
        <v>0</v>
      </c>
      <c r="AF458" s="285">
        <v>0</v>
      </c>
      <c r="AG458" s="285">
        <v>0</v>
      </c>
      <c r="AH458" s="285">
        <v>0</v>
      </c>
      <c r="AI458" s="285">
        <v>0</v>
      </c>
      <c r="AJ458" s="285">
        <v>0</v>
      </c>
      <c r="AK458" s="285">
        <v>0</v>
      </c>
      <c r="AL458" s="285">
        <v>0</v>
      </c>
      <c r="AM458" s="285">
        <v>0</v>
      </c>
      <c r="AN458" s="285">
        <v>0</v>
      </c>
      <c r="AO458" s="285">
        <v>0</v>
      </c>
      <c r="AP458" s="285">
        <v>0</v>
      </c>
      <c r="AQ458" s="285">
        <v>0</v>
      </c>
      <c r="AR458" s="285">
        <v>0</v>
      </c>
      <c r="AS458" s="285">
        <v>0</v>
      </c>
      <c r="AT458" s="285">
        <v>0</v>
      </c>
    </row>
    <row r="459" spans="1:46" x14ac:dyDescent="0.35">
      <c r="A459" s="285" t="s">
        <v>10</v>
      </c>
      <c r="B459" s="285">
        <v>1</v>
      </c>
      <c r="C459" s="285">
        <v>3</v>
      </c>
      <c r="D459" s="285">
        <v>7800</v>
      </c>
      <c r="E459" s="285">
        <v>0</v>
      </c>
      <c r="F459" s="285">
        <v>6504.66</v>
      </c>
      <c r="G459" s="285">
        <v>6469.39</v>
      </c>
      <c r="H459" s="285">
        <v>6161.83</v>
      </c>
      <c r="I459" s="285">
        <v>7567.38</v>
      </c>
      <c r="J459" s="285">
        <v>7319.32</v>
      </c>
      <c r="K459" s="285">
        <v>6421.28</v>
      </c>
      <c r="L459" s="285">
        <v>6955.54</v>
      </c>
      <c r="M459" s="285">
        <v>6705.09</v>
      </c>
      <c r="N459" s="285">
        <v>6387.44</v>
      </c>
      <c r="O459" s="285">
        <v>7012.47</v>
      </c>
      <c r="P459" s="285">
        <v>6354.24</v>
      </c>
      <c r="Q459" s="285">
        <v>9402.9599999999991</v>
      </c>
      <c r="R459" s="285">
        <v>0</v>
      </c>
      <c r="S459" s="285">
        <v>0</v>
      </c>
      <c r="T459" s="285">
        <v>0</v>
      </c>
      <c r="U459" s="285">
        <v>0</v>
      </c>
      <c r="V459" s="285">
        <v>0</v>
      </c>
      <c r="W459" s="285">
        <v>0</v>
      </c>
      <c r="X459" s="285">
        <v>0</v>
      </c>
      <c r="Y459" s="285">
        <v>0</v>
      </c>
      <c r="Z459" s="285">
        <v>0</v>
      </c>
      <c r="AA459" s="285">
        <v>0</v>
      </c>
      <c r="AB459" s="285">
        <v>0</v>
      </c>
      <c r="AC459" s="285">
        <v>0</v>
      </c>
      <c r="AD459" s="285">
        <v>0</v>
      </c>
      <c r="AE459" s="285">
        <v>0</v>
      </c>
      <c r="AF459" s="285">
        <v>0</v>
      </c>
      <c r="AG459" s="285">
        <v>0</v>
      </c>
      <c r="AH459" s="285">
        <v>0</v>
      </c>
      <c r="AI459" s="285">
        <v>0</v>
      </c>
      <c r="AJ459" s="285">
        <v>0</v>
      </c>
      <c r="AK459" s="285">
        <v>0</v>
      </c>
      <c r="AL459" s="285">
        <v>0</v>
      </c>
      <c r="AM459" s="285">
        <v>0</v>
      </c>
      <c r="AN459" s="285">
        <v>0</v>
      </c>
      <c r="AO459" s="285">
        <v>0</v>
      </c>
      <c r="AP459" s="285">
        <v>0</v>
      </c>
      <c r="AQ459" s="285">
        <v>0</v>
      </c>
      <c r="AR459" s="285">
        <v>0</v>
      </c>
      <c r="AS459" s="285">
        <v>0</v>
      </c>
      <c r="AT459" s="285">
        <v>0</v>
      </c>
    </row>
    <row r="460" spans="1:46" x14ac:dyDescent="0.35">
      <c r="A460" s="285" t="s">
        <v>10</v>
      </c>
      <c r="B460" s="285">
        <v>1</v>
      </c>
      <c r="C460" s="285">
        <v>3</v>
      </c>
      <c r="D460" s="285">
        <v>7801</v>
      </c>
      <c r="E460" s="285">
        <v>0</v>
      </c>
      <c r="F460" s="285">
        <v>711.05</v>
      </c>
      <c r="G460" s="285">
        <v>715.42</v>
      </c>
      <c r="H460" s="285">
        <v>688.97</v>
      </c>
      <c r="I460" s="285">
        <v>834.29</v>
      </c>
      <c r="J460" s="285">
        <v>738.99</v>
      </c>
      <c r="K460" s="285">
        <v>374.05</v>
      </c>
      <c r="L460" s="285">
        <v>370.02</v>
      </c>
      <c r="M460" s="285">
        <v>803.96</v>
      </c>
      <c r="N460" s="285">
        <v>699.02</v>
      </c>
      <c r="O460" s="285">
        <v>803.23</v>
      </c>
      <c r="P460" s="285">
        <v>702.31</v>
      </c>
      <c r="Q460" s="285">
        <v>2424.96</v>
      </c>
      <c r="R460" s="285">
        <v>0</v>
      </c>
      <c r="S460" s="285">
        <v>0</v>
      </c>
      <c r="T460" s="285">
        <v>0</v>
      </c>
      <c r="U460" s="285">
        <v>0</v>
      </c>
      <c r="V460" s="285">
        <v>0</v>
      </c>
      <c r="W460" s="285">
        <v>0</v>
      </c>
      <c r="X460" s="285">
        <v>0</v>
      </c>
      <c r="Y460" s="285">
        <v>0</v>
      </c>
      <c r="Z460" s="285">
        <v>0</v>
      </c>
      <c r="AA460" s="285">
        <v>0</v>
      </c>
      <c r="AB460" s="285">
        <v>0</v>
      </c>
      <c r="AC460" s="285">
        <v>0</v>
      </c>
      <c r="AD460" s="285">
        <v>0</v>
      </c>
      <c r="AE460" s="285">
        <v>0</v>
      </c>
      <c r="AF460" s="285">
        <v>0</v>
      </c>
      <c r="AG460" s="285">
        <v>0</v>
      </c>
      <c r="AH460" s="285">
        <v>0</v>
      </c>
      <c r="AI460" s="285">
        <v>0</v>
      </c>
      <c r="AJ460" s="285">
        <v>0</v>
      </c>
      <c r="AK460" s="285">
        <v>0</v>
      </c>
      <c r="AL460" s="285">
        <v>0</v>
      </c>
      <c r="AM460" s="285">
        <v>0</v>
      </c>
      <c r="AN460" s="285">
        <v>0</v>
      </c>
      <c r="AO460" s="285">
        <v>0</v>
      </c>
      <c r="AP460" s="285">
        <v>0</v>
      </c>
      <c r="AQ460" s="285">
        <v>0</v>
      </c>
      <c r="AR460" s="285">
        <v>0</v>
      </c>
      <c r="AS460" s="285">
        <v>0</v>
      </c>
      <c r="AT460" s="285">
        <v>0</v>
      </c>
    </row>
    <row r="461" spans="1:46" x14ac:dyDescent="0.35">
      <c r="A461" s="285" t="s">
        <v>10</v>
      </c>
      <c r="B461" s="285">
        <v>1</v>
      </c>
      <c r="C461" s="285">
        <v>3</v>
      </c>
      <c r="D461" s="285">
        <v>7803</v>
      </c>
      <c r="E461" s="285">
        <v>0</v>
      </c>
      <c r="F461" s="285">
        <v>0</v>
      </c>
      <c r="G461" s="285">
        <v>0</v>
      </c>
      <c r="H461" s="285">
        <v>0</v>
      </c>
      <c r="I461" s="285">
        <v>459.9</v>
      </c>
      <c r="J461" s="285">
        <v>0</v>
      </c>
      <c r="K461" s="285">
        <v>0</v>
      </c>
      <c r="L461" s="285">
        <v>0</v>
      </c>
      <c r="M461" s="285">
        <v>1402.7</v>
      </c>
      <c r="N461" s="285">
        <v>0</v>
      </c>
      <c r="O461" s="285">
        <v>390.92</v>
      </c>
      <c r="P461" s="285">
        <v>0</v>
      </c>
      <c r="Q461" s="285">
        <v>827.82</v>
      </c>
      <c r="R461" s="285">
        <v>0</v>
      </c>
      <c r="S461" s="285">
        <v>0</v>
      </c>
      <c r="T461" s="285">
        <v>0</v>
      </c>
      <c r="U461" s="285">
        <v>0</v>
      </c>
      <c r="V461" s="285">
        <v>0</v>
      </c>
      <c r="W461" s="285">
        <v>0</v>
      </c>
      <c r="X461" s="285">
        <v>0</v>
      </c>
      <c r="Y461" s="285">
        <v>0</v>
      </c>
      <c r="Z461" s="285">
        <v>0</v>
      </c>
      <c r="AA461" s="285">
        <v>0</v>
      </c>
      <c r="AB461" s="285">
        <v>0</v>
      </c>
      <c r="AC461" s="285">
        <v>0</v>
      </c>
      <c r="AD461" s="285">
        <v>0</v>
      </c>
      <c r="AE461" s="285">
        <v>0</v>
      </c>
      <c r="AF461" s="285">
        <v>0</v>
      </c>
      <c r="AG461" s="285">
        <v>0</v>
      </c>
      <c r="AH461" s="285">
        <v>0</v>
      </c>
      <c r="AI461" s="285">
        <v>0</v>
      </c>
      <c r="AJ461" s="285">
        <v>0</v>
      </c>
      <c r="AK461" s="285">
        <v>0</v>
      </c>
      <c r="AL461" s="285">
        <v>0</v>
      </c>
      <c r="AM461" s="285">
        <v>0</v>
      </c>
      <c r="AN461" s="285">
        <v>0</v>
      </c>
      <c r="AO461" s="285">
        <v>0</v>
      </c>
      <c r="AP461" s="285">
        <v>0</v>
      </c>
      <c r="AQ461" s="285">
        <v>0</v>
      </c>
      <c r="AR461" s="285">
        <v>0</v>
      </c>
      <c r="AS461" s="285">
        <v>0</v>
      </c>
      <c r="AT461" s="285">
        <v>0</v>
      </c>
    </row>
    <row r="462" spans="1:46" x14ac:dyDescent="0.35">
      <c r="A462" s="285" t="s">
        <v>10</v>
      </c>
      <c r="B462" s="285">
        <v>1</v>
      </c>
      <c r="C462" s="285">
        <v>3</v>
      </c>
      <c r="D462" s="285">
        <v>7804</v>
      </c>
      <c r="E462" s="285">
        <v>0</v>
      </c>
      <c r="F462" s="285">
        <v>0</v>
      </c>
      <c r="G462" s="285">
        <v>0</v>
      </c>
      <c r="H462" s="285">
        <v>0</v>
      </c>
      <c r="I462" s="285">
        <v>689.85</v>
      </c>
      <c r="J462" s="285">
        <v>174</v>
      </c>
      <c r="K462" s="285">
        <v>82.36</v>
      </c>
      <c r="L462" s="285">
        <v>0</v>
      </c>
      <c r="M462" s="285">
        <v>170</v>
      </c>
      <c r="N462" s="285">
        <v>371.37</v>
      </c>
      <c r="O462" s="285">
        <v>1355.53</v>
      </c>
      <c r="P462" s="285">
        <v>0</v>
      </c>
      <c r="Q462" s="285">
        <v>560.03</v>
      </c>
      <c r="R462" s="285">
        <v>0</v>
      </c>
      <c r="S462" s="285">
        <v>0</v>
      </c>
      <c r="T462" s="285">
        <v>0</v>
      </c>
      <c r="U462" s="285">
        <v>0</v>
      </c>
      <c r="V462" s="285">
        <v>0</v>
      </c>
      <c r="W462" s="285">
        <v>0</v>
      </c>
      <c r="X462" s="285">
        <v>0</v>
      </c>
      <c r="Y462" s="285">
        <v>0</v>
      </c>
      <c r="Z462" s="285">
        <v>0</v>
      </c>
      <c r="AA462" s="285">
        <v>0</v>
      </c>
      <c r="AB462" s="285">
        <v>0</v>
      </c>
      <c r="AC462" s="285">
        <v>0</v>
      </c>
      <c r="AD462" s="285">
        <v>0</v>
      </c>
      <c r="AE462" s="285">
        <v>0</v>
      </c>
      <c r="AF462" s="285">
        <v>0</v>
      </c>
      <c r="AG462" s="285">
        <v>0</v>
      </c>
      <c r="AH462" s="285">
        <v>0</v>
      </c>
      <c r="AI462" s="285">
        <v>0</v>
      </c>
      <c r="AJ462" s="285">
        <v>0</v>
      </c>
      <c r="AK462" s="285">
        <v>0</v>
      </c>
      <c r="AL462" s="285">
        <v>0</v>
      </c>
      <c r="AM462" s="285">
        <v>0</v>
      </c>
      <c r="AN462" s="285">
        <v>0</v>
      </c>
      <c r="AO462" s="285">
        <v>0</v>
      </c>
      <c r="AP462" s="285">
        <v>0</v>
      </c>
      <c r="AQ462" s="285">
        <v>0</v>
      </c>
      <c r="AR462" s="285">
        <v>0</v>
      </c>
      <c r="AS462" s="285">
        <v>0</v>
      </c>
      <c r="AT462" s="285">
        <v>0</v>
      </c>
    </row>
    <row r="463" spans="1:46" x14ac:dyDescent="0.35">
      <c r="A463" s="285" t="s">
        <v>10</v>
      </c>
      <c r="B463" s="285">
        <v>1</v>
      </c>
      <c r="C463" s="285">
        <v>3</v>
      </c>
      <c r="D463" s="285">
        <v>7806</v>
      </c>
      <c r="E463" s="285">
        <v>0</v>
      </c>
      <c r="F463" s="285">
        <v>0</v>
      </c>
      <c r="G463" s="285">
        <v>0</v>
      </c>
      <c r="H463" s="285">
        <v>43.82</v>
      </c>
      <c r="I463" s="285">
        <v>0</v>
      </c>
      <c r="J463" s="285">
        <v>76.099999999999994</v>
      </c>
      <c r="K463" s="285">
        <v>47.39</v>
      </c>
      <c r="L463" s="285">
        <v>0</v>
      </c>
      <c r="M463" s="285">
        <v>9.66</v>
      </c>
      <c r="N463" s="285">
        <v>0</v>
      </c>
      <c r="O463" s="285">
        <v>0</v>
      </c>
      <c r="P463" s="285">
        <v>5</v>
      </c>
      <c r="Q463" s="285">
        <v>216.33</v>
      </c>
      <c r="R463" s="285">
        <v>0</v>
      </c>
      <c r="S463" s="285">
        <v>0</v>
      </c>
      <c r="T463" s="285">
        <v>0</v>
      </c>
      <c r="U463" s="285">
        <v>0</v>
      </c>
      <c r="V463" s="285">
        <v>0</v>
      </c>
      <c r="W463" s="285">
        <v>0</v>
      </c>
      <c r="X463" s="285">
        <v>0</v>
      </c>
      <c r="Y463" s="285">
        <v>0</v>
      </c>
      <c r="Z463" s="285">
        <v>0</v>
      </c>
      <c r="AA463" s="285">
        <v>0</v>
      </c>
      <c r="AB463" s="285">
        <v>0</v>
      </c>
      <c r="AC463" s="285">
        <v>0</v>
      </c>
      <c r="AD463" s="285">
        <v>0</v>
      </c>
      <c r="AE463" s="285">
        <v>0</v>
      </c>
      <c r="AF463" s="285">
        <v>0</v>
      </c>
      <c r="AG463" s="285">
        <v>0</v>
      </c>
      <c r="AH463" s="285">
        <v>0</v>
      </c>
      <c r="AI463" s="285">
        <v>0</v>
      </c>
      <c r="AJ463" s="285">
        <v>0</v>
      </c>
      <c r="AK463" s="285">
        <v>0</v>
      </c>
      <c r="AL463" s="285">
        <v>0</v>
      </c>
      <c r="AM463" s="285">
        <v>0</v>
      </c>
      <c r="AN463" s="285">
        <v>0</v>
      </c>
      <c r="AO463" s="285">
        <v>0</v>
      </c>
      <c r="AP463" s="285">
        <v>0</v>
      </c>
      <c r="AQ463" s="285">
        <v>0</v>
      </c>
      <c r="AR463" s="285">
        <v>0</v>
      </c>
      <c r="AS463" s="285">
        <v>0</v>
      </c>
      <c r="AT463" s="285">
        <v>0</v>
      </c>
    </row>
    <row r="464" spans="1:46" x14ac:dyDescent="0.35">
      <c r="A464" s="285" t="s">
        <v>10</v>
      </c>
      <c r="B464" s="285">
        <v>1</v>
      </c>
      <c r="C464" s="285">
        <v>3</v>
      </c>
      <c r="D464" s="285">
        <v>7815</v>
      </c>
      <c r="E464" s="285">
        <v>0</v>
      </c>
      <c r="F464" s="285">
        <v>34.61</v>
      </c>
      <c r="G464" s="285">
        <v>0</v>
      </c>
      <c r="H464" s="285">
        <v>1332.66</v>
      </c>
      <c r="I464" s="285">
        <v>686.89</v>
      </c>
      <c r="J464" s="285">
        <v>63.12</v>
      </c>
      <c r="K464" s="285">
        <v>757</v>
      </c>
      <c r="L464" s="285">
        <v>834</v>
      </c>
      <c r="M464" s="285">
        <v>529.70000000000005</v>
      </c>
      <c r="N464" s="285">
        <v>2965.78</v>
      </c>
      <c r="O464" s="285">
        <v>3475.41</v>
      </c>
      <c r="P464" s="285">
        <v>1078.42</v>
      </c>
      <c r="Q464" s="285">
        <v>2802.88</v>
      </c>
      <c r="R464" s="285">
        <v>0</v>
      </c>
      <c r="S464" s="285">
        <v>0</v>
      </c>
      <c r="T464" s="285">
        <v>0</v>
      </c>
      <c r="U464" s="285">
        <v>0</v>
      </c>
      <c r="V464" s="285">
        <v>0</v>
      </c>
      <c r="W464" s="285">
        <v>0</v>
      </c>
      <c r="X464" s="285">
        <v>0</v>
      </c>
      <c r="Y464" s="285">
        <v>0</v>
      </c>
      <c r="Z464" s="285">
        <v>0</v>
      </c>
      <c r="AA464" s="285">
        <v>0</v>
      </c>
      <c r="AB464" s="285">
        <v>0</v>
      </c>
      <c r="AC464" s="285">
        <v>0</v>
      </c>
      <c r="AD464" s="285">
        <v>0</v>
      </c>
      <c r="AE464" s="285">
        <v>0</v>
      </c>
      <c r="AF464" s="285">
        <v>0</v>
      </c>
      <c r="AG464" s="285">
        <v>0</v>
      </c>
      <c r="AH464" s="285">
        <v>0</v>
      </c>
      <c r="AI464" s="285">
        <v>0</v>
      </c>
      <c r="AJ464" s="285">
        <v>0</v>
      </c>
      <c r="AK464" s="285">
        <v>0</v>
      </c>
      <c r="AL464" s="285">
        <v>0</v>
      </c>
      <c r="AM464" s="285">
        <v>0</v>
      </c>
      <c r="AN464" s="285">
        <v>0</v>
      </c>
      <c r="AO464" s="285">
        <v>0</v>
      </c>
      <c r="AP464" s="285">
        <v>0</v>
      </c>
      <c r="AQ464" s="285">
        <v>0</v>
      </c>
      <c r="AR464" s="285">
        <v>0</v>
      </c>
      <c r="AS464" s="285">
        <v>0</v>
      </c>
      <c r="AT464" s="285">
        <v>0</v>
      </c>
    </row>
    <row r="465" spans="1:46" x14ac:dyDescent="0.35">
      <c r="A465" s="285" t="s">
        <v>10</v>
      </c>
      <c r="B465" s="285">
        <v>1</v>
      </c>
      <c r="C465" s="285">
        <v>3</v>
      </c>
      <c r="D465" s="285">
        <v>7870</v>
      </c>
      <c r="E465" s="285">
        <v>0</v>
      </c>
      <c r="F465" s="285">
        <v>0</v>
      </c>
      <c r="G465" s="285">
        <v>0</v>
      </c>
      <c r="H465" s="285">
        <v>0</v>
      </c>
      <c r="I465" s="285">
        <v>21000</v>
      </c>
      <c r="J465" s="285">
        <v>0</v>
      </c>
      <c r="K465" s="285">
        <v>0</v>
      </c>
      <c r="L465" s="285">
        <v>0</v>
      </c>
      <c r="M465" s="285">
        <v>22500</v>
      </c>
      <c r="N465" s="285">
        <v>0</v>
      </c>
      <c r="O465" s="285">
        <v>0</v>
      </c>
      <c r="P465" s="285">
        <v>0</v>
      </c>
      <c r="Q465" s="285">
        <v>0</v>
      </c>
      <c r="R465" s="285">
        <v>0</v>
      </c>
      <c r="S465" s="285">
        <v>0</v>
      </c>
      <c r="T465" s="285">
        <v>0</v>
      </c>
      <c r="U465" s="285">
        <v>0</v>
      </c>
      <c r="V465" s="285">
        <v>0</v>
      </c>
      <c r="W465" s="285">
        <v>0</v>
      </c>
      <c r="X465" s="285">
        <v>0</v>
      </c>
      <c r="Y465" s="285">
        <v>0</v>
      </c>
      <c r="Z465" s="285">
        <v>0</v>
      </c>
      <c r="AA465" s="285">
        <v>0</v>
      </c>
      <c r="AB465" s="285">
        <v>0</v>
      </c>
      <c r="AC465" s="285">
        <v>0</v>
      </c>
      <c r="AD465" s="285">
        <v>0</v>
      </c>
      <c r="AE465" s="285">
        <v>0</v>
      </c>
      <c r="AF465" s="285">
        <v>0</v>
      </c>
      <c r="AG465" s="285">
        <v>0</v>
      </c>
      <c r="AH465" s="285">
        <v>0</v>
      </c>
      <c r="AI465" s="285">
        <v>0</v>
      </c>
      <c r="AJ465" s="285">
        <v>0</v>
      </c>
      <c r="AK465" s="285">
        <v>0</v>
      </c>
      <c r="AL465" s="285">
        <v>0</v>
      </c>
      <c r="AM465" s="285">
        <v>0</v>
      </c>
      <c r="AN465" s="285">
        <v>0</v>
      </c>
      <c r="AO465" s="285">
        <v>0</v>
      </c>
      <c r="AP465" s="285">
        <v>0</v>
      </c>
      <c r="AQ465" s="285">
        <v>0</v>
      </c>
      <c r="AR465" s="285">
        <v>0</v>
      </c>
      <c r="AS465" s="285">
        <v>0</v>
      </c>
      <c r="AT465" s="285">
        <v>0</v>
      </c>
    </row>
    <row r="466" spans="1:46" x14ac:dyDescent="0.35">
      <c r="A466" s="285" t="s">
        <v>10</v>
      </c>
      <c r="B466" s="285">
        <v>1</v>
      </c>
      <c r="C466" s="285">
        <v>3</v>
      </c>
      <c r="D466" s="285">
        <v>7871</v>
      </c>
      <c r="E466" s="285">
        <v>0</v>
      </c>
      <c r="F466" s="285">
        <v>0</v>
      </c>
      <c r="G466" s="285">
        <v>0</v>
      </c>
      <c r="H466" s="285">
        <v>0</v>
      </c>
      <c r="I466" s="285">
        <v>0</v>
      </c>
      <c r="J466" s="285">
        <v>0</v>
      </c>
      <c r="K466" s="285">
        <v>0</v>
      </c>
      <c r="L466" s="285">
        <v>0</v>
      </c>
      <c r="M466" s="285">
        <v>0</v>
      </c>
      <c r="N466" s="285">
        <v>0</v>
      </c>
      <c r="O466" s="285">
        <v>0</v>
      </c>
      <c r="P466" s="285">
        <v>0</v>
      </c>
      <c r="Q466" s="285">
        <v>2500</v>
      </c>
      <c r="R466" s="285">
        <v>0</v>
      </c>
      <c r="S466" s="285">
        <v>0</v>
      </c>
      <c r="T466" s="285">
        <v>0</v>
      </c>
      <c r="U466" s="285">
        <v>0</v>
      </c>
      <c r="V466" s="285">
        <v>0</v>
      </c>
      <c r="W466" s="285">
        <v>0</v>
      </c>
      <c r="X466" s="285">
        <v>0</v>
      </c>
      <c r="Y466" s="285">
        <v>0</v>
      </c>
      <c r="Z466" s="285">
        <v>0</v>
      </c>
      <c r="AA466" s="285">
        <v>0</v>
      </c>
      <c r="AB466" s="285">
        <v>0</v>
      </c>
      <c r="AC466" s="285">
        <v>0</v>
      </c>
      <c r="AD466" s="285">
        <v>0</v>
      </c>
      <c r="AE466" s="285">
        <v>0</v>
      </c>
      <c r="AF466" s="285">
        <v>0</v>
      </c>
      <c r="AG466" s="285">
        <v>0</v>
      </c>
      <c r="AH466" s="285">
        <v>0</v>
      </c>
      <c r="AI466" s="285">
        <v>0</v>
      </c>
      <c r="AJ466" s="285">
        <v>0</v>
      </c>
      <c r="AK466" s="285">
        <v>0</v>
      </c>
      <c r="AL466" s="285">
        <v>0</v>
      </c>
      <c r="AM466" s="285">
        <v>0</v>
      </c>
      <c r="AN466" s="285">
        <v>0</v>
      </c>
      <c r="AO466" s="285">
        <v>0</v>
      </c>
      <c r="AP466" s="285">
        <v>0</v>
      </c>
      <c r="AQ466" s="285">
        <v>0</v>
      </c>
      <c r="AR466" s="285">
        <v>0</v>
      </c>
      <c r="AS466" s="285">
        <v>0</v>
      </c>
      <c r="AT466" s="285">
        <v>0</v>
      </c>
    </row>
    <row r="467" spans="1:46" x14ac:dyDescent="0.35">
      <c r="A467" s="285" t="s">
        <v>10</v>
      </c>
      <c r="B467" s="285">
        <v>1</v>
      </c>
      <c r="C467" s="285">
        <v>3</v>
      </c>
      <c r="D467" s="285">
        <v>8200</v>
      </c>
      <c r="E467" s="285">
        <v>0</v>
      </c>
      <c r="F467" s="285">
        <v>0</v>
      </c>
      <c r="G467" s="285">
        <v>0</v>
      </c>
      <c r="H467" s="285">
        <v>0</v>
      </c>
      <c r="I467" s="285">
        <v>0</v>
      </c>
      <c r="J467" s="285">
        <v>0</v>
      </c>
      <c r="K467" s="285">
        <v>0</v>
      </c>
      <c r="L467" s="285">
        <v>0</v>
      </c>
      <c r="M467" s="285">
        <v>0</v>
      </c>
      <c r="N467" s="285">
        <v>0</v>
      </c>
      <c r="O467" s="285">
        <v>0</v>
      </c>
      <c r="P467" s="285">
        <v>0</v>
      </c>
      <c r="Q467" s="285">
        <v>25869.39</v>
      </c>
      <c r="R467" s="285">
        <v>0</v>
      </c>
      <c r="S467" s="285">
        <v>0</v>
      </c>
      <c r="T467" s="285">
        <v>0</v>
      </c>
      <c r="U467" s="285">
        <v>0</v>
      </c>
      <c r="V467" s="285">
        <v>0</v>
      </c>
      <c r="W467" s="285">
        <v>0</v>
      </c>
      <c r="X467" s="285">
        <v>0</v>
      </c>
      <c r="Y467" s="285">
        <v>0</v>
      </c>
      <c r="Z467" s="285">
        <v>0</v>
      </c>
      <c r="AA467" s="285">
        <v>0</v>
      </c>
      <c r="AB467" s="285">
        <v>0</v>
      </c>
      <c r="AC467" s="285">
        <v>0</v>
      </c>
      <c r="AD467" s="285">
        <v>0</v>
      </c>
      <c r="AE467" s="285">
        <v>0</v>
      </c>
      <c r="AF467" s="285">
        <v>0</v>
      </c>
      <c r="AG467" s="285">
        <v>0</v>
      </c>
      <c r="AH467" s="285">
        <v>0</v>
      </c>
      <c r="AI467" s="285">
        <v>0</v>
      </c>
      <c r="AJ467" s="285">
        <v>0</v>
      </c>
      <c r="AK467" s="285">
        <v>0</v>
      </c>
      <c r="AL467" s="285">
        <v>0</v>
      </c>
      <c r="AM467" s="285">
        <v>0</v>
      </c>
      <c r="AN467" s="285">
        <v>0</v>
      </c>
      <c r="AO467" s="285">
        <v>0</v>
      </c>
      <c r="AP467" s="285">
        <v>0</v>
      </c>
      <c r="AQ467" s="285">
        <v>0</v>
      </c>
      <c r="AR467" s="285">
        <v>0</v>
      </c>
      <c r="AS467" s="285">
        <v>0</v>
      </c>
      <c r="AT467" s="285">
        <v>0</v>
      </c>
    </row>
    <row r="468" spans="1:46" x14ac:dyDescent="0.35">
      <c r="A468" s="285" t="s">
        <v>10</v>
      </c>
      <c r="B468" s="285">
        <v>1</v>
      </c>
      <c r="C468" s="285">
        <v>3</v>
      </c>
      <c r="D468" s="285">
        <v>9990</v>
      </c>
      <c r="E468" s="285">
        <v>0</v>
      </c>
      <c r="F468" s="285">
        <v>-1335.9</v>
      </c>
      <c r="G468" s="285">
        <v>10459.58</v>
      </c>
      <c r="H468" s="285">
        <v>0</v>
      </c>
      <c r="I468" s="285">
        <v>1084.0899999999999</v>
      </c>
      <c r="J468" s="285">
        <v>-10207.77</v>
      </c>
      <c r="K468" s="285">
        <v>63.16</v>
      </c>
      <c r="L468" s="285">
        <v>662.09</v>
      </c>
      <c r="M468" s="285">
        <v>0</v>
      </c>
      <c r="N468" s="285">
        <v>400</v>
      </c>
      <c r="O468" s="285">
        <v>0</v>
      </c>
      <c r="P468" s="285">
        <v>314.83999999999997</v>
      </c>
      <c r="Q468" s="285">
        <v>468.69</v>
      </c>
      <c r="R468" s="285">
        <v>0</v>
      </c>
      <c r="S468" s="285">
        <v>0</v>
      </c>
      <c r="T468" s="285">
        <v>0</v>
      </c>
      <c r="U468" s="285">
        <v>0</v>
      </c>
      <c r="V468" s="285">
        <v>0</v>
      </c>
      <c r="W468" s="285">
        <v>0</v>
      </c>
      <c r="X468" s="285">
        <v>0</v>
      </c>
      <c r="Y468" s="285">
        <v>0</v>
      </c>
      <c r="Z468" s="285">
        <v>0</v>
      </c>
      <c r="AA468" s="285">
        <v>0</v>
      </c>
      <c r="AB468" s="285">
        <v>0</v>
      </c>
      <c r="AC468" s="285">
        <v>0</v>
      </c>
      <c r="AD468" s="285">
        <v>0</v>
      </c>
      <c r="AE468" s="285">
        <v>0</v>
      </c>
      <c r="AF468" s="285">
        <v>0</v>
      </c>
      <c r="AG468" s="285">
        <v>0</v>
      </c>
      <c r="AH468" s="285">
        <v>0</v>
      </c>
      <c r="AI468" s="285">
        <v>0</v>
      </c>
      <c r="AJ468" s="285">
        <v>0</v>
      </c>
      <c r="AK468" s="285">
        <v>0</v>
      </c>
      <c r="AL468" s="285">
        <v>0</v>
      </c>
      <c r="AM468" s="285">
        <v>0</v>
      </c>
      <c r="AN468" s="285">
        <v>0</v>
      </c>
      <c r="AO468" s="285">
        <v>0</v>
      </c>
      <c r="AP468" s="285">
        <v>0</v>
      </c>
      <c r="AQ468" s="285">
        <v>0</v>
      </c>
      <c r="AR468" s="285">
        <v>0</v>
      </c>
      <c r="AS468" s="285">
        <v>0</v>
      </c>
      <c r="AT468" s="285">
        <v>0</v>
      </c>
    </row>
    <row r="469" spans="1:46" x14ac:dyDescent="0.35">
      <c r="A469" s="285" t="s">
        <v>10</v>
      </c>
      <c r="B469" s="285">
        <v>1</v>
      </c>
      <c r="C469" s="285">
        <v>3</v>
      </c>
      <c r="D469" s="285">
        <v>9999</v>
      </c>
      <c r="E469" s="285">
        <v>0</v>
      </c>
      <c r="F469" s="285">
        <v>0</v>
      </c>
      <c r="G469" s="285">
        <v>0</v>
      </c>
      <c r="H469" s="285">
        <v>0</v>
      </c>
      <c r="I469" s="285">
        <v>0</v>
      </c>
      <c r="J469" s="285">
        <v>0</v>
      </c>
      <c r="K469" s="285">
        <v>0</v>
      </c>
      <c r="L469" s="285">
        <v>0</v>
      </c>
      <c r="M469" s="285">
        <v>0</v>
      </c>
      <c r="N469" s="285">
        <v>0</v>
      </c>
      <c r="O469" s="285">
        <v>0</v>
      </c>
      <c r="P469" s="285">
        <v>0</v>
      </c>
      <c r="Q469" s="285">
        <v>15.62</v>
      </c>
      <c r="R469" s="285">
        <v>0</v>
      </c>
      <c r="S469" s="285">
        <v>0</v>
      </c>
      <c r="T469" s="285">
        <v>0</v>
      </c>
      <c r="U469" s="285">
        <v>0</v>
      </c>
      <c r="V469" s="285">
        <v>0</v>
      </c>
      <c r="W469" s="285">
        <v>0</v>
      </c>
      <c r="X469" s="285">
        <v>0</v>
      </c>
      <c r="Y469" s="285">
        <v>0</v>
      </c>
      <c r="Z469" s="285">
        <v>0</v>
      </c>
      <c r="AA469" s="285">
        <v>0</v>
      </c>
      <c r="AB469" s="285">
        <v>0</v>
      </c>
      <c r="AC469" s="285">
        <v>0</v>
      </c>
      <c r="AD469" s="285">
        <v>0</v>
      </c>
      <c r="AE469" s="285">
        <v>0</v>
      </c>
      <c r="AF469" s="285">
        <v>0</v>
      </c>
      <c r="AG469" s="285">
        <v>0</v>
      </c>
      <c r="AH469" s="285">
        <v>0</v>
      </c>
      <c r="AI469" s="285">
        <v>0</v>
      </c>
      <c r="AJ469" s="285">
        <v>0</v>
      </c>
      <c r="AK469" s="285">
        <v>0</v>
      </c>
      <c r="AL469" s="285">
        <v>0</v>
      </c>
      <c r="AM469" s="285">
        <v>0</v>
      </c>
      <c r="AN469" s="285">
        <v>0</v>
      </c>
      <c r="AO469" s="285">
        <v>0</v>
      </c>
      <c r="AP469" s="285">
        <v>0</v>
      </c>
      <c r="AQ469" s="285">
        <v>0</v>
      </c>
      <c r="AR469" s="285">
        <v>0</v>
      </c>
      <c r="AS469" s="285">
        <v>0</v>
      </c>
      <c r="AT469" s="285">
        <v>0</v>
      </c>
    </row>
    <row r="470" spans="1:46" x14ac:dyDescent="0.35">
      <c r="A470" s="285" t="s">
        <v>10</v>
      </c>
      <c r="B470" s="285">
        <v>1</v>
      </c>
      <c r="C470" s="285" t="s">
        <v>575</v>
      </c>
      <c r="D470" s="285">
        <v>1001</v>
      </c>
      <c r="E470" s="285">
        <v>0</v>
      </c>
      <c r="F470" s="285">
        <v>0</v>
      </c>
      <c r="G470" s="285">
        <v>0</v>
      </c>
      <c r="H470" s="285">
        <v>0</v>
      </c>
      <c r="I470" s="285">
        <v>0</v>
      </c>
      <c r="J470" s="285">
        <v>0</v>
      </c>
      <c r="K470" s="285">
        <v>0</v>
      </c>
      <c r="L470" s="285">
        <v>0</v>
      </c>
      <c r="M470" s="285">
        <v>0</v>
      </c>
      <c r="N470" s="285">
        <v>0</v>
      </c>
      <c r="O470" s="285">
        <v>0</v>
      </c>
      <c r="P470" s="285">
        <v>0</v>
      </c>
      <c r="Q470" s="285">
        <v>0</v>
      </c>
      <c r="R470" s="285">
        <v>0</v>
      </c>
      <c r="S470" s="285">
        <v>0</v>
      </c>
      <c r="T470" s="285">
        <v>0</v>
      </c>
      <c r="U470" s="285">
        <v>0</v>
      </c>
      <c r="V470" s="285">
        <v>0</v>
      </c>
      <c r="W470" s="285">
        <v>0</v>
      </c>
      <c r="X470" s="285">
        <v>0</v>
      </c>
      <c r="Y470" s="285">
        <v>0</v>
      </c>
      <c r="Z470" s="285">
        <v>0</v>
      </c>
      <c r="AA470" s="285">
        <v>0</v>
      </c>
      <c r="AB470" s="285">
        <v>0</v>
      </c>
      <c r="AC470" s="285">
        <v>0</v>
      </c>
      <c r="AD470" s="285">
        <v>-350</v>
      </c>
      <c r="AE470" s="285">
        <v>0</v>
      </c>
      <c r="AF470" s="285">
        <v>0</v>
      </c>
      <c r="AG470" s="285">
        <v>0</v>
      </c>
      <c r="AH470" s="285">
        <v>0</v>
      </c>
      <c r="AI470" s="285">
        <v>0</v>
      </c>
      <c r="AJ470" s="285">
        <v>0</v>
      </c>
      <c r="AK470" s="285">
        <v>0</v>
      </c>
      <c r="AL470" s="285">
        <v>0</v>
      </c>
      <c r="AM470" s="285">
        <v>0</v>
      </c>
      <c r="AN470" s="285">
        <v>0</v>
      </c>
      <c r="AO470" s="285">
        <v>0</v>
      </c>
      <c r="AP470" s="285">
        <v>0</v>
      </c>
      <c r="AQ470" s="285">
        <v>0</v>
      </c>
      <c r="AR470" s="285">
        <v>0</v>
      </c>
      <c r="AS470" s="285">
        <v>0</v>
      </c>
      <c r="AT470" s="285">
        <v>0</v>
      </c>
    </row>
    <row r="471" spans="1:46" x14ac:dyDescent="0.35">
      <c r="A471" s="285" t="s">
        <v>10</v>
      </c>
      <c r="B471" s="285">
        <v>1</v>
      </c>
      <c r="C471" s="285" t="s">
        <v>575</v>
      </c>
      <c r="D471" s="285">
        <v>1003</v>
      </c>
      <c r="E471" s="285">
        <v>0</v>
      </c>
      <c r="F471" s="285">
        <v>0</v>
      </c>
      <c r="G471" s="285">
        <v>0</v>
      </c>
      <c r="H471" s="285">
        <v>0</v>
      </c>
      <c r="I471" s="285">
        <v>0</v>
      </c>
      <c r="J471" s="285">
        <v>0</v>
      </c>
      <c r="K471" s="285">
        <v>0</v>
      </c>
      <c r="L471" s="285">
        <v>0</v>
      </c>
      <c r="M471" s="285">
        <v>0</v>
      </c>
      <c r="N471" s="285">
        <v>0</v>
      </c>
      <c r="O471" s="285">
        <v>0</v>
      </c>
      <c r="P471" s="285">
        <v>0</v>
      </c>
      <c r="Q471" s="285">
        <v>0</v>
      </c>
      <c r="R471" s="285">
        <v>0</v>
      </c>
      <c r="S471" s="285">
        <v>0</v>
      </c>
      <c r="T471" s="285">
        <v>0</v>
      </c>
      <c r="U471" s="285">
        <v>-1300</v>
      </c>
      <c r="V471" s="285">
        <v>-167.75</v>
      </c>
      <c r="W471" s="285">
        <v>0</v>
      </c>
      <c r="X471" s="285">
        <v>0</v>
      </c>
      <c r="Y471" s="285">
        <v>0</v>
      </c>
      <c r="Z471" s="285">
        <v>0</v>
      </c>
      <c r="AA471" s="285">
        <v>0</v>
      </c>
      <c r="AB471" s="285">
        <v>0</v>
      </c>
      <c r="AC471" s="285">
        <v>0</v>
      </c>
      <c r="AD471" s="285">
        <v>0</v>
      </c>
      <c r="AE471" s="285">
        <v>0</v>
      </c>
      <c r="AF471" s="285">
        <v>0</v>
      </c>
      <c r="AG471" s="285">
        <v>0</v>
      </c>
      <c r="AH471" s="285">
        <v>0</v>
      </c>
      <c r="AI471" s="285">
        <v>0</v>
      </c>
      <c r="AJ471" s="285">
        <v>0</v>
      </c>
      <c r="AK471" s="285">
        <v>0</v>
      </c>
      <c r="AL471" s="285">
        <v>0</v>
      </c>
      <c r="AM471" s="285">
        <v>0</v>
      </c>
      <c r="AN471" s="285">
        <v>0</v>
      </c>
      <c r="AO471" s="285">
        <v>0</v>
      </c>
      <c r="AP471" s="285">
        <v>0</v>
      </c>
      <c r="AQ471" s="285">
        <v>0</v>
      </c>
      <c r="AR471" s="285">
        <v>0</v>
      </c>
      <c r="AS471" s="285">
        <v>0</v>
      </c>
      <c r="AT471" s="285">
        <v>0</v>
      </c>
    </row>
    <row r="472" spans="1:46" x14ac:dyDescent="0.35">
      <c r="A472" s="285" t="s">
        <v>10</v>
      </c>
      <c r="B472" s="285">
        <v>1</v>
      </c>
      <c r="C472" s="285" t="s">
        <v>575</v>
      </c>
      <c r="D472" s="285">
        <v>1025</v>
      </c>
      <c r="E472" s="285">
        <v>0</v>
      </c>
      <c r="F472" s="285">
        <v>0</v>
      </c>
      <c r="G472" s="285">
        <v>0</v>
      </c>
      <c r="H472" s="285">
        <v>0</v>
      </c>
      <c r="I472" s="285">
        <v>0</v>
      </c>
      <c r="J472" s="285">
        <v>0</v>
      </c>
      <c r="K472" s="285">
        <v>0</v>
      </c>
      <c r="L472" s="285">
        <v>0</v>
      </c>
      <c r="M472" s="285">
        <v>0</v>
      </c>
      <c r="N472" s="285">
        <v>0</v>
      </c>
      <c r="O472" s="285">
        <v>0</v>
      </c>
      <c r="P472" s="285">
        <v>0</v>
      </c>
      <c r="Q472" s="285">
        <v>0</v>
      </c>
      <c r="R472" s="285">
        <v>0</v>
      </c>
      <c r="S472" s="285">
        <v>0</v>
      </c>
      <c r="T472" s="285">
        <v>-48989.33</v>
      </c>
      <c r="U472" s="285">
        <v>-26641.88</v>
      </c>
      <c r="V472" s="285">
        <v>87250.16</v>
      </c>
      <c r="W472" s="285">
        <v>28366.25</v>
      </c>
      <c r="X472" s="285">
        <v>-54682.5</v>
      </c>
      <c r="Y472" s="285">
        <v>-106340.3</v>
      </c>
      <c r="Z472" s="285">
        <v>26044.61</v>
      </c>
      <c r="AA472" s="285">
        <v>2423419.4700000002</v>
      </c>
      <c r="AB472" s="285">
        <v>-2384994.5299999998</v>
      </c>
      <c r="AC472" s="285">
        <v>-65890.259999999995</v>
      </c>
      <c r="AD472" s="285">
        <v>-132488.35999999999</v>
      </c>
      <c r="AE472" s="285">
        <v>91681.61</v>
      </c>
      <c r="AF472" s="285">
        <v>0</v>
      </c>
      <c r="AG472" s="285">
        <v>0</v>
      </c>
      <c r="AH472" s="285">
        <v>0</v>
      </c>
      <c r="AI472" s="285">
        <v>0</v>
      </c>
      <c r="AJ472" s="285">
        <v>0</v>
      </c>
      <c r="AK472" s="285">
        <v>0</v>
      </c>
      <c r="AL472" s="285">
        <v>0</v>
      </c>
      <c r="AM472" s="285">
        <v>0</v>
      </c>
      <c r="AN472" s="285">
        <v>0</v>
      </c>
      <c r="AO472" s="285">
        <v>0</v>
      </c>
      <c r="AP472" s="285">
        <v>0</v>
      </c>
      <c r="AQ472" s="285">
        <v>0</v>
      </c>
      <c r="AR472" s="285">
        <v>0</v>
      </c>
      <c r="AS472" s="285">
        <v>0</v>
      </c>
      <c r="AT472" s="285">
        <v>0</v>
      </c>
    </row>
    <row r="473" spans="1:46" x14ac:dyDescent="0.35">
      <c r="A473" s="285" t="s">
        <v>10</v>
      </c>
      <c r="B473" s="285">
        <v>1</v>
      </c>
      <c r="C473" s="285" t="s">
        <v>575</v>
      </c>
      <c r="D473" s="285">
        <v>1026</v>
      </c>
      <c r="E473" s="285">
        <v>0</v>
      </c>
      <c r="F473" s="285">
        <v>0</v>
      </c>
      <c r="G473" s="285">
        <v>0</v>
      </c>
      <c r="H473" s="285">
        <v>0</v>
      </c>
      <c r="I473" s="285">
        <v>0</v>
      </c>
      <c r="J473" s="285">
        <v>0</v>
      </c>
      <c r="K473" s="285">
        <v>0</v>
      </c>
      <c r="L473" s="285">
        <v>0</v>
      </c>
      <c r="M473" s="285">
        <v>0</v>
      </c>
      <c r="N473" s="285">
        <v>0</v>
      </c>
      <c r="O473" s="285">
        <v>0</v>
      </c>
      <c r="P473" s="285">
        <v>0</v>
      </c>
      <c r="Q473" s="285">
        <v>0</v>
      </c>
      <c r="R473" s="285">
        <v>0</v>
      </c>
      <c r="S473" s="285">
        <v>0</v>
      </c>
      <c r="T473" s="285">
        <v>0</v>
      </c>
      <c r="U473" s="285">
        <v>-9.9499999999999993</v>
      </c>
      <c r="V473" s="285">
        <v>0</v>
      </c>
      <c r="W473" s="285">
        <v>-9.9499999999999993</v>
      </c>
      <c r="X473" s="285">
        <v>0</v>
      </c>
      <c r="Y473" s="285">
        <v>-9.9499999999999993</v>
      </c>
      <c r="Z473" s="285">
        <v>0</v>
      </c>
      <c r="AA473" s="285">
        <v>-9.9499999999999993</v>
      </c>
      <c r="AB473" s="285">
        <v>0</v>
      </c>
      <c r="AC473" s="285">
        <v>-9.9499999999999993</v>
      </c>
      <c r="AD473" s="285">
        <v>-165</v>
      </c>
      <c r="AE473" s="285">
        <v>-695.39</v>
      </c>
      <c r="AF473" s="285">
        <v>0</v>
      </c>
      <c r="AG473" s="285">
        <v>0</v>
      </c>
      <c r="AH473" s="285">
        <v>0</v>
      </c>
      <c r="AI473" s="285">
        <v>0</v>
      </c>
      <c r="AJ473" s="285">
        <v>0</v>
      </c>
      <c r="AK473" s="285">
        <v>0</v>
      </c>
      <c r="AL473" s="285">
        <v>0</v>
      </c>
      <c r="AM473" s="285">
        <v>0</v>
      </c>
      <c r="AN473" s="285">
        <v>0</v>
      </c>
      <c r="AO473" s="285">
        <v>0</v>
      </c>
      <c r="AP473" s="285">
        <v>0</v>
      </c>
      <c r="AQ473" s="285">
        <v>0</v>
      </c>
      <c r="AR473" s="285">
        <v>0</v>
      </c>
      <c r="AS473" s="285">
        <v>0</v>
      </c>
      <c r="AT473" s="285">
        <v>0</v>
      </c>
    </row>
    <row r="474" spans="1:46" x14ac:dyDescent="0.35">
      <c r="A474" s="285" t="s">
        <v>10</v>
      </c>
      <c r="B474" s="285">
        <v>1</v>
      </c>
      <c r="C474" s="285" t="s">
        <v>575</v>
      </c>
      <c r="D474" s="285">
        <v>1027</v>
      </c>
      <c r="E474" s="285">
        <v>0</v>
      </c>
      <c r="F474" s="285">
        <v>0</v>
      </c>
      <c r="G474" s="285">
        <v>0</v>
      </c>
      <c r="H474" s="285">
        <v>0</v>
      </c>
      <c r="I474" s="285">
        <v>0</v>
      </c>
      <c r="J474" s="285">
        <v>0</v>
      </c>
      <c r="K474" s="285">
        <v>0</v>
      </c>
      <c r="L474" s="285">
        <v>0</v>
      </c>
      <c r="M474" s="285">
        <v>0</v>
      </c>
      <c r="N474" s="285">
        <v>0</v>
      </c>
      <c r="O474" s="285">
        <v>0</v>
      </c>
      <c r="P474" s="285">
        <v>0</v>
      </c>
      <c r="Q474" s="285">
        <v>0</v>
      </c>
      <c r="R474" s="285">
        <v>0</v>
      </c>
      <c r="S474" s="285">
        <v>0</v>
      </c>
      <c r="T474" s="285">
        <v>-18.73</v>
      </c>
      <c r="U474" s="285">
        <v>3.79</v>
      </c>
      <c r="V474" s="285">
        <v>5.04</v>
      </c>
      <c r="W474" s="285">
        <v>5</v>
      </c>
      <c r="X474" s="285">
        <v>52.46</v>
      </c>
      <c r="Y474" s="285">
        <v>0.82</v>
      </c>
      <c r="Z474" s="285">
        <v>0.18</v>
      </c>
      <c r="AA474" s="285">
        <v>-75.45</v>
      </c>
      <c r="AB474" s="285">
        <v>39.56</v>
      </c>
      <c r="AC474" s="285">
        <v>7.95</v>
      </c>
      <c r="AD474" s="285">
        <v>-49.5</v>
      </c>
      <c r="AE474" s="285">
        <v>-193.64</v>
      </c>
      <c r="AF474" s="285">
        <v>0</v>
      </c>
      <c r="AG474" s="285">
        <v>0</v>
      </c>
      <c r="AH474" s="285">
        <v>0</v>
      </c>
      <c r="AI474" s="285">
        <v>0</v>
      </c>
      <c r="AJ474" s="285">
        <v>0</v>
      </c>
      <c r="AK474" s="285">
        <v>0</v>
      </c>
      <c r="AL474" s="285">
        <v>0</v>
      </c>
      <c r="AM474" s="285">
        <v>0</v>
      </c>
      <c r="AN474" s="285">
        <v>0</v>
      </c>
      <c r="AO474" s="285">
        <v>0</v>
      </c>
      <c r="AP474" s="285">
        <v>0</v>
      </c>
      <c r="AQ474" s="285">
        <v>0</v>
      </c>
      <c r="AR474" s="285">
        <v>0</v>
      </c>
      <c r="AS474" s="285">
        <v>0</v>
      </c>
      <c r="AT474" s="285">
        <v>0</v>
      </c>
    </row>
    <row r="475" spans="1:46" x14ac:dyDescent="0.35">
      <c r="A475" s="285" t="s">
        <v>10</v>
      </c>
      <c r="B475" s="285">
        <v>1</v>
      </c>
      <c r="C475" s="285" t="s">
        <v>575</v>
      </c>
      <c r="D475" s="285">
        <v>1030</v>
      </c>
      <c r="E475" s="285">
        <v>0</v>
      </c>
      <c r="F475" s="285">
        <v>0</v>
      </c>
      <c r="G475" s="285">
        <v>0</v>
      </c>
      <c r="H475" s="285">
        <v>0</v>
      </c>
      <c r="I475" s="285">
        <v>0</v>
      </c>
      <c r="J475" s="285">
        <v>0</v>
      </c>
      <c r="K475" s="285">
        <v>0</v>
      </c>
      <c r="L475" s="285">
        <v>0</v>
      </c>
      <c r="M475" s="285">
        <v>0</v>
      </c>
      <c r="N475" s="285">
        <v>0</v>
      </c>
      <c r="O475" s="285">
        <v>0</v>
      </c>
      <c r="P475" s="285">
        <v>0</v>
      </c>
      <c r="Q475" s="285">
        <v>0</v>
      </c>
      <c r="R475" s="285">
        <v>0</v>
      </c>
      <c r="S475" s="285">
        <v>0</v>
      </c>
      <c r="T475" s="285">
        <v>0</v>
      </c>
      <c r="U475" s="285">
        <v>0</v>
      </c>
      <c r="V475" s="285">
        <v>0</v>
      </c>
      <c r="W475" s="285">
        <v>0</v>
      </c>
      <c r="X475" s="285">
        <v>72821.679999999993</v>
      </c>
      <c r="Y475" s="285">
        <v>-72821.679999999993</v>
      </c>
      <c r="Z475" s="285">
        <v>0</v>
      </c>
      <c r="AA475" s="285">
        <v>0</v>
      </c>
      <c r="AB475" s="285">
        <v>0</v>
      </c>
      <c r="AC475" s="285">
        <v>1035000</v>
      </c>
      <c r="AD475" s="285">
        <v>-1035000</v>
      </c>
      <c r="AE475" s="285">
        <v>0</v>
      </c>
      <c r="AF475" s="285">
        <v>0</v>
      </c>
      <c r="AG475" s="285">
        <v>0</v>
      </c>
      <c r="AH475" s="285">
        <v>0</v>
      </c>
      <c r="AI475" s="285">
        <v>0</v>
      </c>
      <c r="AJ475" s="285">
        <v>0</v>
      </c>
      <c r="AK475" s="285">
        <v>0</v>
      </c>
      <c r="AL475" s="285">
        <v>0</v>
      </c>
      <c r="AM475" s="285">
        <v>0</v>
      </c>
      <c r="AN475" s="285">
        <v>0</v>
      </c>
      <c r="AO475" s="285">
        <v>0</v>
      </c>
      <c r="AP475" s="285">
        <v>0</v>
      </c>
      <c r="AQ475" s="285">
        <v>0</v>
      </c>
      <c r="AR475" s="285">
        <v>0</v>
      </c>
      <c r="AS475" s="285">
        <v>0</v>
      </c>
      <c r="AT475" s="285">
        <v>0</v>
      </c>
    </row>
    <row r="476" spans="1:46" x14ac:dyDescent="0.35">
      <c r="A476" s="285" t="s">
        <v>10</v>
      </c>
      <c r="B476" s="285">
        <v>1</v>
      </c>
      <c r="C476" s="285" t="s">
        <v>575</v>
      </c>
      <c r="D476" s="285">
        <v>1031</v>
      </c>
      <c r="E476" s="285">
        <v>0</v>
      </c>
      <c r="F476" s="285">
        <v>0</v>
      </c>
      <c r="G476" s="285">
        <v>0</v>
      </c>
      <c r="H476" s="285">
        <v>0</v>
      </c>
      <c r="I476" s="285">
        <v>0</v>
      </c>
      <c r="J476" s="285">
        <v>0</v>
      </c>
      <c r="K476" s="285">
        <v>0</v>
      </c>
      <c r="L476" s="285">
        <v>0</v>
      </c>
      <c r="M476" s="285">
        <v>0</v>
      </c>
      <c r="N476" s="285">
        <v>0</v>
      </c>
      <c r="O476" s="285">
        <v>0</v>
      </c>
      <c r="P476" s="285">
        <v>0</v>
      </c>
      <c r="Q476" s="285">
        <v>0</v>
      </c>
      <c r="R476" s="285">
        <v>0</v>
      </c>
      <c r="S476" s="285">
        <v>0</v>
      </c>
      <c r="T476" s="285">
        <v>0</v>
      </c>
      <c r="U476" s="285">
        <v>0</v>
      </c>
      <c r="V476" s="285">
        <v>0</v>
      </c>
      <c r="W476" s="285">
        <v>800033.6</v>
      </c>
      <c r="X476" s="285">
        <v>208.32</v>
      </c>
      <c r="Y476" s="285">
        <v>183.68</v>
      </c>
      <c r="Z476" s="285">
        <v>-349875.37</v>
      </c>
      <c r="AA476" s="285">
        <v>-119903.92</v>
      </c>
      <c r="AB476" s="285">
        <v>400144.2</v>
      </c>
      <c r="AC476" s="285">
        <v>-124885.12</v>
      </c>
      <c r="AD476" s="285">
        <v>-124373.4</v>
      </c>
      <c r="AE476" s="285">
        <v>-299949.98</v>
      </c>
      <c r="AF476" s="285">
        <v>0</v>
      </c>
      <c r="AG476" s="285">
        <v>0</v>
      </c>
      <c r="AH476" s="285">
        <v>0</v>
      </c>
      <c r="AI476" s="285">
        <v>0</v>
      </c>
      <c r="AJ476" s="285">
        <v>0</v>
      </c>
      <c r="AK476" s="285">
        <v>0</v>
      </c>
      <c r="AL476" s="285">
        <v>0</v>
      </c>
      <c r="AM476" s="285">
        <v>0</v>
      </c>
      <c r="AN476" s="285">
        <v>0</v>
      </c>
      <c r="AO476" s="285">
        <v>0</v>
      </c>
      <c r="AP476" s="285">
        <v>0</v>
      </c>
      <c r="AQ476" s="285">
        <v>0</v>
      </c>
      <c r="AR476" s="285">
        <v>0</v>
      </c>
      <c r="AS476" s="285">
        <v>0</v>
      </c>
      <c r="AT476" s="285">
        <v>0</v>
      </c>
    </row>
    <row r="477" spans="1:46" x14ac:dyDescent="0.35">
      <c r="A477" s="285" t="s">
        <v>10</v>
      </c>
      <c r="B477" s="285">
        <v>1</v>
      </c>
      <c r="C477" s="285" t="s">
        <v>575</v>
      </c>
      <c r="D477" s="285">
        <v>1032</v>
      </c>
      <c r="E477" s="285">
        <v>0</v>
      </c>
      <c r="F477" s="285">
        <v>0</v>
      </c>
      <c r="G477" s="285">
        <v>0</v>
      </c>
      <c r="H477" s="285">
        <v>0</v>
      </c>
      <c r="I477" s="285">
        <v>0</v>
      </c>
      <c r="J477" s="285">
        <v>0</v>
      </c>
      <c r="K477" s="285">
        <v>0</v>
      </c>
      <c r="L477" s="285">
        <v>0</v>
      </c>
      <c r="M477" s="285">
        <v>0</v>
      </c>
      <c r="N477" s="285">
        <v>0</v>
      </c>
      <c r="O477" s="285">
        <v>0</v>
      </c>
      <c r="P477" s="285">
        <v>0</v>
      </c>
      <c r="Q477" s="285">
        <v>0</v>
      </c>
      <c r="R477" s="285">
        <v>0</v>
      </c>
      <c r="S477" s="285">
        <v>0</v>
      </c>
      <c r="T477" s="285">
        <v>-289815.82</v>
      </c>
      <c r="U477" s="285">
        <v>-289912.56</v>
      </c>
      <c r="V477" s="285">
        <v>48.84</v>
      </c>
      <c r="W477" s="285">
        <v>1420164.8</v>
      </c>
      <c r="X477" s="285">
        <v>792.67</v>
      </c>
      <c r="Y477" s="285">
        <v>-1189577.72</v>
      </c>
      <c r="Z477" s="285">
        <v>120.6</v>
      </c>
      <c r="AA477" s="285">
        <v>128.63999999999999</v>
      </c>
      <c r="AB477" s="285">
        <v>1600763.69</v>
      </c>
      <c r="AC477" s="285">
        <v>-911372.21</v>
      </c>
      <c r="AD477" s="285">
        <v>750720.35</v>
      </c>
      <c r="AE477" s="285">
        <v>-586159.43999999994</v>
      </c>
      <c r="AF477" s="285">
        <v>0</v>
      </c>
      <c r="AG477" s="285">
        <v>0</v>
      </c>
      <c r="AH477" s="285">
        <v>0</v>
      </c>
      <c r="AI477" s="285">
        <v>0</v>
      </c>
      <c r="AJ477" s="285">
        <v>0</v>
      </c>
      <c r="AK477" s="285">
        <v>0</v>
      </c>
      <c r="AL477" s="285">
        <v>0</v>
      </c>
      <c r="AM477" s="285">
        <v>0</v>
      </c>
      <c r="AN477" s="285">
        <v>0</v>
      </c>
      <c r="AO477" s="285">
        <v>0</v>
      </c>
      <c r="AP477" s="285">
        <v>0</v>
      </c>
      <c r="AQ477" s="285">
        <v>0</v>
      </c>
      <c r="AR477" s="285">
        <v>0</v>
      </c>
      <c r="AS477" s="285">
        <v>0</v>
      </c>
      <c r="AT477" s="285">
        <v>0</v>
      </c>
    </row>
    <row r="478" spans="1:46" x14ac:dyDescent="0.35">
      <c r="A478" s="285" t="s">
        <v>10</v>
      </c>
      <c r="B478" s="285">
        <v>1</v>
      </c>
      <c r="C478" s="285" t="s">
        <v>575</v>
      </c>
      <c r="D478" s="285">
        <v>1040</v>
      </c>
      <c r="E478" s="285">
        <v>0</v>
      </c>
      <c r="F478" s="285">
        <v>0</v>
      </c>
      <c r="G478" s="285">
        <v>0</v>
      </c>
      <c r="H478" s="285">
        <v>0</v>
      </c>
      <c r="I478" s="285">
        <v>0</v>
      </c>
      <c r="J478" s="285">
        <v>0</v>
      </c>
      <c r="K478" s="285">
        <v>0</v>
      </c>
      <c r="L478" s="285">
        <v>0</v>
      </c>
      <c r="M478" s="285">
        <v>0</v>
      </c>
      <c r="N478" s="285">
        <v>0</v>
      </c>
      <c r="O478" s="285">
        <v>0</v>
      </c>
      <c r="P478" s="285">
        <v>0</v>
      </c>
      <c r="Q478" s="285">
        <v>0</v>
      </c>
      <c r="R478" s="285">
        <v>0</v>
      </c>
      <c r="S478" s="285">
        <v>0</v>
      </c>
      <c r="T478" s="285">
        <v>0</v>
      </c>
      <c r="U478" s="285">
        <v>0</v>
      </c>
      <c r="V478" s="285">
        <v>0</v>
      </c>
      <c r="W478" s="285">
        <v>0</v>
      </c>
      <c r="X478" s="285">
        <v>0</v>
      </c>
      <c r="Y478" s="285">
        <v>0</v>
      </c>
      <c r="Z478" s="285">
        <v>0</v>
      </c>
      <c r="AA478" s="285">
        <v>0</v>
      </c>
      <c r="AB478" s="285">
        <v>0</v>
      </c>
      <c r="AC478" s="285">
        <v>0</v>
      </c>
      <c r="AD478" s="285">
        <v>0</v>
      </c>
      <c r="AE478" s="285">
        <v>49956.65</v>
      </c>
      <c r="AF478" s="285">
        <v>0</v>
      </c>
      <c r="AG478" s="285">
        <v>0</v>
      </c>
      <c r="AH478" s="285">
        <v>0</v>
      </c>
      <c r="AI478" s="285">
        <v>0</v>
      </c>
      <c r="AJ478" s="285">
        <v>0</v>
      </c>
      <c r="AK478" s="285">
        <v>0</v>
      </c>
      <c r="AL478" s="285">
        <v>0</v>
      </c>
      <c r="AM478" s="285">
        <v>0</v>
      </c>
      <c r="AN478" s="285">
        <v>0</v>
      </c>
      <c r="AO478" s="285">
        <v>0</v>
      </c>
      <c r="AP478" s="285">
        <v>0</v>
      </c>
      <c r="AQ478" s="285">
        <v>0</v>
      </c>
      <c r="AR478" s="285">
        <v>0</v>
      </c>
      <c r="AS478" s="285">
        <v>0</v>
      </c>
      <c r="AT478" s="285">
        <v>0</v>
      </c>
    </row>
    <row r="479" spans="1:46" x14ac:dyDescent="0.35">
      <c r="A479" s="285" t="s">
        <v>10</v>
      </c>
      <c r="B479" s="285">
        <v>1</v>
      </c>
      <c r="C479" s="285" t="s">
        <v>575</v>
      </c>
      <c r="D479" s="285">
        <v>1050</v>
      </c>
      <c r="E479" s="285">
        <v>0</v>
      </c>
      <c r="F479" s="285">
        <v>0</v>
      </c>
      <c r="G479" s="285">
        <v>0</v>
      </c>
      <c r="H479" s="285">
        <v>0</v>
      </c>
      <c r="I479" s="285">
        <v>0</v>
      </c>
      <c r="J479" s="285">
        <v>0</v>
      </c>
      <c r="K479" s="285">
        <v>0</v>
      </c>
      <c r="L479" s="285">
        <v>0</v>
      </c>
      <c r="M479" s="285">
        <v>0</v>
      </c>
      <c r="N479" s="285">
        <v>0</v>
      </c>
      <c r="O479" s="285">
        <v>0</v>
      </c>
      <c r="P479" s="285">
        <v>0</v>
      </c>
      <c r="Q479" s="285">
        <v>0</v>
      </c>
      <c r="R479" s="285">
        <v>0</v>
      </c>
      <c r="S479" s="285">
        <v>0</v>
      </c>
      <c r="T479" s="285">
        <v>0</v>
      </c>
      <c r="U479" s="285">
        <v>0</v>
      </c>
      <c r="V479" s="285">
        <v>0</v>
      </c>
      <c r="W479" s="285">
        <v>300012.65000000002</v>
      </c>
      <c r="X479" s="285">
        <v>-93077.4</v>
      </c>
      <c r="Y479" s="285">
        <v>192155.57</v>
      </c>
      <c r="Z479" s="285">
        <v>83.7</v>
      </c>
      <c r="AA479" s="285">
        <v>89.28</v>
      </c>
      <c r="AB479" s="285">
        <v>78.12</v>
      </c>
      <c r="AC479" s="285">
        <v>65.209999999999994</v>
      </c>
      <c r="AD479" s="285">
        <v>90053.79</v>
      </c>
      <c r="AE479" s="285">
        <v>-293731.94</v>
      </c>
      <c r="AF479" s="285">
        <v>0</v>
      </c>
      <c r="AG479" s="285">
        <v>0</v>
      </c>
      <c r="AH479" s="285">
        <v>0</v>
      </c>
      <c r="AI479" s="285">
        <v>0</v>
      </c>
      <c r="AJ479" s="285">
        <v>0</v>
      </c>
      <c r="AK479" s="285">
        <v>0</v>
      </c>
      <c r="AL479" s="285">
        <v>0</v>
      </c>
      <c r="AM479" s="285">
        <v>0</v>
      </c>
      <c r="AN479" s="285">
        <v>0</v>
      </c>
      <c r="AO479" s="285">
        <v>0</v>
      </c>
      <c r="AP479" s="285">
        <v>0</v>
      </c>
      <c r="AQ479" s="285">
        <v>0</v>
      </c>
      <c r="AR479" s="285">
        <v>0</v>
      </c>
      <c r="AS479" s="285">
        <v>0</v>
      </c>
      <c r="AT479" s="285">
        <v>0</v>
      </c>
    </row>
    <row r="480" spans="1:46" x14ac:dyDescent="0.35">
      <c r="A480" s="285" t="s">
        <v>10</v>
      </c>
      <c r="B480" s="285">
        <v>1</v>
      </c>
      <c r="C480" s="285" t="s">
        <v>575</v>
      </c>
      <c r="D480" s="285">
        <v>1075</v>
      </c>
      <c r="E480" s="285">
        <v>0</v>
      </c>
      <c r="F480" s="285">
        <v>0</v>
      </c>
      <c r="G480" s="285">
        <v>0</v>
      </c>
      <c r="H480" s="285">
        <v>0</v>
      </c>
      <c r="I480" s="285">
        <v>0</v>
      </c>
      <c r="J480" s="285">
        <v>0</v>
      </c>
      <c r="K480" s="285">
        <v>0</v>
      </c>
      <c r="L480" s="285">
        <v>0</v>
      </c>
      <c r="M480" s="285">
        <v>0</v>
      </c>
      <c r="N480" s="285">
        <v>0</v>
      </c>
      <c r="O480" s="285">
        <v>0</v>
      </c>
      <c r="P480" s="285">
        <v>0</v>
      </c>
      <c r="Q480" s="285">
        <v>0</v>
      </c>
      <c r="R480" s="285">
        <v>0</v>
      </c>
      <c r="S480" s="285">
        <v>0</v>
      </c>
      <c r="T480" s="285">
        <v>838.96</v>
      </c>
      <c r="U480" s="285">
        <v>810.99</v>
      </c>
      <c r="V480" s="285">
        <v>-170529.99</v>
      </c>
      <c r="W480" s="285">
        <v>675.5</v>
      </c>
      <c r="X480" s="285">
        <v>675.68</v>
      </c>
      <c r="Y480" s="285">
        <v>745.57</v>
      </c>
      <c r="Z480" s="285">
        <v>326.27999999999997</v>
      </c>
      <c r="AA480" s="285">
        <v>1135.2</v>
      </c>
      <c r="AB480" s="285">
        <v>662.15</v>
      </c>
      <c r="AC480" s="285">
        <v>733.1</v>
      </c>
      <c r="AD480" s="285">
        <v>662.15</v>
      </c>
      <c r="AE480" s="285">
        <v>780.39</v>
      </c>
      <c r="AF480" s="285">
        <v>0</v>
      </c>
      <c r="AG480" s="285">
        <v>0</v>
      </c>
      <c r="AH480" s="285">
        <v>0</v>
      </c>
      <c r="AI480" s="285">
        <v>0</v>
      </c>
      <c r="AJ480" s="285">
        <v>0</v>
      </c>
      <c r="AK480" s="285">
        <v>0</v>
      </c>
      <c r="AL480" s="285">
        <v>0</v>
      </c>
      <c r="AM480" s="285">
        <v>0</v>
      </c>
      <c r="AN480" s="285">
        <v>0</v>
      </c>
      <c r="AO480" s="285">
        <v>0</v>
      </c>
      <c r="AP480" s="285">
        <v>0</v>
      </c>
      <c r="AQ480" s="285">
        <v>0</v>
      </c>
      <c r="AR480" s="285">
        <v>0</v>
      </c>
      <c r="AS480" s="285">
        <v>0</v>
      </c>
      <c r="AT480" s="285">
        <v>0</v>
      </c>
    </row>
    <row r="481" spans="1:46" x14ac:dyDescent="0.35">
      <c r="A481" s="285" t="s">
        <v>10</v>
      </c>
      <c r="B481" s="285">
        <v>1</v>
      </c>
      <c r="C481" s="285" t="s">
        <v>575</v>
      </c>
      <c r="D481" s="285">
        <v>1076</v>
      </c>
      <c r="E481" s="285">
        <v>0</v>
      </c>
      <c r="F481" s="285">
        <v>0</v>
      </c>
      <c r="G481" s="285">
        <v>0</v>
      </c>
      <c r="H481" s="285">
        <v>0</v>
      </c>
      <c r="I481" s="285">
        <v>0</v>
      </c>
      <c r="J481" s="285">
        <v>0</v>
      </c>
      <c r="K481" s="285">
        <v>0</v>
      </c>
      <c r="L481" s="285">
        <v>0</v>
      </c>
      <c r="M481" s="285">
        <v>0</v>
      </c>
      <c r="N481" s="285">
        <v>0</v>
      </c>
      <c r="O481" s="285">
        <v>0</v>
      </c>
      <c r="P481" s="285">
        <v>0</v>
      </c>
      <c r="Q481" s="285">
        <v>0</v>
      </c>
      <c r="R481" s="285">
        <v>0</v>
      </c>
      <c r="S481" s="285">
        <v>0</v>
      </c>
      <c r="T481" s="285">
        <v>2230.3000000000002</v>
      </c>
      <c r="U481" s="285">
        <v>2155.96</v>
      </c>
      <c r="V481" s="285">
        <v>2453.33</v>
      </c>
      <c r="W481" s="285">
        <v>2230.3000000000002</v>
      </c>
      <c r="X481" s="285">
        <v>2155.96</v>
      </c>
      <c r="Y481" s="285">
        <v>2378.9899999999998</v>
      </c>
      <c r="Z481" s="285">
        <v>2230.3000000000002</v>
      </c>
      <c r="AA481" s="285">
        <v>2378.98</v>
      </c>
      <c r="AB481" s="285">
        <v>2081.62</v>
      </c>
      <c r="AC481" s="285">
        <v>2304.64</v>
      </c>
      <c r="AD481" s="285">
        <v>520.41</v>
      </c>
      <c r="AE481" s="285">
        <v>-2740725.69</v>
      </c>
      <c r="AF481" s="285">
        <v>0</v>
      </c>
      <c r="AG481" s="285">
        <v>0</v>
      </c>
      <c r="AH481" s="285">
        <v>0</v>
      </c>
      <c r="AI481" s="285">
        <v>0</v>
      </c>
      <c r="AJ481" s="285">
        <v>0</v>
      </c>
      <c r="AK481" s="285">
        <v>0</v>
      </c>
      <c r="AL481" s="285">
        <v>0</v>
      </c>
      <c r="AM481" s="285">
        <v>0</v>
      </c>
      <c r="AN481" s="285">
        <v>0</v>
      </c>
      <c r="AO481" s="285">
        <v>0</v>
      </c>
      <c r="AP481" s="285">
        <v>0</v>
      </c>
      <c r="AQ481" s="285">
        <v>0</v>
      </c>
      <c r="AR481" s="285">
        <v>0</v>
      </c>
      <c r="AS481" s="285">
        <v>0</v>
      </c>
      <c r="AT481" s="285">
        <v>0</v>
      </c>
    </row>
    <row r="482" spans="1:46" x14ac:dyDescent="0.35">
      <c r="A482" s="285" t="s">
        <v>10</v>
      </c>
      <c r="B482" s="285">
        <v>1</v>
      </c>
      <c r="C482" s="285" t="s">
        <v>575</v>
      </c>
      <c r="D482" s="285">
        <v>1080</v>
      </c>
      <c r="E482" s="285">
        <v>0</v>
      </c>
      <c r="F482" s="285">
        <v>0</v>
      </c>
      <c r="G482" s="285">
        <v>0</v>
      </c>
      <c r="H482" s="285">
        <v>0</v>
      </c>
      <c r="I482" s="285">
        <v>0</v>
      </c>
      <c r="J482" s="285">
        <v>0</v>
      </c>
      <c r="K482" s="285">
        <v>0</v>
      </c>
      <c r="L482" s="285">
        <v>0</v>
      </c>
      <c r="M482" s="285">
        <v>0</v>
      </c>
      <c r="N482" s="285">
        <v>0</v>
      </c>
      <c r="O482" s="285">
        <v>0</v>
      </c>
      <c r="P482" s="285">
        <v>0</v>
      </c>
      <c r="Q482" s="285">
        <v>0</v>
      </c>
      <c r="R482" s="285">
        <v>0</v>
      </c>
      <c r="S482" s="285">
        <v>0</v>
      </c>
      <c r="T482" s="285">
        <v>8471.99</v>
      </c>
      <c r="U482" s="285">
        <v>8472</v>
      </c>
      <c r="V482" s="285">
        <v>0</v>
      </c>
      <c r="W482" s="285">
        <v>0</v>
      </c>
      <c r="X482" s="285">
        <v>-9.9499999999999993</v>
      </c>
      <c r="Y482" s="285">
        <v>-25868.37</v>
      </c>
      <c r="Z482" s="285">
        <v>0</v>
      </c>
      <c r="AA482" s="285">
        <v>335.43</v>
      </c>
      <c r="AB482" s="285">
        <v>0</v>
      </c>
      <c r="AC482" s="285">
        <v>605.61</v>
      </c>
      <c r="AD482" s="285">
        <v>0</v>
      </c>
      <c r="AE482" s="285">
        <v>0</v>
      </c>
      <c r="AF482" s="285">
        <v>0</v>
      </c>
      <c r="AG482" s="285">
        <v>0</v>
      </c>
      <c r="AH482" s="285">
        <v>0</v>
      </c>
      <c r="AI482" s="285">
        <v>0</v>
      </c>
      <c r="AJ482" s="285">
        <v>0</v>
      </c>
      <c r="AK482" s="285">
        <v>0</v>
      </c>
      <c r="AL482" s="285">
        <v>0</v>
      </c>
      <c r="AM482" s="285">
        <v>0</v>
      </c>
      <c r="AN482" s="285">
        <v>0</v>
      </c>
      <c r="AO482" s="285">
        <v>0</v>
      </c>
      <c r="AP482" s="285">
        <v>0</v>
      </c>
      <c r="AQ482" s="285">
        <v>0</v>
      </c>
      <c r="AR482" s="285">
        <v>0</v>
      </c>
      <c r="AS482" s="285">
        <v>0</v>
      </c>
      <c r="AT482" s="285">
        <v>0</v>
      </c>
    </row>
    <row r="483" spans="1:46" x14ac:dyDescent="0.35">
      <c r="A483" s="285" t="s">
        <v>10</v>
      </c>
      <c r="B483" s="285">
        <v>1</v>
      </c>
      <c r="C483" s="285" t="s">
        <v>575</v>
      </c>
      <c r="D483" s="285">
        <v>1085</v>
      </c>
      <c r="E483" s="285">
        <v>0</v>
      </c>
      <c r="F483" s="285">
        <v>0</v>
      </c>
      <c r="G483" s="285">
        <v>0</v>
      </c>
      <c r="H483" s="285">
        <v>0</v>
      </c>
      <c r="I483" s="285">
        <v>0</v>
      </c>
      <c r="J483" s="285">
        <v>0</v>
      </c>
      <c r="K483" s="285">
        <v>0</v>
      </c>
      <c r="L483" s="285">
        <v>0</v>
      </c>
      <c r="M483" s="285">
        <v>0</v>
      </c>
      <c r="N483" s="285">
        <v>0</v>
      </c>
      <c r="O483" s="285">
        <v>0</v>
      </c>
      <c r="P483" s="285">
        <v>0</v>
      </c>
      <c r="Q483" s="285">
        <v>0</v>
      </c>
      <c r="R483" s="285">
        <v>0</v>
      </c>
      <c r="S483" s="285">
        <v>0</v>
      </c>
      <c r="T483" s="285">
        <v>13522.86</v>
      </c>
      <c r="U483" s="285">
        <v>-26973.42</v>
      </c>
      <c r="V483" s="285">
        <v>-40483.050000000003</v>
      </c>
      <c r="W483" s="285">
        <v>8.7100000000000009</v>
      </c>
      <c r="X483" s="285">
        <v>-8092.17</v>
      </c>
      <c r="Y483" s="285">
        <v>5.52</v>
      </c>
      <c r="Z483" s="285">
        <v>5.0199999999999996</v>
      </c>
      <c r="AA483" s="285">
        <v>-24586.880000000001</v>
      </c>
      <c r="AB483" s="285">
        <v>0</v>
      </c>
      <c r="AC483" s="285">
        <v>0</v>
      </c>
      <c r="AD483" s="285">
        <v>0</v>
      </c>
      <c r="AE483" s="285">
        <v>0</v>
      </c>
      <c r="AF483" s="285">
        <v>0</v>
      </c>
      <c r="AG483" s="285">
        <v>0</v>
      </c>
      <c r="AH483" s="285">
        <v>0</v>
      </c>
      <c r="AI483" s="285">
        <v>0</v>
      </c>
      <c r="AJ483" s="285">
        <v>0</v>
      </c>
      <c r="AK483" s="285">
        <v>0</v>
      </c>
      <c r="AL483" s="285">
        <v>0</v>
      </c>
      <c r="AM483" s="285">
        <v>0</v>
      </c>
      <c r="AN483" s="285">
        <v>0</v>
      </c>
      <c r="AO483" s="285">
        <v>0</v>
      </c>
      <c r="AP483" s="285">
        <v>0</v>
      </c>
      <c r="AQ483" s="285">
        <v>0</v>
      </c>
      <c r="AR483" s="285">
        <v>0</v>
      </c>
      <c r="AS483" s="285">
        <v>0</v>
      </c>
      <c r="AT483" s="285">
        <v>0</v>
      </c>
    </row>
    <row r="484" spans="1:46" x14ac:dyDescent="0.35">
      <c r="A484" s="285" t="s">
        <v>10</v>
      </c>
      <c r="B484" s="285">
        <v>1</v>
      </c>
      <c r="C484" s="285" t="s">
        <v>575</v>
      </c>
      <c r="D484" s="285">
        <v>1086</v>
      </c>
      <c r="E484" s="285">
        <v>0</v>
      </c>
      <c r="F484" s="285">
        <v>0</v>
      </c>
      <c r="G484" s="285">
        <v>0</v>
      </c>
      <c r="H484" s="285">
        <v>0</v>
      </c>
      <c r="I484" s="285">
        <v>0</v>
      </c>
      <c r="J484" s="285">
        <v>0</v>
      </c>
      <c r="K484" s="285">
        <v>0</v>
      </c>
      <c r="L484" s="285">
        <v>0</v>
      </c>
      <c r="M484" s="285">
        <v>0</v>
      </c>
      <c r="N484" s="285">
        <v>0</v>
      </c>
      <c r="O484" s="285">
        <v>0</v>
      </c>
      <c r="P484" s="285">
        <v>0</v>
      </c>
      <c r="Q484" s="285">
        <v>0</v>
      </c>
      <c r="R484" s="285">
        <v>0</v>
      </c>
      <c r="S484" s="285">
        <v>0</v>
      </c>
      <c r="T484" s="285">
        <v>36561.82</v>
      </c>
      <c r="U484" s="285">
        <v>-72928.14</v>
      </c>
      <c r="V484" s="285">
        <v>-109454.19</v>
      </c>
      <c r="W484" s="285">
        <v>23.54</v>
      </c>
      <c r="X484" s="285">
        <v>-21878.82</v>
      </c>
      <c r="Y484" s="285">
        <v>14.9</v>
      </c>
      <c r="Z484" s="285">
        <v>13.58</v>
      </c>
      <c r="AA484" s="285">
        <v>24606.720000000001</v>
      </c>
      <c r="AB484" s="285">
        <v>250056.92</v>
      </c>
      <c r="AC484" s="285">
        <v>54.68</v>
      </c>
      <c r="AD484" s="285">
        <v>124485.94</v>
      </c>
      <c r="AE484" s="285">
        <v>-309123.68</v>
      </c>
      <c r="AF484" s="285">
        <v>0</v>
      </c>
      <c r="AG484" s="285">
        <v>0</v>
      </c>
      <c r="AH484" s="285">
        <v>0</v>
      </c>
      <c r="AI484" s="285">
        <v>0</v>
      </c>
      <c r="AJ484" s="285">
        <v>0</v>
      </c>
      <c r="AK484" s="285">
        <v>0</v>
      </c>
      <c r="AL484" s="285">
        <v>0</v>
      </c>
      <c r="AM484" s="285">
        <v>0</v>
      </c>
      <c r="AN484" s="285">
        <v>0</v>
      </c>
      <c r="AO484" s="285">
        <v>0</v>
      </c>
      <c r="AP484" s="285">
        <v>0</v>
      </c>
      <c r="AQ484" s="285">
        <v>0</v>
      </c>
      <c r="AR484" s="285">
        <v>0</v>
      </c>
      <c r="AS484" s="285">
        <v>0</v>
      </c>
      <c r="AT484" s="285">
        <v>0</v>
      </c>
    </row>
    <row r="485" spans="1:46" x14ac:dyDescent="0.35">
      <c r="A485" s="285" t="s">
        <v>10</v>
      </c>
      <c r="B485" s="285">
        <v>1</v>
      </c>
      <c r="C485" s="285" t="s">
        <v>575</v>
      </c>
      <c r="D485" s="285">
        <v>1090</v>
      </c>
      <c r="E485" s="285">
        <v>0</v>
      </c>
      <c r="F485" s="285">
        <v>0</v>
      </c>
      <c r="G485" s="285">
        <v>0</v>
      </c>
      <c r="H485" s="285">
        <v>0</v>
      </c>
      <c r="I485" s="285">
        <v>0</v>
      </c>
      <c r="J485" s="285">
        <v>0</v>
      </c>
      <c r="K485" s="285">
        <v>0</v>
      </c>
      <c r="L485" s="285">
        <v>0</v>
      </c>
      <c r="M485" s="285">
        <v>0</v>
      </c>
      <c r="N485" s="285">
        <v>0</v>
      </c>
      <c r="O485" s="285">
        <v>0</v>
      </c>
      <c r="P485" s="285">
        <v>0</v>
      </c>
      <c r="Q485" s="285">
        <v>0</v>
      </c>
      <c r="R485" s="285">
        <v>0</v>
      </c>
      <c r="S485" s="285">
        <v>0</v>
      </c>
      <c r="T485" s="285">
        <v>-3750000</v>
      </c>
      <c r="U485" s="285">
        <v>0</v>
      </c>
      <c r="V485" s="285">
        <v>0</v>
      </c>
      <c r="W485" s="285">
        <v>0</v>
      </c>
      <c r="X485" s="285">
        <v>0</v>
      </c>
      <c r="Y485" s="285">
        <v>0</v>
      </c>
      <c r="Z485" s="285">
        <v>0</v>
      </c>
      <c r="AA485" s="285">
        <v>0</v>
      </c>
      <c r="AB485" s="285">
        <v>0</v>
      </c>
      <c r="AC485" s="285">
        <v>0</v>
      </c>
      <c r="AD485" s="285">
        <v>0</v>
      </c>
      <c r="AE485" s="285">
        <v>0</v>
      </c>
      <c r="AF485" s="285">
        <v>0</v>
      </c>
      <c r="AG485" s="285">
        <v>0</v>
      </c>
      <c r="AH485" s="285">
        <v>0</v>
      </c>
      <c r="AI485" s="285">
        <v>0</v>
      </c>
      <c r="AJ485" s="285">
        <v>0</v>
      </c>
      <c r="AK485" s="285">
        <v>0</v>
      </c>
      <c r="AL485" s="285">
        <v>0</v>
      </c>
      <c r="AM485" s="285">
        <v>0</v>
      </c>
      <c r="AN485" s="285">
        <v>0</v>
      </c>
      <c r="AO485" s="285">
        <v>0</v>
      </c>
      <c r="AP485" s="285">
        <v>0</v>
      </c>
      <c r="AQ485" s="285">
        <v>0</v>
      </c>
      <c r="AR485" s="285">
        <v>0</v>
      </c>
      <c r="AS485" s="285">
        <v>0</v>
      </c>
      <c r="AT485" s="285">
        <v>0</v>
      </c>
    </row>
    <row r="486" spans="1:46" x14ac:dyDescent="0.35">
      <c r="A486" s="285" t="s">
        <v>10</v>
      </c>
      <c r="B486" s="285">
        <v>1</v>
      </c>
      <c r="C486" s="285" t="s">
        <v>575</v>
      </c>
      <c r="D486" s="285">
        <v>1091</v>
      </c>
      <c r="E486" s="285">
        <v>0</v>
      </c>
      <c r="F486" s="285">
        <v>0</v>
      </c>
      <c r="G486" s="285">
        <v>0</v>
      </c>
      <c r="H486" s="285">
        <v>0</v>
      </c>
      <c r="I486" s="285">
        <v>0</v>
      </c>
      <c r="J486" s="285">
        <v>0</v>
      </c>
      <c r="K486" s="285">
        <v>0</v>
      </c>
      <c r="L486" s="285">
        <v>0</v>
      </c>
      <c r="M486" s="285">
        <v>0</v>
      </c>
      <c r="N486" s="285">
        <v>0</v>
      </c>
      <c r="O486" s="285">
        <v>0</v>
      </c>
      <c r="P486" s="285">
        <v>0</v>
      </c>
      <c r="Q486" s="285">
        <v>0</v>
      </c>
      <c r="R486" s="285">
        <v>0</v>
      </c>
      <c r="S486" s="285">
        <v>0</v>
      </c>
      <c r="T486" s="285">
        <v>-37185.730000000003</v>
      </c>
      <c r="U486" s="285">
        <v>42769.04</v>
      </c>
      <c r="V486" s="285">
        <v>21361.83</v>
      </c>
      <c r="W486" s="285">
        <v>29961.41</v>
      </c>
      <c r="X486" s="285">
        <v>7939.39</v>
      </c>
      <c r="Y486" s="285">
        <v>-22663.46</v>
      </c>
      <c r="Z486" s="285">
        <v>50871.98</v>
      </c>
      <c r="AA486" s="285">
        <v>-3211.41</v>
      </c>
      <c r="AB486" s="285">
        <v>16322.75</v>
      </c>
      <c r="AC486" s="285">
        <v>44682.23</v>
      </c>
      <c r="AD486" s="285">
        <v>-7120.39</v>
      </c>
      <c r="AE486" s="285">
        <v>53796.54</v>
      </c>
      <c r="AF486" s="285">
        <v>0</v>
      </c>
      <c r="AG486" s="285">
        <v>0</v>
      </c>
      <c r="AH486" s="285">
        <v>0</v>
      </c>
      <c r="AI486" s="285">
        <v>0</v>
      </c>
      <c r="AJ486" s="285">
        <v>0</v>
      </c>
      <c r="AK486" s="285">
        <v>0</v>
      </c>
      <c r="AL486" s="285">
        <v>0</v>
      </c>
      <c r="AM486" s="285">
        <v>0</v>
      </c>
      <c r="AN486" s="285">
        <v>0</v>
      </c>
      <c r="AO486" s="285">
        <v>0</v>
      </c>
      <c r="AP486" s="285">
        <v>0</v>
      </c>
      <c r="AQ486" s="285">
        <v>0</v>
      </c>
      <c r="AR486" s="285">
        <v>0</v>
      </c>
      <c r="AS486" s="285">
        <v>0</v>
      </c>
      <c r="AT486" s="285">
        <v>0</v>
      </c>
    </row>
    <row r="487" spans="1:46" x14ac:dyDescent="0.35">
      <c r="A487" s="285" t="s">
        <v>10</v>
      </c>
      <c r="B487" s="285">
        <v>1</v>
      </c>
      <c r="C487" s="285" t="s">
        <v>575</v>
      </c>
      <c r="D487" s="285">
        <v>1092</v>
      </c>
      <c r="E487" s="285">
        <v>0</v>
      </c>
      <c r="F487" s="285">
        <v>0</v>
      </c>
      <c r="G487" s="285">
        <v>0</v>
      </c>
      <c r="H487" s="285">
        <v>0</v>
      </c>
      <c r="I487" s="285">
        <v>0</v>
      </c>
      <c r="J487" s="285">
        <v>0</v>
      </c>
      <c r="K487" s="285">
        <v>0</v>
      </c>
      <c r="L487" s="285">
        <v>0</v>
      </c>
      <c r="M487" s="285">
        <v>0</v>
      </c>
      <c r="N487" s="285">
        <v>0</v>
      </c>
      <c r="O487" s="285">
        <v>0</v>
      </c>
      <c r="P487" s="285">
        <v>0</v>
      </c>
      <c r="Q487" s="285">
        <v>0</v>
      </c>
      <c r="R487" s="285">
        <v>0</v>
      </c>
      <c r="S487" s="285">
        <v>0</v>
      </c>
      <c r="T487" s="285">
        <v>3750000</v>
      </c>
      <c r="U487" s="285">
        <v>0</v>
      </c>
      <c r="V487" s="285">
        <v>0</v>
      </c>
      <c r="W487" s="285">
        <v>0</v>
      </c>
      <c r="X487" s="285">
        <v>0</v>
      </c>
      <c r="Y487" s="285">
        <v>0</v>
      </c>
      <c r="Z487" s="285">
        <v>0</v>
      </c>
      <c r="AA487" s="285">
        <v>0</v>
      </c>
      <c r="AB487" s="285">
        <v>0</v>
      </c>
      <c r="AC487" s="285">
        <v>0</v>
      </c>
      <c r="AD487" s="285">
        <v>0</v>
      </c>
      <c r="AE487" s="285">
        <v>0</v>
      </c>
      <c r="AF487" s="285">
        <v>0</v>
      </c>
      <c r="AG487" s="285">
        <v>0</v>
      </c>
      <c r="AH487" s="285">
        <v>0</v>
      </c>
      <c r="AI487" s="285">
        <v>0</v>
      </c>
      <c r="AJ487" s="285">
        <v>0</v>
      </c>
      <c r="AK487" s="285">
        <v>0</v>
      </c>
      <c r="AL487" s="285">
        <v>0</v>
      </c>
      <c r="AM487" s="285">
        <v>0</v>
      </c>
      <c r="AN487" s="285">
        <v>0</v>
      </c>
      <c r="AO487" s="285">
        <v>0</v>
      </c>
      <c r="AP487" s="285">
        <v>0</v>
      </c>
      <c r="AQ487" s="285">
        <v>0</v>
      </c>
      <c r="AR487" s="285">
        <v>0</v>
      </c>
      <c r="AS487" s="285">
        <v>0</v>
      </c>
      <c r="AT487" s="285">
        <v>0</v>
      </c>
    </row>
    <row r="488" spans="1:46" x14ac:dyDescent="0.35">
      <c r="A488" s="285" t="s">
        <v>10</v>
      </c>
      <c r="B488" s="285">
        <v>1</v>
      </c>
      <c r="C488" s="285" t="s">
        <v>575</v>
      </c>
      <c r="D488" s="285">
        <v>1093</v>
      </c>
      <c r="E488" s="285">
        <v>0</v>
      </c>
      <c r="F488" s="285">
        <v>0</v>
      </c>
      <c r="G488" s="285">
        <v>0</v>
      </c>
      <c r="H488" s="285">
        <v>0</v>
      </c>
      <c r="I488" s="285">
        <v>0</v>
      </c>
      <c r="J488" s="285">
        <v>0</v>
      </c>
      <c r="K488" s="285">
        <v>0</v>
      </c>
      <c r="L488" s="285">
        <v>0</v>
      </c>
      <c r="M488" s="285">
        <v>0</v>
      </c>
      <c r="N488" s="285">
        <v>0</v>
      </c>
      <c r="O488" s="285">
        <v>0</v>
      </c>
      <c r="P488" s="285">
        <v>0</v>
      </c>
      <c r="Q488" s="285">
        <v>0</v>
      </c>
      <c r="R488" s="285">
        <v>0</v>
      </c>
      <c r="S488" s="285">
        <v>0</v>
      </c>
      <c r="T488" s="285">
        <v>60412.04</v>
      </c>
      <c r="U488" s="285">
        <v>27513.43</v>
      </c>
      <c r="V488" s="285">
        <v>21650.82</v>
      </c>
      <c r="W488" s="285">
        <v>31160.79</v>
      </c>
      <c r="X488" s="285">
        <v>22038.11</v>
      </c>
      <c r="Y488" s="285">
        <v>-8724.41</v>
      </c>
      <c r="Z488" s="285">
        <v>10480.23</v>
      </c>
      <c r="AA488" s="285">
        <v>18413.29</v>
      </c>
      <c r="AB488" s="285">
        <v>29502.47</v>
      </c>
      <c r="AC488" s="285">
        <v>5981.09</v>
      </c>
      <c r="AD488" s="285">
        <v>17409.87</v>
      </c>
      <c r="AE488" s="285">
        <v>-14392.1</v>
      </c>
      <c r="AF488" s="285">
        <v>0</v>
      </c>
      <c r="AG488" s="285">
        <v>0</v>
      </c>
      <c r="AH488" s="285">
        <v>0</v>
      </c>
      <c r="AI488" s="285">
        <v>0</v>
      </c>
      <c r="AJ488" s="285">
        <v>0</v>
      </c>
      <c r="AK488" s="285">
        <v>0</v>
      </c>
      <c r="AL488" s="285">
        <v>0</v>
      </c>
      <c r="AM488" s="285">
        <v>0</v>
      </c>
      <c r="AN488" s="285">
        <v>0</v>
      </c>
      <c r="AO488" s="285">
        <v>0</v>
      </c>
      <c r="AP488" s="285">
        <v>0</v>
      </c>
      <c r="AQ488" s="285">
        <v>0</v>
      </c>
      <c r="AR488" s="285">
        <v>0</v>
      </c>
      <c r="AS488" s="285">
        <v>0</v>
      </c>
      <c r="AT488" s="285">
        <v>0</v>
      </c>
    </row>
    <row r="489" spans="1:46" x14ac:dyDescent="0.35">
      <c r="A489" s="285" t="s">
        <v>10</v>
      </c>
      <c r="B489" s="285">
        <v>1</v>
      </c>
      <c r="C489" s="285" t="s">
        <v>575</v>
      </c>
      <c r="D489" s="285">
        <v>1094</v>
      </c>
      <c r="E489" s="285">
        <v>0</v>
      </c>
      <c r="F489" s="285">
        <v>0</v>
      </c>
      <c r="G489" s="285">
        <v>0</v>
      </c>
      <c r="H489" s="285">
        <v>0</v>
      </c>
      <c r="I489" s="285">
        <v>0</v>
      </c>
      <c r="J489" s="285">
        <v>0</v>
      </c>
      <c r="K489" s="285">
        <v>0</v>
      </c>
      <c r="L489" s="285">
        <v>0</v>
      </c>
      <c r="M489" s="285">
        <v>0</v>
      </c>
      <c r="N489" s="285">
        <v>0</v>
      </c>
      <c r="O489" s="285">
        <v>0</v>
      </c>
      <c r="P489" s="285">
        <v>0</v>
      </c>
      <c r="Q489" s="285">
        <v>0</v>
      </c>
      <c r="R489" s="285">
        <v>0</v>
      </c>
      <c r="S489" s="285">
        <v>0</v>
      </c>
      <c r="T489" s="285">
        <v>0</v>
      </c>
      <c r="U489" s="285">
        <v>0</v>
      </c>
      <c r="V489" s="285">
        <v>0</v>
      </c>
      <c r="W489" s="285">
        <v>0</v>
      </c>
      <c r="X489" s="285">
        <v>0</v>
      </c>
      <c r="Y489" s="285">
        <v>0</v>
      </c>
      <c r="Z489" s="285">
        <v>0</v>
      </c>
      <c r="AA489" s="285">
        <v>0</v>
      </c>
      <c r="AB489" s="285">
        <v>0</v>
      </c>
      <c r="AC489" s="285">
        <v>0</v>
      </c>
      <c r="AD489" s="285">
        <v>0</v>
      </c>
      <c r="AE489" s="285">
        <v>1500000</v>
      </c>
      <c r="AF489" s="285">
        <v>0</v>
      </c>
      <c r="AG489" s="285">
        <v>0</v>
      </c>
      <c r="AH489" s="285">
        <v>0</v>
      </c>
      <c r="AI489" s="285">
        <v>0</v>
      </c>
      <c r="AJ489" s="285">
        <v>0</v>
      </c>
      <c r="AK489" s="285">
        <v>0</v>
      </c>
      <c r="AL489" s="285">
        <v>0</v>
      </c>
      <c r="AM489" s="285">
        <v>0</v>
      </c>
      <c r="AN489" s="285">
        <v>0</v>
      </c>
      <c r="AO489" s="285">
        <v>0</v>
      </c>
      <c r="AP489" s="285">
        <v>0</v>
      </c>
      <c r="AQ489" s="285">
        <v>0</v>
      </c>
      <c r="AR489" s="285">
        <v>0</v>
      </c>
      <c r="AS489" s="285">
        <v>0</v>
      </c>
      <c r="AT489" s="285">
        <v>0</v>
      </c>
    </row>
    <row r="490" spans="1:46" x14ac:dyDescent="0.35">
      <c r="A490" s="285" t="s">
        <v>10</v>
      </c>
      <c r="B490" s="285">
        <v>1</v>
      </c>
      <c r="C490" s="285" t="s">
        <v>575</v>
      </c>
      <c r="D490" s="285">
        <v>1095</v>
      </c>
      <c r="E490" s="285">
        <v>0</v>
      </c>
      <c r="F490" s="285">
        <v>0</v>
      </c>
      <c r="G490" s="285">
        <v>0</v>
      </c>
      <c r="H490" s="285">
        <v>0</v>
      </c>
      <c r="I490" s="285">
        <v>0</v>
      </c>
      <c r="J490" s="285">
        <v>0</v>
      </c>
      <c r="K490" s="285">
        <v>0</v>
      </c>
      <c r="L490" s="285">
        <v>0</v>
      </c>
      <c r="M490" s="285">
        <v>0</v>
      </c>
      <c r="N490" s="285">
        <v>0</v>
      </c>
      <c r="O490" s="285">
        <v>0</v>
      </c>
      <c r="P490" s="285">
        <v>0</v>
      </c>
      <c r="Q490" s="285">
        <v>0</v>
      </c>
      <c r="R490" s="285">
        <v>0</v>
      </c>
      <c r="S490" s="285">
        <v>0</v>
      </c>
      <c r="T490" s="285">
        <v>0</v>
      </c>
      <c r="U490" s="285">
        <v>0</v>
      </c>
      <c r="V490" s="285">
        <v>0</v>
      </c>
      <c r="W490" s="285">
        <v>0</v>
      </c>
      <c r="X490" s="285">
        <v>0</v>
      </c>
      <c r="Y490" s="285">
        <v>0</v>
      </c>
      <c r="Z490" s="285">
        <v>0</v>
      </c>
      <c r="AA490" s="285">
        <v>0</v>
      </c>
      <c r="AB490" s="285">
        <v>0</v>
      </c>
      <c r="AC490" s="285">
        <v>0</v>
      </c>
      <c r="AD490" s="285">
        <v>0</v>
      </c>
      <c r="AE490" s="285">
        <v>20526</v>
      </c>
      <c r="AF490" s="285">
        <v>0</v>
      </c>
      <c r="AG490" s="285">
        <v>0</v>
      </c>
      <c r="AH490" s="285">
        <v>0</v>
      </c>
      <c r="AI490" s="285">
        <v>0</v>
      </c>
      <c r="AJ490" s="285">
        <v>0</v>
      </c>
      <c r="AK490" s="285">
        <v>0</v>
      </c>
      <c r="AL490" s="285">
        <v>0</v>
      </c>
      <c r="AM490" s="285">
        <v>0</v>
      </c>
      <c r="AN490" s="285">
        <v>0</v>
      </c>
      <c r="AO490" s="285">
        <v>0</v>
      </c>
      <c r="AP490" s="285">
        <v>0</v>
      </c>
      <c r="AQ490" s="285">
        <v>0</v>
      </c>
      <c r="AR490" s="285">
        <v>0</v>
      </c>
      <c r="AS490" s="285">
        <v>0</v>
      </c>
      <c r="AT490" s="285">
        <v>0</v>
      </c>
    </row>
    <row r="491" spans="1:46" x14ac:dyDescent="0.35">
      <c r="A491" s="285" t="s">
        <v>10</v>
      </c>
      <c r="B491" s="285">
        <v>1</v>
      </c>
      <c r="C491" s="285" t="s">
        <v>575</v>
      </c>
      <c r="D491" s="285">
        <v>1096</v>
      </c>
      <c r="E491" s="285">
        <v>0</v>
      </c>
      <c r="F491" s="285">
        <v>0</v>
      </c>
      <c r="G491" s="285">
        <v>0</v>
      </c>
      <c r="H491" s="285">
        <v>0</v>
      </c>
      <c r="I491" s="285">
        <v>0</v>
      </c>
      <c r="J491" s="285">
        <v>0</v>
      </c>
      <c r="K491" s="285">
        <v>0</v>
      </c>
      <c r="L491" s="285">
        <v>0</v>
      </c>
      <c r="M491" s="285">
        <v>0</v>
      </c>
      <c r="N491" s="285">
        <v>0</v>
      </c>
      <c r="O491" s="285">
        <v>0</v>
      </c>
      <c r="P491" s="285">
        <v>0</v>
      </c>
      <c r="Q491" s="285">
        <v>0</v>
      </c>
      <c r="R491" s="285">
        <v>0</v>
      </c>
      <c r="S491" s="285">
        <v>0</v>
      </c>
      <c r="T491" s="285">
        <v>0</v>
      </c>
      <c r="U491" s="285">
        <v>0</v>
      </c>
      <c r="V491" s="285">
        <v>0</v>
      </c>
      <c r="W491" s="285">
        <v>0</v>
      </c>
      <c r="X491" s="285">
        <v>0</v>
      </c>
      <c r="Y491" s="285">
        <v>0</v>
      </c>
      <c r="Z491" s="285">
        <v>0</v>
      </c>
      <c r="AA491" s="285">
        <v>0</v>
      </c>
      <c r="AB491" s="285">
        <v>0</v>
      </c>
      <c r="AC491" s="285">
        <v>0</v>
      </c>
      <c r="AD491" s="285">
        <v>0</v>
      </c>
      <c r="AE491" s="285">
        <v>1500000</v>
      </c>
      <c r="AF491" s="285">
        <v>0</v>
      </c>
      <c r="AG491" s="285">
        <v>0</v>
      </c>
      <c r="AH491" s="285">
        <v>0</v>
      </c>
      <c r="AI491" s="285">
        <v>0</v>
      </c>
      <c r="AJ491" s="285">
        <v>0</v>
      </c>
      <c r="AK491" s="285">
        <v>0</v>
      </c>
      <c r="AL491" s="285">
        <v>0</v>
      </c>
      <c r="AM491" s="285">
        <v>0</v>
      </c>
      <c r="AN491" s="285">
        <v>0</v>
      </c>
      <c r="AO491" s="285">
        <v>0</v>
      </c>
      <c r="AP491" s="285">
        <v>0</v>
      </c>
      <c r="AQ491" s="285">
        <v>0</v>
      </c>
      <c r="AR491" s="285">
        <v>0</v>
      </c>
      <c r="AS491" s="285">
        <v>0</v>
      </c>
      <c r="AT491" s="285">
        <v>0</v>
      </c>
    </row>
    <row r="492" spans="1:46" x14ac:dyDescent="0.35">
      <c r="A492" s="285" t="s">
        <v>10</v>
      </c>
      <c r="B492" s="285">
        <v>1</v>
      </c>
      <c r="C492" s="285" t="s">
        <v>575</v>
      </c>
      <c r="D492" s="285">
        <v>1097</v>
      </c>
      <c r="E492" s="285">
        <v>0</v>
      </c>
      <c r="F492" s="285">
        <v>0</v>
      </c>
      <c r="G492" s="285">
        <v>0</v>
      </c>
      <c r="H492" s="285">
        <v>0</v>
      </c>
      <c r="I492" s="285">
        <v>0</v>
      </c>
      <c r="J492" s="285">
        <v>0</v>
      </c>
      <c r="K492" s="285">
        <v>0</v>
      </c>
      <c r="L492" s="285">
        <v>0</v>
      </c>
      <c r="M492" s="285">
        <v>0</v>
      </c>
      <c r="N492" s="285">
        <v>0</v>
      </c>
      <c r="O492" s="285">
        <v>0</v>
      </c>
      <c r="P492" s="285">
        <v>0</v>
      </c>
      <c r="Q492" s="285">
        <v>0</v>
      </c>
      <c r="R492" s="285">
        <v>0</v>
      </c>
      <c r="S492" s="285">
        <v>0</v>
      </c>
      <c r="T492" s="285">
        <v>0</v>
      </c>
      <c r="U492" s="285">
        <v>0</v>
      </c>
      <c r="V492" s="285">
        <v>0</v>
      </c>
      <c r="W492" s="285">
        <v>0</v>
      </c>
      <c r="X492" s="285">
        <v>0</v>
      </c>
      <c r="Y492" s="285">
        <v>0</v>
      </c>
      <c r="Z492" s="285">
        <v>0</v>
      </c>
      <c r="AA492" s="285">
        <v>0</v>
      </c>
      <c r="AB492" s="285">
        <v>0</v>
      </c>
      <c r="AC492" s="285">
        <v>0</v>
      </c>
      <c r="AD492" s="285">
        <v>0</v>
      </c>
      <c r="AE492" s="285">
        <v>-6950</v>
      </c>
      <c r="AF492" s="285">
        <v>0</v>
      </c>
      <c r="AG492" s="285">
        <v>0</v>
      </c>
      <c r="AH492" s="285">
        <v>0</v>
      </c>
      <c r="AI492" s="285">
        <v>0</v>
      </c>
      <c r="AJ492" s="285">
        <v>0</v>
      </c>
      <c r="AK492" s="285">
        <v>0</v>
      </c>
      <c r="AL492" s="285">
        <v>0</v>
      </c>
      <c r="AM492" s="285">
        <v>0</v>
      </c>
      <c r="AN492" s="285">
        <v>0</v>
      </c>
      <c r="AO492" s="285">
        <v>0</v>
      </c>
      <c r="AP492" s="285">
        <v>0</v>
      </c>
      <c r="AQ492" s="285">
        <v>0</v>
      </c>
      <c r="AR492" s="285">
        <v>0</v>
      </c>
      <c r="AS492" s="285">
        <v>0</v>
      </c>
      <c r="AT492" s="285">
        <v>0</v>
      </c>
    </row>
    <row r="493" spans="1:46" x14ac:dyDescent="0.35">
      <c r="A493" s="285" t="s">
        <v>10</v>
      </c>
      <c r="B493" s="285">
        <v>1</v>
      </c>
      <c r="C493" s="285" t="s">
        <v>575</v>
      </c>
      <c r="D493" s="285">
        <v>1100</v>
      </c>
      <c r="E493" s="285">
        <v>0</v>
      </c>
      <c r="F493" s="285">
        <v>0</v>
      </c>
      <c r="G493" s="285">
        <v>0</v>
      </c>
      <c r="H493" s="285">
        <v>0</v>
      </c>
      <c r="I493" s="285">
        <v>0</v>
      </c>
      <c r="J493" s="285">
        <v>0</v>
      </c>
      <c r="K493" s="285">
        <v>0</v>
      </c>
      <c r="L493" s="285">
        <v>0</v>
      </c>
      <c r="M493" s="285">
        <v>0</v>
      </c>
      <c r="N493" s="285">
        <v>0</v>
      </c>
      <c r="O493" s="285">
        <v>0</v>
      </c>
      <c r="P493" s="285">
        <v>0</v>
      </c>
      <c r="Q493" s="285">
        <v>0</v>
      </c>
      <c r="R493" s="285">
        <v>0</v>
      </c>
      <c r="S493" s="285">
        <v>0</v>
      </c>
      <c r="T493" s="285">
        <v>-123275.48</v>
      </c>
      <c r="U493" s="285">
        <v>10696.5</v>
      </c>
      <c r="V493" s="285">
        <v>-3011.79</v>
      </c>
      <c r="W493" s="285">
        <v>112500.19</v>
      </c>
      <c r="X493" s="285">
        <v>-79657.22</v>
      </c>
      <c r="Y493" s="285">
        <v>-34782.14</v>
      </c>
      <c r="Z493" s="285">
        <v>-7428.04</v>
      </c>
      <c r="AA493" s="285">
        <v>164974.54</v>
      </c>
      <c r="AB493" s="285">
        <v>11140.75</v>
      </c>
      <c r="AC493" s="285">
        <v>-48906.75</v>
      </c>
      <c r="AD493" s="285">
        <v>12246.37</v>
      </c>
      <c r="AE493" s="285">
        <v>170946.19</v>
      </c>
      <c r="AF493" s="285">
        <v>0</v>
      </c>
      <c r="AG493" s="285">
        <v>0</v>
      </c>
      <c r="AH493" s="285">
        <v>0</v>
      </c>
      <c r="AI493" s="285">
        <v>0</v>
      </c>
      <c r="AJ493" s="285">
        <v>0</v>
      </c>
      <c r="AK493" s="285">
        <v>0</v>
      </c>
      <c r="AL493" s="285">
        <v>0</v>
      </c>
      <c r="AM493" s="285">
        <v>0</v>
      </c>
      <c r="AN493" s="285">
        <v>0</v>
      </c>
      <c r="AO493" s="285">
        <v>0</v>
      </c>
      <c r="AP493" s="285">
        <v>0</v>
      </c>
      <c r="AQ493" s="285">
        <v>0</v>
      </c>
      <c r="AR493" s="285">
        <v>0</v>
      </c>
      <c r="AS493" s="285">
        <v>0</v>
      </c>
      <c r="AT493" s="285">
        <v>0</v>
      </c>
    </row>
    <row r="494" spans="1:46" x14ac:dyDescent="0.35">
      <c r="A494" s="285" t="s">
        <v>10</v>
      </c>
      <c r="B494" s="285">
        <v>1</v>
      </c>
      <c r="C494" s="285" t="s">
        <v>575</v>
      </c>
      <c r="D494" s="285">
        <v>1101</v>
      </c>
      <c r="E494" s="285">
        <v>0</v>
      </c>
      <c r="F494" s="285">
        <v>0</v>
      </c>
      <c r="G494" s="285">
        <v>0</v>
      </c>
      <c r="H494" s="285">
        <v>0</v>
      </c>
      <c r="I494" s="285">
        <v>0</v>
      </c>
      <c r="J494" s="285">
        <v>0</v>
      </c>
      <c r="K494" s="285">
        <v>0</v>
      </c>
      <c r="L494" s="285">
        <v>0</v>
      </c>
      <c r="M494" s="285">
        <v>0</v>
      </c>
      <c r="N494" s="285">
        <v>0</v>
      </c>
      <c r="O494" s="285">
        <v>0</v>
      </c>
      <c r="P494" s="285">
        <v>0</v>
      </c>
      <c r="Q494" s="285">
        <v>0</v>
      </c>
      <c r="R494" s="285">
        <v>0</v>
      </c>
      <c r="S494" s="285">
        <v>0</v>
      </c>
      <c r="T494" s="285">
        <v>-130</v>
      </c>
      <c r="U494" s="285">
        <v>73.930000000000007</v>
      </c>
      <c r="V494" s="285">
        <v>65</v>
      </c>
      <c r="W494" s="285">
        <v>-131466.6</v>
      </c>
      <c r="X494" s="285">
        <v>-379.66</v>
      </c>
      <c r="Y494" s="285">
        <v>-325</v>
      </c>
      <c r="Z494" s="285">
        <v>-606.54</v>
      </c>
      <c r="AA494" s="285">
        <v>941693.25</v>
      </c>
      <c r="AB494" s="285">
        <v>1652.33</v>
      </c>
      <c r="AC494" s="285">
        <v>-751430</v>
      </c>
      <c r="AD494" s="285">
        <v>-34908.53</v>
      </c>
      <c r="AE494" s="285">
        <v>130</v>
      </c>
      <c r="AF494" s="285">
        <v>0</v>
      </c>
      <c r="AG494" s="285">
        <v>0</v>
      </c>
      <c r="AH494" s="285">
        <v>0</v>
      </c>
      <c r="AI494" s="285">
        <v>0</v>
      </c>
      <c r="AJ494" s="285">
        <v>0</v>
      </c>
      <c r="AK494" s="285">
        <v>0</v>
      </c>
      <c r="AL494" s="285">
        <v>0</v>
      </c>
      <c r="AM494" s="285">
        <v>0</v>
      </c>
      <c r="AN494" s="285">
        <v>0</v>
      </c>
      <c r="AO494" s="285">
        <v>0</v>
      </c>
      <c r="AP494" s="285">
        <v>0</v>
      </c>
      <c r="AQ494" s="285">
        <v>0</v>
      </c>
      <c r="AR494" s="285">
        <v>0</v>
      </c>
      <c r="AS494" s="285">
        <v>0</v>
      </c>
      <c r="AT494" s="285">
        <v>0</v>
      </c>
    </row>
    <row r="495" spans="1:46" x14ac:dyDescent="0.35">
      <c r="A495" s="285" t="s">
        <v>10</v>
      </c>
      <c r="B495" s="285">
        <v>1</v>
      </c>
      <c r="C495" s="285" t="s">
        <v>575</v>
      </c>
      <c r="D495" s="285">
        <v>1103</v>
      </c>
      <c r="E495" s="285">
        <v>0</v>
      </c>
      <c r="F495" s="285">
        <v>0</v>
      </c>
      <c r="G495" s="285">
        <v>0</v>
      </c>
      <c r="H495" s="285">
        <v>0</v>
      </c>
      <c r="I495" s="285">
        <v>0</v>
      </c>
      <c r="J495" s="285">
        <v>0</v>
      </c>
      <c r="K495" s="285">
        <v>0</v>
      </c>
      <c r="L495" s="285">
        <v>0</v>
      </c>
      <c r="M495" s="285">
        <v>0</v>
      </c>
      <c r="N495" s="285">
        <v>0</v>
      </c>
      <c r="O495" s="285">
        <v>0</v>
      </c>
      <c r="P495" s="285">
        <v>0</v>
      </c>
      <c r="Q495" s="285">
        <v>0</v>
      </c>
      <c r="R495" s="285">
        <v>0</v>
      </c>
      <c r="S495" s="285">
        <v>0</v>
      </c>
      <c r="T495" s="285">
        <v>-10605.52</v>
      </c>
      <c r="U495" s="285">
        <v>-362.38</v>
      </c>
      <c r="V495" s="285">
        <v>-2009.44</v>
      </c>
      <c r="W495" s="285">
        <v>9262.4500000000007</v>
      </c>
      <c r="X495" s="285">
        <v>-509.19</v>
      </c>
      <c r="Y495" s="285">
        <v>-325.32</v>
      </c>
      <c r="Z495" s="285">
        <v>-3483.47</v>
      </c>
      <c r="AA495" s="285">
        <v>15802.59</v>
      </c>
      <c r="AB495" s="285">
        <v>-2313.39</v>
      </c>
      <c r="AC495" s="285">
        <v>-19355.66</v>
      </c>
      <c r="AD495" s="285">
        <v>-5176.87</v>
      </c>
      <c r="AE495" s="285">
        <v>19026.48</v>
      </c>
      <c r="AF495" s="285">
        <v>0</v>
      </c>
      <c r="AG495" s="285">
        <v>0</v>
      </c>
      <c r="AH495" s="285">
        <v>0</v>
      </c>
      <c r="AI495" s="285">
        <v>0</v>
      </c>
      <c r="AJ495" s="285">
        <v>0</v>
      </c>
      <c r="AK495" s="285">
        <v>0</v>
      </c>
      <c r="AL495" s="285">
        <v>0</v>
      </c>
      <c r="AM495" s="285">
        <v>0</v>
      </c>
      <c r="AN495" s="285">
        <v>0</v>
      </c>
      <c r="AO495" s="285">
        <v>0</v>
      </c>
      <c r="AP495" s="285">
        <v>0</v>
      </c>
      <c r="AQ495" s="285">
        <v>0</v>
      </c>
      <c r="AR495" s="285">
        <v>0</v>
      </c>
      <c r="AS495" s="285">
        <v>0</v>
      </c>
      <c r="AT495" s="285">
        <v>0</v>
      </c>
    </row>
    <row r="496" spans="1:46" x14ac:dyDescent="0.35">
      <c r="A496" s="285" t="s">
        <v>10</v>
      </c>
      <c r="B496" s="285">
        <v>1</v>
      </c>
      <c r="C496" s="285" t="s">
        <v>575</v>
      </c>
      <c r="D496" s="285">
        <v>1107</v>
      </c>
      <c r="E496" s="285">
        <v>0</v>
      </c>
      <c r="F496" s="285">
        <v>0</v>
      </c>
      <c r="G496" s="285">
        <v>0</v>
      </c>
      <c r="H496" s="285">
        <v>0</v>
      </c>
      <c r="I496" s="285">
        <v>0</v>
      </c>
      <c r="J496" s="285">
        <v>0</v>
      </c>
      <c r="K496" s="285">
        <v>0</v>
      </c>
      <c r="L496" s="285">
        <v>0</v>
      </c>
      <c r="M496" s="285">
        <v>0</v>
      </c>
      <c r="N496" s="285">
        <v>0</v>
      </c>
      <c r="O496" s="285">
        <v>0</v>
      </c>
      <c r="P496" s="285">
        <v>0</v>
      </c>
      <c r="Q496" s="285">
        <v>0</v>
      </c>
      <c r="R496" s="285">
        <v>0</v>
      </c>
      <c r="S496" s="285">
        <v>0</v>
      </c>
      <c r="T496" s="285">
        <v>-20216.73</v>
      </c>
      <c r="U496" s="285">
        <v>-436.23</v>
      </c>
      <c r="V496" s="285">
        <v>14.11</v>
      </c>
      <c r="W496" s="285">
        <v>-23.63</v>
      </c>
      <c r="X496" s="285">
        <v>-6670.38</v>
      </c>
      <c r="Y496" s="285">
        <v>-177.54</v>
      </c>
      <c r="Z496" s="285">
        <v>-323.05</v>
      </c>
      <c r="AA496" s="285">
        <v>23152.04</v>
      </c>
      <c r="AB496" s="285">
        <v>17.05</v>
      </c>
      <c r="AC496" s="285">
        <v>-15169.83</v>
      </c>
      <c r="AD496" s="285">
        <v>-1409.79</v>
      </c>
      <c r="AE496" s="285">
        <v>15982.44</v>
      </c>
      <c r="AF496" s="285">
        <v>0</v>
      </c>
      <c r="AG496" s="285">
        <v>0</v>
      </c>
      <c r="AH496" s="285">
        <v>0</v>
      </c>
      <c r="AI496" s="285">
        <v>0</v>
      </c>
      <c r="AJ496" s="285">
        <v>0</v>
      </c>
      <c r="AK496" s="285">
        <v>0</v>
      </c>
      <c r="AL496" s="285">
        <v>0</v>
      </c>
      <c r="AM496" s="285">
        <v>0</v>
      </c>
      <c r="AN496" s="285">
        <v>0</v>
      </c>
      <c r="AO496" s="285">
        <v>0</v>
      </c>
      <c r="AP496" s="285">
        <v>0</v>
      </c>
      <c r="AQ496" s="285">
        <v>0</v>
      </c>
      <c r="AR496" s="285">
        <v>0</v>
      </c>
      <c r="AS496" s="285">
        <v>0</v>
      </c>
      <c r="AT496" s="285">
        <v>0</v>
      </c>
    </row>
    <row r="497" spans="1:46" x14ac:dyDescent="0.35">
      <c r="A497" s="285" t="s">
        <v>10</v>
      </c>
      <c r="B497" s="285">
        <v>1</v>
      </c>
      <c r="C497" s="285" t="s">
        <v>575</v>
      </c>
      <c r="D497" s="285">
        <v>1108</v>
      </c>
      <c r="E497" s="285">
        <v>0</v>
      </c>
      <c r="F497" s="285">
        <v>0</v>
      </c>
      <c r="G497" s="285">
        <v>0</v>
      </c>
      <c r="H497" s="285">
        <v>0</v>
      </c>
      <c r="I497" s="285">
        <v>0</v>
      </c>
      <c r="J497" s="285">
        <v>0</v>
      </c>
      <c r="K497" s="285">
        <v>0</v>
      </c>
      <c r="L497" s="285">
        <v>0</v>
      </c>
      <c r="M497" s="285">
        <v>0</v>
      </c>
      <c r="N497" s="285">
        <v>0</v>
      </c>
      <c r="O497" s="285">
        <v>0</v>
      </c>
      <c r="P497" s="285">
        <v>0</v>
      </c>
      <c r="Q497" s="285">
        <v>0</v>
      </c>
      <c r="R497" s="285">
        <v>0</v>
      </c>
      <c r="S497" s="285">
        <v>0</v>
      </c>
      <c r="T497" s="285">
        <v>-101086.24</v>
      </c>
      <c r="U497" s="285">
        <v>-39266.019999999997</v>
      </c>
      <c r="V497" s="285">
        <v>45.5</v>
      </c>
      <c r="W497" s="285">
        <v>60589.9</v>
      </c>
      <c r="X497" s="285">
        <v>1.92</v>
      </c>
      <c r="Y497" s="285">
        <v>-854.04</v>
      </c>
      <c r="Z497" s="285">
        <v>-1553.08</v>
      </c>
      <c r="AA497" s="285">
        <v>63309.38</v>
      </c>
      <c r="AB497" s="285">
        <v>81.819999999999993</v>
      </c>
      <c r="AC497" s="285">
        <v>-90815.09</v>
      </c>
      <c r="AD497" s="285">
        <v>-6772.89</v>
      </c>
      <c r="AE497" s="285">
        <v>76849.87</v>
      </c>
      <c r="AF497" s="285">
        <v>0</v>
      </c>
      <c r="AG497" s="285">
        <v>0</v>
      </c>
      <c r="AH497" s="285">
        <v>0</v>
      </c>
      <c r="AI497" s="285">
        <v>0</v>
      </c>
      <c r="AJ497" s="285">
        <v>0</v>
      </c>
      <c r="AK497" s="285">
        <v>0</v>
      </c>
      <c r="AL497" s="285">
        <v>0</v>
      </c>
      <c r="AM497" s="285">
        <v>0</v>
      </c>
      <c r="AN497" s="285">
        <v>0</v>
      </c>
      <c r="AO497" s="285">
        <v>0</v>
      </c>
      <c r="AP497" s="285">
        <v>0</v>
      </c>
      <c r="AQ497" s="285">
        <v>0</v>
      </c>
      <c r="AR497" s="285">
        <v>0</v>
      </c>
      <c r="AS497" s="285">
        <v>0</v>
      </c>
      <c r="AT497" s="285">
        <v>0</v>
      </c>
    </row>
    <row r="498" spans="1:46" x14ac:dyDescent="0.35">
      <c r="A498" s="285" t="s">
        <v>10</v>
      </c>
      <c r="B498" s="285">
        <v>1</v>
      </c>
      <c r="C498" s="285" t="s">
        <v>575</v>
      </c>
      <c r="D498" s="285">
        <v>1109</v>
      </c>
      <c r="E498" s="285">
        <v>0</v>
      </c>
      <c r="F498" s="285">
        <v>0</v>
      </c>
      <c r="G498" s="285">
        <v>0</v>
      </c>
      <c r="H498" s="285">
        <v>0</v>
      </c>
      <c r="I498" s="285">
        <v>0</v>
      </c>
      <c r="J498" s="285">
        <v>0</v>
      </c>
      <c r="K498" s="285">
        <v>0</v>
      </c>
      <c r="L498" s="285">
        <v>0</v>
      </c>
      <c r="M498" s="285">
        <v>0</v>
      </c>
      <c r="N498" s="285">
        <v>0</v>
      </c>
      <c r="O498" s="285">
        <v>0</v>
      </c>
      <c r="P498" s="285">
        <v>0</v>
      </c>
      <c r="Q498" s="285">
        <v>0</v>
      </c>
      <c r="R498" s="285">
        <v>0</v>
      </c>
      <c r="S498" s="285">
        <v>0</v>
      </c>
      <c r="T498" s="285">
        <v>12.5</v>
      </c>
      <c r="U498" s="285">
        <v>10</v>
      </c>
      <c r="V498" s="285">
        <v>21.25</v>
      </c>
      <c r="W498" s="285">
        <v>-4005</v>
      </c>
      <c r="X498" s="285">
        <v>-20</v>
      </c>
      <c r="Y498" s="285">
        <v>-51.25</v>
      </c>
      <c r="Z498" s="285">
        <v>-15</v>
      </c>
      <c r="AA498" s="285">
        <v>295</v>
      </c>
      <c r="AB498" s="285">
        <v>-181.25</v>
      </c>
      <c r="AC498" s="285">
        <v>-107.5</v>
      </c>
      <c r="AD498" s="285">
        <v>-201.93</v>
      </c>
      <c r="AE498" s="285">
        <v>6571.25</v>
      </c>
      <c r="AF498" s="285">
        <v>0</v>
      </c>
      <c r="AG498" s="285">
        <v>0</v>
      </c>
      <c r="AH498" s="285">
        <v>0</v>
      </c>
      <c r="AI498" s="285">
        <v>0</v>
      </c>
      <c r="AJ498" s="285">
        <v>0</v>
      </c>
      <c r="AK498" s="285">
        <v>0</v>
      </c>
      <c r="AL498" s="285">
        <v>0</v>
      </c>
      <c r="AM498" s="285">
        <v>0</v>
      </c>
      <c r="AN498" s="285">
        <v>0</v>
      </c>
      <c r="AO498" s="285">
        <v>0</v>
      </c>
      <c r="AP498" s="285">
        <v>0</v>
      </c>
      <c r="AQ498" s="285">
        <v>0</v>
      </c>
      <c r="AR498" s="285">
        <v>0</v>
      </c>
      <c r="AS498" s="285">
        <v>0</v>
      </c>
      <c r="AT498" s="285">
        <v>0</v>
      </c>
    </row>
    <row r="499" spans="1:46" x14ac:dyDescent="0.35">
      <c r="A499" s="285" t="s">
        <v>10</v>
      </c>
      <c r="B499" s="285">
        <v>1</v>
      </c>
      <c r="C499" s="285" t="s">
        <v>575</v>
      </c>
      <c r="D499" s="285">
        <v>1110</v>
      </c>
      <c r="E499" s="285">
        <v>0</v>
      </c>
      <c r="F499" s="285">
        <v>0</v>
      </c>
      <c r="G499" s="285">
        <v>0</v>
      </c>
      <c r="H499" s="285">
        <v>0</v>
      </c>
      <c r="I499" s="285">
        <v>0</v>
      </c>
      <c r="J499" s="285">
        <v>0</v>
      </c>
      <c r="K499" s="285">
        <v>0</v>
      </c>
      <c r="L499" s="285">
        <v>0</v>
      </c>
      <c r="M499" s="285">
        <v>0</v>
      </c>
      <c r="N499" s="285">
        <v>0</v>
      </c>
      <c r="O499" s="285">
        <v>0</v>
      </c>
      <c r="P499" s="285">
        <v>0</v>
      </c>
      <c r="Q499" s="285">
        <v>0</v>
      </c>
      <c r="R499" s="285">
        <v>0</v>
      </c>
      <c r="S499" s="285">
        <v>0</v>
      </c>
      <c r="T499" s="285">
        <v>10</v>
      </c>
      <c r="U499" s="285">
        <v>3.2</v>
      </c>
      <c r="V499" s="285">
        <v>0</v>
      </c>
      <c r="W499" s="285">
        <v>1414.65</v>
      </c>
      <c r="X499" s="285">
        <v>14829.05</v>
      </c>
      <c r="Y499" s="285">
        <v>-166.35</v>
      </c>
      <c r="Z499" s="285">
        <v>-307.60000000000002</v>
      </c>
      <c r="AA499" s="285">
        <v>2043.25</v>
      </c>
      <c r="AB499" s="285">
        <v>17.100000000000001</v>
      </c>
      <c r="AC499" s="285">
        <v>-15160.85</v>
      </c>
      <c r="AD499" s="285">
        <v>-1341.63</v>
      </c>
      <c r="AE499" s="285">
        <v>15218.7</v>
      </c>
      <c r="AF499" s="285">
        <v>0</v>
      </c>
      <c r="AG499" s="285">
        <v>0</v>
      </c>
      <c r="AH499" s="285">
        <v>0</v>
      </c>
      <c r="AI499" s="285">
        <v>0</v>
      </c>
      <c r="AJ499" s="285">
        <v>0</v>
      </c>
      <c r="AK499" s="285">
        <v>0</v>
      </c>
      <c r="AL499" s="285">
        <v>0</v>
      </c>
      <c r="AM499" s="285">
        <v>0</v>
      </c>
      <c r="AN499" s="285">
        <v>0</v>
      </c>
      <c r="AO499" s="285">
        <v>0</v>
      </c>
      <c r="AP499" s="285">
        <v>0</v>
      </c>
      <c r="AQ499" s="285">
        <v>0</v>
      </c>
      <c r="AR499" s="285">
        <v>0</v>
      </c>
      <c r="AS499" s="285">
        <v>0</v>
      </c>
      <c r="AT499" s="285">
        <v>0</v>
      </c>
    </row>
    <row r="500" spans="1:46" x14ac:dyDescent="0.35">
      <c r="A500" s="285" t="s">
        <v>10</v>
      </c>
      <c r="B500" s="285">
        <v>1</v>
      </c>
      <c r="C500" s="285" t="s">
        <v>575</v>
      </c>
      <c r="D500" s="285">
        <v>1111</v>
      </c>
      <c r="E500" s="285">
        <v>0</v>
      </c>
      <c r="F500" s="285">
        <v>0</v>
      </c>
      <c r="G500" s="285">
        <v>0</v>
      </c>
      <c r="H500" s="285">
        <v>0</v>
      </c>
      <c r="I500" s="285">
        <v>0</v>
      </c>
      <c r="J500" s="285">
        <v>0</v>
      </c>
      <c r="K500" s="285">
        <v>0</v>
      </c>
      <c r="L500" s="285">
        <v>0</v>
      </c>
      <c r="M500" s="285">
        <v>0</v>
      </c>
      <c r="N500" s="285">
        <v>0</v>
      </c>
      <c r="O500" s="285">
        <v>0</v>
      </c>
      <c r="P500" s="285">
        <v>0</v>
      </c>
      <c r="Q500" s="285">
        <v>0</v>
      </c>
      <c r="R500" s="285">
        <v>0</v>
      </c>
      <c r="S500" s="285">
        <v>0</v>
      </c>
      <c r="T500" s="285">
        <v>8.51</v>
      </c>
      <c r="U500" s="285">
        <v>2.72</v>
      </c>
      <c r="V500" s="285">
        <v>0</v>
      </c>
      <c r="W500" s="285">
        <v>712.2</v>
      </c>
      <c r="X500" s="285">
        <v>12608.88</v>
      </c>
      <c r="Y500" s="285">
        <v>-141.41999999999999</v>
      </c>
      <c r="Z500" s="285">
        <v>-261.52999999999997</v>
      </c>
      <c r="AA500" s="285">
        <v>2745.91</v>
      </c>
      <c r="AB500" s="285">
        <v>14.53</v>
      </c>
      <c r="AC500" s="285">
        <v>-136.76</v>
      </c>
      <c r="AD500" s="285">
        <v>-16140.6</v>
      </c>
      <c r="AE500" s="285">
        <v>12940.5</v>
      </c>
      <c r="AF500" s="285">
        <v>0</v>
      </c>
      <c r="AG500" s="285">
        <v>0</v>
      </c>
      <c r="AH500" s="285">
        <v>0</v>
      </c>
      <c r="AI500" s="285">
        <v>0</v>
      </c>
      <c r="AJ500" s="285">
        <v>0</v>
      </c>
      <c r="AK500" s="285">
        <v>0</v>
      </c>
      <c r="AL500" s="285">
        <v>0</v>
      </c>
      <c r="AM500" s="285">
        <v>0</v>
      </c>
      <c r="AN500" s="285">
        <v>0</v>
      </c>
      <c r="AO500" s="285">
        <v>0</v>
      </c>
      <c r="AP500" s="285">
        <v>0</v>
      </c>
      <c r="AQ500" s="285">
        <v>0</v>
      </c>
      <c r="AR500" s="285">
        <v>0</v>
      </c>
      <c r="AS500" s="285">
        <v>0</v>
      </c>
      <c r="AT500" s="285">
        <v>0</v>
      </c>
    </row>
    <row r="501" spans="1:46" x14ac:dyDescent="0.35">
      <c r="A501" s="285" t="s">
        <v>10</v>
      </c>
      <c r="B501" s="285">
        <v>1</v>
      </c>
      <c r="C501" s="285" t="s">
        <v>575</v>
      </c>
      <c r="D501" s="285">
        <v>1200</v>
      </c>
      <c r="E501" s="285">
        <v>0</v>
      </c>
      <c r="F501" s="285">
        <v>0</v>
      </c>
      <c r="G501" s="285">
        <v>0</v>
      </c>
      <c r="H501" s="285">
        <v>0</v>
      </c>
      <c r="I501" s="285">
        <v>0</v>
      </c>
      <c r="J501" s="285">
        <v>0</v>
      </c>
      <c r="K501" s="285">
        <v>0</v>
      </c>
      <c r="L501" s="285">
        <v>0</v>
      </c>
      <c r="M501" s="285">
        <v>0</v>
      </c>
      <c r="N501" s="285">
        <v>0</v>
      </c>
      <c r="O501" s="285">
        <v>0</v>
      </c>
      <c r="P501" s="285">
        <v>0</v>
      </c>
      <c r="Q501" s="285">
        <v>0</v>
      </c>
      <c r="R501" s="285">
        <v>0</v>
      </c>
      <c r="S501" s="285">
        <v>0</v>
      </c>
      <c r="T501" s="285">
        <v>0</v>
      </c>
      <c r="U501" s="285">
        <v>0</v>
      </c>
      <c r="V501" s="285">
        <v>0</v>
      </c>
      <c r="W501" s="285">
        <v>-37178.32</v>
      </c>
      <c r="X501" s="285">
        <v>0</v>
      </c>
      <c r="Y501" s="285">
        <v>0</v>
      </c>
      <c r="Z501" s="285">
        <v>0</v>
      </c>
      <c r="AA501" s="285">
        <v>0</v>
      </c>
      <c r="AB501" s="285">
        <v>0</v>
      </c>
      <c r="AC501" s="285">
        <v>0</v>
      </c>
      <c r="AD501" s="285">
        <v>0</v>
      </c>
      <c r="AE501" s="285">
        <v>0</v>
      </c>
      <c r="AF501" s="285">
        <v>0</v>
      </c>
      <c r="AG501" s="285">
        <v>0</v>
      </c>
      <c r="AH501" s="285">
        <v>0</v>
      </c>
      <c r="AI501" s="285">
        <v>0</v>
      </c>
      <c r="AJ501" s="285">
        <v>0</v>
      </c>
      <c r="AK501" s="285">
        <v>0</v>
      </c>
      <c r="AL501" s="285">
        <v>0</v>
      </c>
      <c r="AM501" s="285">
        <v>0</v>
      </c>
      <c r="AN501" s="285">
        <v>0</v>
      </c>
      <c r="AO501" s="285">
        <v>0</v>
      </c>
      <c r="AP501" s="285">
        <v>0</v>
      </c>
      <c r="AQ501" s="285">
        <v>0</v>
      </c>
      <c r="AR501" s="285">
        <v>0</v>
      </c>
      <c r="AS501" s="285">
        <v>0</v>
      </c>
      <c r="AT501" s="285">
        <v>0</v>
      </c>
    </row>
    <row r="502" spans="1:46" x14ac:dyDescent="0.35">
      <c r="A502" s="285" t="s">
        <v>10</v>
      </c>
      <c r="B502" s="285">
        <v>1</v>
      </c>
      <c r="C502" s="285" t="s">
        <v>575</v>
      </c>
      <c r="D502" s="285">
        <v>1201</v>
      </c>
      <c r="E502" s="285">
        <v>0</v>
      </c>
      <c r="F502" s="285">
        <v>0</v>
      </c>
      <c r="G502" s="285">
        <v>0</v>
      </c>
      <c r="H502" s="285">
        <v>0</v>
      </c>
      <c r="I502" s="285">
        <v>0</v>
      </c>
      <c r="J502" s="285">
        <v>0</v>
      </c>
      <c r="K502" s="285">
        <v>0</v>
      </c>
      <c r="L502" s="285">
        <v>0</v>
      </c>
      <c r="M502" s="285">
        <v>0</v>
      </c>
      <c r="N502" s="285">
        <v>0</v>
      </c>
      <c r="O502" s="285">
        <v>0</v>
      </c>
      <c r="P502" s="285">
        <v>0</v>
      </c>
      <c r="Q502" s="285">
        <v>0</v>
      </c>
      <c r="R502" s="285">
        <v>0</v>
      </c>
      <c r="S502" s="285">
        <v>0</v>
      </c>
      <c r="T502" s="285">
        <v>0</v>
      </c>
      <c r="U502" s="285">
        <v>0</v>
      </c>
      <c r="V502" s="285">
        <v>-776.08</v>
      </c>
      <c r="W502" s="285">
        <v>0</v>
      </c>
      <c r="X502" s="285">
        <v>0</v>
      </c>
      <c r="Y502" s="285">
        <v>0</v>
      </c>
      <c r="Z502" s="285">
        <v>0</v>
      </c>
      <c r="AA502" s="285">
        <v>0</v>
      </c>
      <c r="AB502" s="285">
        <v>0</v>
      </c>
      <c r="AC502" s="285">
        <v>2634.88</v>
      </c>
      <c r="AD502" s="285">
        <v>0</v>
      </c>
      <c r="AE502" s="285">
        <v>5822.52</v>
      </c>
      <c r="AF502" s="285">
        <v>0</v>
      </c>
      <c r="AG502" s="285">
        <v>0</v>
      </c>
      <c r="AH502" s="285">
        <v>0</v>
      </c>
      <c r="AI502" s="285">
        <v>0</v>
      </c>
      <c r="AJ502" s="285">
        <v>0</v>
      </c>
      <c r="AK502" s="285">
        <v>0</v>
      </c>
      <c r="AL502" s="285">
        <v>0</v>
      </c>
      <c r="AM502" s="285">
        <v>0</v>
      </c>
      <c r="AN502" s="285">
        <v>0</v>
      </c>
      <c r="AO502" s="285">
        <v>0</v>
      </c>
      <c r="AP502" s="285">
        <v>0</v>
      </c>
      <c r="AQ502" s="285">
        <v>0</v>
      </c>
      <c r="AR502" s="285">
        <v>0</v>
      </c>
      <c r="AS502" s="285">
        <v>0</v>
      </c>
      <c r="AT502" s="285">
        <v>0</v>
      </c>
    </row>
    <row r="503" spans="1:46" x14ac:dyDescent="0.35">
      <c r="A503" s="285" t="s">
        <v>10</v>
      </c>
      <c r="B503" s="285">
        <v>1</v>
      </c>
      <c r="C503" s="285" t="s">
        <v>575</v>
      </c>
      <c r="D503" s="285">
        <v>1202</v>
      </c>
      <c r="E503" s="285">
        <v>0</v>
      </c>
      <c r="F503" s="285">
        <v>0</v>
      </c>
      <c r="G503" s="285">
        <v>0</v>
      </c>
      <c r="H503" s="285">
        <v>0</v>
      </c>
      <c r="I503" s="285">
        <v>0</v>
      </c>
      <c r="J503" s="285">
        <v>0</v>
      </c>
      <c r="K503" s="285">
        <v>0</v>
      </c>
      <c r="L503" s="285">
        <v>0</v>
      </c>
      <c r="M503" s="285">
        <v>0</v>
      </c>
      <c r="N503" s="285">
        <v>0</v>
      </c>
      <c r="O503" s="285">
        <v>0</v>
      </c>
      <c r="P503" s="285">
        <v>0</v>
      </c>
      <c r="Q503" s="285">
        <v>0</v>
      </c>
      <c r="R503" s="285">
        <v>0</v>
      </c>
      <c r="S503" s="285">
        <v>0</v>
      </c>
      <c r="T503" s="285">
        <v>0</v>
      </c>
      <c r="U503" s="285">
        <v>0</v>
      </c>
      <c r="V503" s="285">
        <v>0</v>
      </c>
      <c r="W503" s="285">
        <v>0</v>
      </c>
      <c r="X503" s="285">
        <v>0</v>
      </c>
      <c r="Y503" s="285">
        <v>0</v>
      </c>
      <c r="Z503" s="285">
        <v>0</v>
      </c>
      <c r="AA503" s="285">
        <v>0</v>
      </c>
      <c r="AB503" s="285">
        <v>0</v>
      </c>
      <c r="AC503" s="285">
        <v>0</v>
      </c>
      <c r="AD503" s="285">
        <v>0</v>
      </c>
      <c r="AE503" s="285">
        <v>0</v>
      </c>
      <c r="AF503" s="285">
        <v>0</v>
      </c>
      <c r="AG503" s="285">
        <v>0</v>
      </c>
      <c r="AH503" s="285">
        <v>0</v>
      </c>
      <c r="AI503" s="285">
        <v>0</v>
      </c>
      <c r="AJ503" s="285">
        <v>0</v>
      </c>
      <c r="AK503" s="285">
        <v>0</v>
      </c>
      <c r="AL503" s="285">
        <v>0</v>
      </c>
      <c r="AM503" s="285">
        <v>0</v>
      </c>
      <c r="AN503" s="285">
        <v>0</v>
      </c>
      <c r="AO503" s="285">
        <v>0</v>
      </c>
      <c r="AP503" s="285">
        <v>0</v>
      </c>
      <c r="AQ503" s="285">
        <v>0</v>
      </c>
      <c r="AR503" s="285">
        <v>0</v>
      </c>
      <c r="AS503" s="285">
        <v>0</v>
      </c>
      <c r="AT503" s="285">
        <v>0</v>
      </c>
    </row>
    <row r="504" spans="1:46" x14ac:dyDescent="0.35">
      <c r="A504" s="285" t="s">
        <v>10</v>
      </c>
      <c r="B504" s="285">
        <v>1</v>
      </c>
      <c r="C504" s="285" t="s">
        <v>575</v>
      </c>
      <c r="D504" s="285">
        <v>1210</v>
      </c>
      <c r="E504" s="285">
        <v>0</v>
      </c>
      <c r="F504" s="285">
        <v>0</v>
      </c>
      <c r="G504" s="285">
        <v>0</v>
      </c>
      <c r="H504" s="285">
        <v>0</v>
      </c>
      <c r="I504" s="285">
        <v>0</v>
      </c>
      <c r="J504" s="285">
        <v>0</v>
      </c>
      <c r="K504" s="285">
        <v>0</v>
      </c>
      <c r="L504" s="285">
        <v>0</v>
      </c>
      <c r="M504" s="285">
        <v>0</v>
      </c>
      <c r="N504" s="285">
        <v>0</v>
      </c>
      <c r="O504" s="285">
        <v>0</v>
      </c>
      <c r="P504" s="285">
        <v>0</v>
      </c>
      <c r="Q504" s="285">
        <v>0</v>
      </c>
      <c r="R504" s="285">
        <v>0</v>
      </c>
      <c r="S504" s="285">
        <v>0</v>
      </c>
      <c r="T504" s="285">
        <v>2874.38</v>
      </c>
      <c r="U504" s="285">
        <v>2874.38</v>
      </c>
      <c r="V504" s="285">
        <v>0</v>
      </c>
      <c r="W504" s="285">
        <v>-2874.38</v>
      </c>
      <c r="X504" s="285">
        <v>-2718.38</v>
      </c>
      <c r="Y504" s="285">
        <v>1333.48</v>
      </c>
      <c r="Z504" s="285">
        <v>3374.96</v>
      </c>
      <c r="AA504" s="285">
        <v>1978.1</v>
      </c>
      <c r="AB504" s="285">
        <v>2430.7600000000002</v>
      </c>
      <c r="AC504" s="285">
        <v>24768.98</v>
      </c>
      <c r="AD504" s="285">
        <v>-5979.43</v>
      </c>
      <c r="AE504" s="285">
        <v>3186.38</v>
      </c>
      <c r="AF504" s="285">
        <v>0</v>
      </c>
      <c r="AG504" s="285">
        <v>0</v>
      </c>
      <c r="AH504" s="285">
        <v>0</v>
      </c>
      <c r="AI504" s="285">
        <v>0</v>
      </c>
      <c r="AJ504" s="285">
        <v>0</v>
      </c>
      <c r="AK504" s="285">
        <v>0</v>
      </c>
      <c r="AL504" s="285">
        <v>0</v>
      </c>
      <c r="AM504" s="285">
        <v>0</v>
      </c>
      <c r="AN504" s="285">
        <v>0</v>
      </c>
      <c r="AO504" s="285">
        <v>0</v>
      </c>
      <c r="AP504" s="285">
        <v>0</v>
      </c>
      <c r="AQ504" s="285">
        <v>0</v>
      </c>
      <c r="AR504" s="285">
        <v>0</v>
      </c>
      <c r="AS504" s="285">
        <v>0</v>
      </c>
      <c r="AT504" s="285">
        <v>0</v>
      </c>
    </row>
    <row r="505" spans="1:46" x14ac:dyDescent="0.35">
      <c r="A505" s="285" t="s">
        <v>10</v>
      </c>
      <c r="B505" s="285">
        <v>1</v>
      </c>
      <c r="C505" s="285" t="s">
        <v>575</v>
      </c>
      <c r="D505" s="285">
        <v>1220</v>
      </c>
      <c r="E505" s="285">
        <v>0</v>
      </c>
      <c r="F505" s="285">
        <v>0</v>
      </c>
      <c r="G505" s="285">
        <v>0</v>
      </c>
      <c r="H505" s="285">
        <v>0</v>
      </c>
      <c r="I505" s="285">
        <v>0</v>
      </c>
      <c r="J505" s="285">
        <v>0</v>
      </c>
      <c r="K505" s="285">
        <v>0</v>
      </c>
      <c r="L505" s="285">
        <v>0</v>
      </c>
      <c r="M505" s="285">
        <v>0</v>
      </c>
      <c r="N505" s="285">
        <v>0</v>
      </c>
      <c r="O505" s="285">
        <v>0</v>
      </c>
      <c r="P505" s="285">
        <v>0</v>
      </c>
      <c r="Q505" s="285">
        <v>0</v>
      </c>
      <c r="R505" s="285">
        <v>0</v>
      </c>
      <c r="S505" s="285">
        <v>0</v>
      </c>
      <c r="T505" s="285">
        <v>0</v>
      </c>
      <c r="U505" s="285">
        <v>0</v>
      </c>
      <c r="V505" s="285">
        <v>0</v>
      </c>
      <c r="W505" s="285">
        <v>190151.41</v>
      </c>
      <c r="X505" s="285">
        <v>0</v>
      </c>
      <c r="Y505" s="285">
        <v>-190151.41</v>
      </c>
      <c r="Z505" s="285">
        <v>0</v>
      </c>
      <c r="AA505" s="285">
        <v>0</v>
      </c>
      <c r="AB505" s="285">
        <v>136</v>
      </c>
      <c r="AC505" s="285">
        <v>17569.62</v>
      </c>
      <c r="AD505" s="285">
        <v>0</v>
      </c>
      <c r="AE505" s="285">
        <v>0</v>
      </c>
      <c r="AF505" s="285">
        <v>0</v>
      </c>
      <c r="AG505" s="285">
        <v>0</v>
      </c>
      <c r="AH505" s="285">
        <v>0</v>
      </c>
      <c r="AI505" s="285">
        <v>0</v>
      </c>
      <c r="AJ505" s="285">
        <v>0</v>
      </c>
      <c r="AK505" s="285">
        <v>0</v>
      </c>
      <c r="AL505" s="285">
        <v>0</v>
      </c>
      <c r="AM505" s="285">
        <v>0</v>
      </c>
      <c r="AN505" s="285">
        <v>0</v>
      </c>
      <c r="AO505" s="285">
        <v>0</v>
      </c>
      <c r="AP505" s="285">
        <v>0</v>
      </c>
      <c r="AQ505" s="285">
        <v>0</v>
      </c>
      <c r="AR505" s="285">
        <v>0</v>
      </c>
      <c r="AS505" s="285">
        <v>0</v>
      </c>
      <c r="AT505" s="285">
        <v>0</v>
      </c>
    </row>
    <row r="506" spans="1:46" x14ac:dyDescent="0.35">
      <c r="A506" s="285" t="s">
        <v>10</v>
      </c>
      <c r="B506" s="285">
        <v>1</v>
      </c>
      <c r="C506" s="285" t="s">
        <v>575</v>
      </c>
      <c r="D506" s="285">
        <v>1225</v>
      </c>
      <c r="E506" s="285">
        <v>0</v>
      </c>
      <c r="F506" s="285">
        <v>0</v>
      </c>
      <c r="G506" s="285">
        <v>0</v>
      </c>
      <c r="H506" s="285">
        <v>0</v>
      </c>
      <c r="I506" s="285">
        <v>0</v>
      </c>
      <c r="J506" s="285">
        <v>0</v>
      </c>
      <c r="K506" s="285">
        <v>0</v>
      </c>
      <c r="L506" s="285">
        <v>0</v>
      </c>
      <c r="M506" s="285">
        <v>0</v>
      </c>
      <c r="N506" s="285">
        <v>0</v>
      </c>
      <c r="O506" s="285">
        <v>0</v>
      </c>
      <c r="P506" s="285">
        <v>0</v>
      </c>
      <c r="Q506" s="285">
        <v>0</v>
      </c>
      <c r="R506" s="285">
        <v>0</v>
      </c>
      <c r="S506" s="285">
        <v>0</v>
      </c>
      <c r="T506" s="285">
        <v>0</v>
      </c>
      <c r="U506" s="285">
        <v>0</v>
      </c>
      <c r="V506" s="285">
        <v>0</v>
      </c>
      <c r="W506" s="285">
        <v>-64139.64</v>
      </c>
      <c r="X506" s="285">
        <v>0</v>
      </c>
      <c r="Y506" s="285">
        <v>0</v>
      </c>
      <c r="Z506" s="285">
        <v>0</v>
      </c>
      <c r="AA506" s="285">
        <v>0</v>
      </c>
      <c r="AB506" s="285">
        <v>0</v>
      </c>
      <c r="AC506" s="285">
        <v>0</v>
      </c>
      <c r="AD506" s="285">
        <v>0</v>
      </c>
      <c r="AE506" s="285">
        <v>2678.55</v>
      </c>
      <c r="AF506" s="285">
        <v>0</v>
      </c>
      <c r="AG506" s="285">
        <v>0</v>
      </c>
      <c r="AH506" s="285">
        <v>0</v>
      </c>
      <c r="AI506" s="285">
        <v>0</v>
      </c>
      <c r="AJ506" s="285">
        <v>0</v>
      </c>
      <c r="AK506" s="285">
        <v>0</v>
      </c>
      <c r="AL506" s="285">
        <v>0</v>
      </c>
      <c r="AM506" s="285">
        <v>0</v>
      </c>
      <c r="AN506" s="285">
        <v>0</v>
      </c>
      <c r="AO506" s="285">
        <v>0</v>
      </c>
      <c r="AP506" s="285">
        <v>0</v>
      </c>
      <c r="AQ506" s="285">
        <v>0</v>
      </c>
      <c r="AR506" s="285">
        <v>0</v>
      </c>
      <c r="AS506" s="285">
        <v>0</v>
      </c>
      <c r="AT506" s="285">
        <v>0</v>
      </c>
    </row>
    <row r="507" spans="1:46" x14ac:dyDescent="0.35">
      <c r="A507" s="285" t="s">
        <v>10</v>
      </c>
      <c r="B507" s="285">
        <v>1</v>
      </c>
      <c r="C507" s="285" t="s">
        <v>575</v>
      </c>
      <c r="D507" s="285">
        <v>1250</v>
      </c>
      <c r="E507" s="285">
        <v>0</v>
      </c>
      <c r="F507" s="285">
        <v>0</v>
      </c>
      <c r="G507" s="285">
        <v>0</v>
      </c>
      <c r="H507" s="285">
        <v>0</v>
      </c>
      <c r="I507" s="285">
        <v>0</v>
      </c>
      <c r="J507" s="285">
        <v>0</v>
      </c>
      <c r="K507" s="285">
        <v>0</v>
      </c>
      <c r="L507" s="285">
        <v>0</v>
      </c>
      <c r="M507" s="285">
        <v>0</v>
      </c>
      <c r="N507" s="285">
        <v>0</v>
      </c>
      <c r="O507" s="285">
        <v>0</v>
      </c>
      <c r="P507" s="285">
        <v>0</v>
      </c>
      <c r="Q507" s="285">
        <v>0</v>
      </c>
      <c r="R507" s="285">
        <v>0</v>
      </c>
      <c r="S507" s="285">
        <v>0</v>
      </c>
      <c r="T507" s="285">
        <v>0</v>
      </c>
      <c r="U507" s="285">
        <v>0</v>
      </c>
      <c r="V507" s="285">
        <v>0</v>
      </c>
      <c r="W507" s="285">
        <v>-127958.54</v>
      </c>
      <c r="X507" s="285">
        <v>0</v>
      </c>
      <c r="Y507" s="285">
        <v>0</v>
      </c>
      <c r="Z507" s="285">
        <v>0</v>
      </c>
      <c r="AA507" s="285">
        <v>0</v>
      </c>
      <c r="AB507" s="285">
        <v>0</v>
      </c>
      <c r="AC507" s="285">
        <v>0</v>
      </c>
      <c r="AD507" s="285">
        <v>0</v>
      </c>
      <c r="AE507" s="285">
        <v>5343.71</v>
      </c>
      <c r="AF507" s="285">
        <v>0</v>
      </c>
      <c r="AG507" s="285">
        <v>0</v>
      </c>
      <c r="AH507" s="285">
        <v>0</v>
      </c>
      <c r="AI507" s="285">
        <v>0</v>
      </c>
      <c r="AJ507" s="285">
        <v>0</v>
      </c>
      <c r="AK507" s="285">
        <v>0</v>
      </c>
      <c r="AL507" s="285">
        <v>0</v>
      </c>
      <c r="AM507" s="285">
        <v>0</v>
      </c>
      <c r="AN507" s="285">
        <v>0</v>
      </c>
      <c r="AO507" s="285">
        <v>0</v>
      </c>
      <c r="AP507" s="285">
        <v>0</v>
      </c>
      <c r="AQ507" s="285">
        <v>0</v>
      </c>
      <c r="AR507" s="285">
        <v>0</v>
      </c>
      <c r="AS507" s="285">
        <v>0</v>
      </c>
      <c r="AT507" s="285">
        <v>0</v>
      </c>
    </row>
    <row r="508" spans="1:46" x14ac:dyDescent="0.35">
      <c r="A508" s="285" t="s">
        <v>10</v>
      </c>
      <c r="B508" s="285">
        <v>1</v>
      </c>
      <c r="C508" s="285" t="s">
        <v>575</v>
      </c>
      <c r="D508" s="285">
        <v>1300</v>
      </c>
      <c r="E508" s="285">
        <v>0</v>
      </c>
      <c r="F508" s="285">
        <v>0</v>
      </c>
      <c r="G508" s="285">
        <v>0</v>
      </c>
      <c r="H508" s="285">
        <v>0</v>
      </c>
      <c r="I508" s="285">
        <v>0</v>
      </c>
      <c r="J508" s="285">
        <v>0</v>
      </c>
      <c r="K508" s="285">
        <v>0</v>
      </c>
      <c r="L508" s="285">
        <v>0</v>
      </c>
      <c r="M508" s="285">
        <v>0</v>
      </c>
      <c r="N508" s="285">
        <v>0</v>
      </c>
      <c r="O508" s="285">
        <v>0</v>
      </c>
      <c r="P508" s="285">
        <v>0</v>
      </c>
      <c r="Q508" s="285">
        <v>0</v>
      </c>
      <c r="R508" s="285">
        <v>0</v>
      </c>
      <c r="S508" s="285">
        <v>0</v>
      </c>
      <c r="T508" s="285">
        <v>-2752.47</v>
      </c>
      <c r="U508" s="285">
        <v>-2752.47</v>
      </c>
      <c r="V508" s="285">
        <v>2350.5300000000002</v>
      </c>
      <c r="W508" s="285">
        <v>855.57</v>
      </c>
      <c r="X508" s="285">
        <v>-3411.49</v>
      </c>
      <c r="Y508" s="285">
        <v>-3411.49</v>
      </c>
      <c r="Z508" s="285">
        <v>-3411.49</v>
      </c>
      <c r="AA508" s="285">
        <v>-3411.49</v>
      </c>
      <c r="AB508" s="285">
        <v>-3411.49</v>
      </c>
      <c r="AC508" s="285">
        <v>-3411.49</v>
      </c>
      <c r="AD508" s="285">
        <v>19483.87</v>
      </c>
      <c r="AE508" s="285">
        <v>-2513.7800000000002</v>
      </c>
      <c r="AF508" s="285">
        <v>0</v>
      </c>
      <c r="AG508" s="285">
        <v>0</v>
      </c>
      <c r="AH508" s="285">
        <v>0</v>
      </c>
      <c r="AI508" s="285">
        <v>0</v>
      </c>
      <c r="AJ508" s="285">
        <v>0</v>
      </c>
      <c r="AK508" s="285">
        <v>0</v>
      </c>
      <c r="AL508" s="285">
        <v>0</v>
      </c>
      <c r="AM508" s="285">
        <v>0</v>
      </c>
      <c r="AN508" s="285">
        <v>0</v>
      </c>
      <c r="AO508" s="285">
        <v>0</v>
      </c>
      <c r="AP508" s="285">
        <v>0</v>
      </c>
      <c r="AQ508" s="285">
        <v>0</v>
      </c>
      <c r="AR508" s="285">
        <v>0</v>
      </c>
      <c r="AS508" s="285">
        <v>0</v>
      </c>
      <c r="AT508" s="285">
        <v>0</v>
      </c>
    </row>
    <row r="509" spans="1:46" x14ac:dyDescent="0.35">
      <c r="A509" s="285" t="s">
        <v>10</v>
      </c>
      <c r="B509" s="285">
        <v>1</v>
      </c>
      <c r="C509" s="285" t="s">
        <v>575</v>
      </c>
      <c r="D509" s="285">
        <v>1410</v>
      </c>
      <c r="E509" s="285">
        <v>0</v>
      </c>
      <c r="F509" s="285">
        <v>0</v>
      </c>
      <c r="G509" s="285">
        <v>0</v>
      </c>
      <c r="H509" s="285">
        <v>0</v>
      </c>
      <c r="I509" s="285">
        <v>0</v>
      </c>
      <c r="J509" s="285">
        <v>0</v>
      </c>
      <c r="K509" s="285">
        <v>0</v>
      </c>
      <c r="L509" s="285">
        <v>0</v>
      </c>
      <c r="M509" s="285">
        <v>0</v>
      </c>
      <c r="N509" s="285">
        <v>0</v>
      </c>
      <c r="O509" s="285">
        <v>0</v>
      </c>
      <c r="P509" s="285">
        <v>0</v>
      </c>
      <c r="Q509" s="285">
        <v>0</v>
      </c>
      <c r="R509" s="285">
        <v>0</v>
      </c>
      <c r="S509" s="285">
        <v>0</v>
      </c>
      <c r="T509" s="285">
        <v>0</v>
      </c>
      <c r="U509" s="285">
        <v>0</v>
      </c>
      <c r="V509" s="285">
        <v>0</v>
      </c>
      <c r="W509" s="285">
        <v>0</v>
      </c>
      <c r="X509" s="285">
        <v>0</v>
      </c>
      <c r="Y509" s="285">
        <v>0</v>
      </c>
      <c r="Z509" s="285">
        <v>0</v>
      </c>
      <c r="AA509" s="285">
        <v>0</v>
      </c>
      <c r="AB509" s="285">
        <v>0</v>
      </c>
      <c r="AC509" s="285">
        <v>0</v>
      </c>
      <c r="AD509" s="285">
        <v>4901.38</v>
      </c>
      <c r="AE509" s="285">
        <v>23084.37</v>
      </c>
      <c r="AF509" s="285">
        <v>0</v>
      </c>
      <c r="AG509" s="285">
        <v>0</v>
      </c>
      <c r="AH509" s="285">
        <v>0</v>
      </c>
      <c r="AI509" s="285">
        <v>0</v>
      </c>
      <c r="AJ509" s="285">
        <v>0</v>
      </c>
      <c r="AK509" s="285">
        <v>0</v>
      </c>
      <c r="AL509" s="285">
        <v>0</v>
      </c>
      <c r="AM509" s="285">
        <v>0</v>
      </c>
      <c r="AN509" s="285">
        <v>0</v>
      </c>
      <c r="AO509" s="285">
        <v>0</v>
      </c>
      <c r="AP509" s="285">
        <v>0</v>
      </c>
      <c r="AQ509" s="285">
        <v>0</v>
      </c>
      <c r="AR509" s="285">
        <v>0</v>
      </c>
      <c r="AS509" s="285">
        <v>0</v>
      </c>
      <c r="AT509" s="285">
        <v>0</v>
      </c>
    </row>
    <row r="510" spans="1:46" x14ac:dyDescent="0.35">
      <c r="A510" s="285" t="s">
        <v>10</v>
      </c>
      <c r="B510" s="285">
        <v>1</v>
      </c>
      <c r="C510" s="285" t="s">
        <v>575</v>
      </c>
      <c r="D510" s="285">
        <v>1415</v>
      </c>
      <c r="E510" s="285">
        <v>0</v>
      </c>
      <c r="F510" s="285">
        <v>0</v>
      </c>
      <c r="G510" s="285">
        <v>0</v>
      </c>
      <c r="H510" s="285">
        <v>0</v>
      </c>
      <c r="I510" s="285">
        <v>0</v>
      </c>
      <c r="J510" s="285">
        <v>0</v>
      </c>
      <c r="K510" s="285">
        <v>0</v>
      </c>
      <c r="L510" s="285">
        <v>0</v>
      </c>
      <c r="M510" s="285">
        <v>0</v>
      </c>
      <c r="N510" s="285">
        <v>0</v>
      </c>
      <c r="O510" s="285">
        <v>0</v>
      </c>
      <c r="P510" s="285">
        <v>0</v>
      </c>
      <c r="Q510" s="285">
        <v>0</v>
      </c>
      <c r="R510" s="285">
        <v>0</v>
      </c>
      <c r="S510" s="285">
        <v>0</v>
      </c>
      <c r="T510" s="285">
        <v>0</v>
      </c>
      <c r="U510" s="285">
        <v>0</v>
      </c>
      <c r="V510" s="285">
        <v>0</v>
      </c>
      <c r="W510" s="285">
        <v>0</v>
      </c>
      <c r="X510" s="285">
        <v>0</v>
      </c>
      <c r="Y510" s="285">
        <v>0</v>
      </c>
      <c r="Z510" s="285">
        <v>0</v>
      </c>
      <c r="AA510" s="285">
        <v>0</v>
      </c>
      <c r="AB510" s="285">
        <v>0</v>
      </c>
      <c r="AC510" s="285">
        <v>0</v>
      </c>
      <c r="AD510" s="285">
        <v>0</v>
      </c>
      <c r="AE510" s="285">
        <v>-33396.019999999997</v>
      </c>
      <c r="AF510" s="285">
        <v>0</v>
      </c>
      <c r="AG510" s="285">
        <v>0</v>
      </c>
      <c r="AH510" s="285">
        <v>0</v>
      </c>
      <c r="AI510" s="285">
        <v>0</v>
      </c>
      <c r="AJ510" s="285">
        <v>0</v>
      </c>
      <c r="AK510" s="285">
        <v>0</v>
      </c>
      <c r="AL510" s="285">
        <v>0</v>
      </c>
      <c r="AM510" s="285">
        <v>0</v>
      </c>
      <c r="AN510" s="285">
        <v>0</v>
      </c>
      <c r="AO510" s="285">
        <v>0</v>
      </c>
      <c r="AP510" s="285">
        <v>0</v>
      </c>
      <c r="AQ510" s="285">
        <v>0</v>
      </c>
      <c r="AR510" s="285">
        <v>0</v>
      </c>
      <c r="AS510" s="285">
        <v>0</v>
      </c>
      <c r="AT510" s="285">
        <v>0</v>
      </c>
    </row>
    <row r="511" spans="1:46" x14ac:dyDescent="0.35">
      <c r="A511" s="285" t="s">
        <v>10</v>
      </c>
      <c r="B511" s="285">
        <v>1</v>
      </c>
      <c r="C511" s="285" t="s">
        <v>575</v>
      </c>
      <c r="D511" s="285">
        <v>1420</v>
      </c>
      <c r="E511" s="285">
        <v>0</v>
      </c>
      <c r="F511" s="285">
        <v>0</v>
      </c>
      <c r="G511" s="285">
        <v>0</v>
      </c>
      <c r="H511" s="285">
        <v>0</v>
      </c>
      <c r="I511" s="285">
        <v>0</v>
      </c>
      <c r="J511" s="285">
        <v>0</v>
      </c>
      <c r="K511" s="285">
        <v>0</v>
      </c>
      <c r="L511" s="285">
        <v>0</v>
      </c>
      <c r="M511" s="285">
        <v>0</v>
      </c>
      <c r="N511" s="285">
        <v>0</v>
      </c>
      <c r="O511" s="285">
        <v>0</v>
      </c>
      <c r="P511" s="285">
        <v>0</v>
      </c>
      <c r="Q511" s="285">
        <v>0</v>
      </c>
      <c r="R511" s="285">
        <v>0</v>
      </c>
      <c r="S511" s="285">
        <v>0</v>
      </c>
      <c r="T511" s="285">
        <v>0</v>
      </c>
      <c r="U511" s="285">
        <v>0</v>
      </c>
      <c r="V511" s="285">
        <v>0</v>
      </c>
      <c r="W511" s="285">
        <v>0</v>
      </c>
      <c r="X511" s="285">
        <v>0</v>
      </c>
      <c r="Y511" s="285">
        <v>0</v>
      </c>
      <c r="Z511" s="285">
        <v>0</v>
      </c>
      <c r="AA511" s="285">
        <v>3106.56</v>
      </c>
      <c r="AB511" s="285">
        <v>0</v>
      </c>
      <c r="AC511" s="285">
        <v>0</v>
      </c>
      <c r="AD511" s="285">
        <v>0</v>
      </c>
      <c r="AE511" s="285">
        <v>0</v>
      </c>
      <c r="AF511" s="285">
        <v>0</v>
      </c>
      <c r="AG511" s="285">
        <v>0</v>
      </c>
      <c r="AH511" s="285">
        <v>0</v>
      </c>
      <c r="AI511" s="285">
        <v>0</v>
      </c>
      <c r="AJ511" s="285">
        <v>0</v>
      </c>
      <c r="AK511" s="285">
        <v>0</v>
      </c>
      <c r="AL511" s="285">
        <v>0</v>
      </c>
      <c r="AM511" s="285">
        <v>0</v>
      </c>
      <c r="AN511" s="285">
        <v>0</v>
      </c>
      <c r="AO511" s="285">
        <v>0</v>
      </c>
      <c r="AP511" s="285">
        <v>0</v>
      </c>
      <c r="AQ511" s="285">
        <v>0</v>
      </c>
      <c r="AR511" s="285">
        <v>0</v>
      </c>
      <c r="AS511" s="285">
        <v>0</v>
      </c>
      <c r="AT511" s="285">
        <v>0</v>
      </c>
    </row>
    <row r="512" spans="1:46" x14ac:dyDescent="0.35">
      <c r="A512" s="285" t="s">
        <v>10</v>
      </c>
      <c r="B512" s="285">
        <v>1</v>
      </c>
      <c r="C512" s="285" t="s">
        <v>575</v>
      </c>
      <c r="D512" s="285">
        <v>1425</v>
      </c>
      <c r="E512" s="285">
        <v>0</v>
      </c>
      <c r="F512" s="285">
        <v>0</v>
      </c>
      <c r="G512" s="285">
        <v>0</v>
      </c>
      <c r="H512" s="285">
        <v>0</v>
      </c>
      <c r="I512" s="285">
        <v>0</v>
      </c>
      <c r="J512" s="285">
        <v>0</v>
      </c>
      <c r="K512" s="285">
        <v>0</v>
      </c>
      <c r="L512" s="285">
        <v>0</v>
      </c>
      <c r="M512" s="285">
        <v>0</v>
      </c>
      <c r="N512" s="285">
        <v>0</v>
      </c>
      <c r="O512" s="285">
        <v>0</v>
      </c>
      <c r="P512" s="285">
        <v>0</v>
      </c>
      <c r="Q512" s="285">
        <v>0</v>
      </c>
      <c r="R512" s="285">
        <v>0</v>
      </c>
      <c r="S512" s="285">
        <v>0</v>
      </c>
      <c r="T512" s="285">
        <v>0</v>
      </c>
      <c r="U512" s="285">
        <v>0</v>
      </c>
      <c r="V512" s="285">
        <v>0</v>
      </c>
      <c r="W512" s="285">
        <v>0</v>
      </c>
      <c r="X512" s="285">
        <v>0</v>
      </c>
      <c r="Y512" s="285">
        <v>0</v>
      </c>
      <c r="Z512" s="285">
        <v>0</v>
      </c>
      <c r="AA512" s="285">
        <v>0</v>
      </c>
      <c r="AB512" s="285">
        <v>0</v>
      </c>
      <c r="AC512" s="285">
        <v>0</v>
      </c>
      <c r="AD512" s="285">
        <v>0</v>
      </c>
      <c r="AE512" s="285">
        <v>-1602.55</v>
      </c>
      <c r="AF512" s="285">
        <v>0</v>
      </c>
      <c r="AG512" s="285">
        <v>0</v>
      </c>
      <c r="AH512" s="285">
        <v>0</v>
      </c>
      <c r="AI512" s="285">
        <v>0</v>
      </c>
      <c r="AJ512" s="285">
        <v>0</v>
      </c>
      <c r="AK512" s="285">
        <v>0</v>
      </c>
      <c r="AL512" s="285">
        <v>0</v>
      </c>
      <c r="AM512" s="285">
        <v>0</v>
      </c>
      <c r="AN512" s="285">
        <v>0</v>
      </c>
      <c r="AO512" s="285">
        <v>0</v>
      </c>
      <c r="AP512" s="285">
        <v>0</v>
      </c>
      <c r="AQ512" s="285">
        <v>0</v>
      </c>
      <c r="AR512" s="285">
        <v>0</v>
      </c>
      <c r="AS512" s="285">
        <v>0</v>
      </c>
      <c r="AT512" s="285">
        <v>0</v>
      </c>
    </row>
    <row r="513" spans="1:46" x14ac:dyDescent="0.35">
      <c r="A513" s="285" t="s">
        <v>10</v>
      </c>
      <c r="B513" s="285">
        <v>1</v>
      </c>
      <c r="C513" s="285" t="s">
        <v>575</v>
      </c>
      <c r="D513" s="285">
        <v>1445</v>
      </c>
      <c r="E513" s="285">
        <v>0</v>
      </c>
      <c r="F513" s="285">
        <v>0</v>
      </c>
      <c r="G513" s="285">
        <v>0</v>
      </c>
      <c r="H513" s="285">
        <v>0</v>
      </c>
      <c r="I513" s="285">
        <v>0</v>
      </c>
      <c r="J513" s="285">
        <v>0</v>
      </c>
      <c r="K513" s="285">
        <v>0</v>
      </c>
      <c r="L513" s="285">
        <v>0</v>
      </c>
      <c r="M513" s="285">
        <v>0</v>
      </c>
      <c r="N513" s="285">
        <v>0</v>
      </c>
      <c r="O513" s="285">
        <v>0</v>
      </c>
      <c r="P513" s="285">
        <v>0</v>
      </c>
      <c r="Q513" s="285">
        <v>0</v>
      </c>
      <c r="R513" s="285">
        <v>0</v>
      </c>
      <c r="S513" s="285">
        <v>0</v>
      </c>
      <c r="T513" s="285">
        <v>0</v>
      </c>
      <c r="U513" s="285">
        <v>0</v>
      </c>
      <c r="V513" s="285">
        <v>0</v>
      </c>
      <c r="W513" s="285">
        <v>0</v>
      </c>
      <c r="X513" s="285">
        <v>0</v>
      </c>
      <c r="Y513" s="285">
        <v>0</v>
      </c>
      <c r="Z513" s="285">
        <v>0</v>
      </c>
      <c r="AA513" s="285">
        <v>0</v>
      </c>
      <c r="AB513" s="285">
        <v>0</v>
      </c>
      <c r="AC513" s="285">
        <v>0</v>
      </c>
      <c r="AD513" s="285">
        <v>0</v>
      </c>
      <c r="AE513" s="285">
        <v>-43064.52</v>
      </c>
      <c r="AF513" s="285">
        <v>0</v>
      </c>
      <c r="AG513" s="285">
        <v>0</v>
      </c>
      <c r="AH513" s="285">
        <v>0</v>
      </c>
      <c r="AI513" s="285">
        <v>0</v>
      </c>
      <c r="AJ513" s="285">
        <v>0</v>
      </c>
      <c r="AK513" s="285">
        <v>0</v>
      </c>
      <c r="AL513" s="285">
        <v>0</v>
      </c>
      <c r="AM513" s="285">
        <v>0</v>
      </c>
      <c r="AN513" s="285">
        <v>0</v>
      </c>
      <c r="AO513" s="285">
        <v>0</v>
      </c>
      <c r="AP513" s="285">
        <v>0</v>
      </c>
      <c r="AQ513" s="285">
        <v>0</v>
      </c>
      <c r="AR513" s="285">
        <v>0</v>
      </c>
      <c r="AS513" s="285">
        <v>0</v>
      </c>
      <c r="AT513" s="285">
        <v>0</v>
      </c>
    </row>
    <row r="514" spans="1:46" x14ac:dyDescent="0.35">
      <c r="A514" s="285" t="s">
        <v>10</v>
      </c>
      <c r="B514" s="285">
        <v>1</v>
      </c>
      <c r="C514" s="285" t="s">
        <v>575</v>
      </c>
      <c r="D514" s="285">
        <v>1447</v>
      </c>
      <c r="E514" s="285">
        <v>0</v>
      </c>
      <c r="F514" s="285">
        <v>0</v>
      </c>
      <c r="G514" s="285">
        <v>0</v>
      </c>
      <c r="H514" s="285">
        <v>0</v>
      </c>
      <c r="I514" s="285">
        <v>0</v>
      </c>
      <c r="J514" s="285">
        <v>0</v>
      </c>
      <c r="K514" s="285">
        <v>0</v>
      </c>
      <c r="L514" s="285">
        <v>0</v>
      </c>
      <c r="M514" s="285">
        <v>0</v>
      </c>
      <c r="N514" s="285">
        <v>0</v>
      </c>
      <c r="O514" s="285">
        <v>0</v>
      </c>
      <c r="P514" s="285">
        <v>0</v>
      </c>
      <c r="Q514" s="285">
        <v>0</v>
      </c>
      <c r="R514" s="285">
        <v>0</v>
      </c>
      <c r="S514" s="285">
        <v>0</v>
      </c>
      <c r="T514" s="285">
        <v>0</v>
      </c>
      <c r="U514" s="285">
        <v>0</v>
      </c>
      <c r="V514" s="285">
        <v>0</v>
      </c>
      <c r="W514" s="285">
        <v>0</v>
      </c>
      <c r="X514" s="285">
        <v>0</v>
      </c>
      <c r="Y514" s="285">
        <v>0</v>
      </c>
      <c r="Z514" s="285">
        <v>0</v>
      </c>
      <c r="AA514" s="285">
        <v>0</v>
      </c>
      <c r="AB514" s="285">
        <v>0</v>
      </c>
      <c r="AC514" s="285">
        <v>0</v>
      </c>
      <c r="AD514" s="285">
        <v>0</v>
      </c>
      <c r="AE514" s="285">
        <v>-232541.46</v>
      </c>
      <c r="AF514" s="285">
        <v>0</v>
      </c>
      <c r="AG514" s="285">
        <v>0</v>
      </c>
      <c r="AH514" s="285">
        <v>0</v>
      </c>
      <c r="AI514" s="285">
        <v>0</v>
      </c>
      <c r="AJ514" s="285">
        <v>0</v>
      </c>
      <c r="AK514" s="285">
        <v>0</v>
      </c>
      <c r="AL514" s="285">
        <v>0</v>
      </c>
      <c r="AM514" s="285">
        <v>0</v>
      </c>
      <c r="AN514" s="285">
        <v>0</v>
      </c>
      <c r="AO514" s="285">
        <v>0</v>
      </c>
      <c r="AP514" s="285">
        <v>0</v>
      </c>
      <c r="AQ514" s="285">
        <v>0</v>
      </c>
      <c r="AR514" s="285">
        <v>0</v>
      </c>
      <c r="AS514" s="285">
        <v>0</v>
      </c>
      <c r="AT514" s="285">
        <v>0</v>
      </c>
    </row>
    <row r="515" spans="1:46" x14ac:dyDescent="0.35">
      <c r="A515" s="285" t="s">
        <v>10</v>
      </c>
      <c r="B515" s="285">
        <v>1</v>
      </c>
      <c r="C515" s="285" t="s">
        <v>575</v>
      </c>
      <c r="D515" s="285">
        <v>1455</v>
      </c>
      <c r="E515" s="285">
        <v>0</v>
      </c>
      <c r="F515" s="285">
        <v>0</v>
      </c>
      <c r="G515" s="285">
        <v>0</v>
      </c>
      <c r="H515" s="285">
        <v>0</v>
      </c>
      <c r="I515" s="285">
        <v>0</v>
      </c>
      <c r="J515" s="285">
        <v>0</v>
      </c>
      <c r="K515" s="285">
        <v>0</v>
      </c>
      <c r="L515" s="285">
        <v>0</v>
      </c>
      <c r="M515" s="285">
        <v>0</v>
      </c>
      <c r="N515" s="285">
        <v>0</v>
      </c>
      <c r="O515" s="285">
        <v>0</v>
      </c>
      <c r="P515" s="285">
        <v>0</v>
      </c>
      <c r="Q515" s="285">
        <v>0</v>
      </c>
      <c r="R515" s="285">
        <v>0</v>
      </c>
      <c r="S515" s="285">
        <v>0</v>
      </c>
      <c r="T515" s="285">
        <v>0</v>
      </c>
      <c r="U515" s="285">
        <v>0</v>
      </c>
      <c r="V515" s="285">
        <v>0</v>
      </c>
      <c r="W515" s="285">
        <v>0</v>
      </c>
      <c r="X515" s="285">
        <v>0</v>
      </c>
      <c r="Y515" s="285">
        <v>0</v>
      </c>
      <c r="Z515" s="285">
        <v>0</v>
      </c>
      <c r="AA515" s="285">
        <v>0</v>
      </c>
      <c r="AB515" s="285">
        <v>0</v>
      </c>
      <c r="AC515" s="285">
        <v>0</v>
      </c>
      <c r="AD515" s="285">
        <v>0</v>
      </c>
      <c r="AE515" s="285">
        <v>-13540.86</v>
      </c>
      <c r="AF515" s="285">
        <v>0</v>
      </c>
      <c r="AG515" s="285">
        <v>0</v>
      </c>
      <c r="AH515" s="285">
        <v>0</v>
      </c>
      <c r="AI515" s="285">
        <v>0</v>
      </c>
      <c r="AJ515" s="285">
        <v>0</v>
      </c>
      <c r="AK515" s="285">
        <v>0</v>
      </c>
      <c r="AL515" s="285">
        <v>0</v>
      </c>
      <c r="AM515" s="285">
        <v>0</v>
      </c>
      <c r="AN515" s="285">
        <v>0</v>
      </c>
      <c r="AO515" s="285">
        <v>0</v>
      </c>
      <c r="AP515" s="285">
        <v>0</v>
      </c>
      <c r="AQ515" s="285">
        <v>0</v>
      </c>
      <c r="AR515" s="285">
        <v>0</v>
      </c>
      <c r="AS515" s="285">
        <v>0</v>
      </c>
      <c r="AT515" s="285">
        <v>0</v>
      </c>
    </row>
    <row r="516" spans="1:46" x14ac:dyDescent="0.35">
      <c r="A516" s="285" t="s">
        <v>10</v>
      </c>
      <c r="B516" s="285">
        <v>1</v>
      </c>
      <c r="C516" s="285" t="s">
        <v>575</v>
      </c>
      <c r="D516" s="285">
        <v>1465</v>
      </c>
      <c r="E516" s="285">
        <v>0</v>
      </c>
      <c r="F516" s="285">
        <v>0</v>
      </c>
      <c r="G516" s="285">
        <v>0</v>
      </c>
      <c r="H516" s="285">
        <v>0</v>
      </c>
      <c r="I516" s="285">
        <v>0</v>
      </c>
      <c r="J516" s="285">
        <v>0</v>
      </c>
      <c r="K516" s="285">
        <v>0</v>
      </c>
      <c r="L516" s="285">
        <v>0</v>
      </c>
      <c r="M516" s="285">
        <v>0</v>
      </c>
      <c r="N516" s="285">
        <v>0</v>
      </c>
      <c r="O516" s="285">
        <v>0</v>
      </c>
      <c r="P516" s="285">
        <v>0</v>
      </c>
      <c r="Q516" s="285">
        <v>0</v>
      </c>
      <c r="R516" s="285">
        <v>0</v>
      </c>
      <c r="S516" s="285">
        <v>0</v>
      </c>
      <c r="T516" s="285">
        <v>0</v>
      </c>
      <c r="U516" s="285">
        <v>0</v>
      </c>
      <c r="V516" s="285">
        <v>0</v>
      </c>
      <c r="W516" s="285">
        <v>0</v>
      </c>
      <c r="X516" s="285">
        <v>0</v>
      </c>
      <c r="Y516" s="285">
        <v>0</v>
      </c>
      <c r="Z516" s="285">
        <v>0</v>
      </c>
      <c r="AA516" s="285">
        <v>0</v>
      </c>
      <c r="AB516" s="285">
        <v>0</v>
      </c>
      <c r="AC516" s="285">
        <v>0</v>
      </c>
      <c r="AD516" s="285">
        <v>0</v>
      </c>
      <c r="AE516" s="285">
        <v>-18653.48</v>
      </c>
      <c r="AF516" s="285">
        <v>0</v>
      </c>
      <c r="AG516" s="285">
        <v>0</v>
      </c>
      <c r="AH516" s="285">
        <v>0</v>
      </c>
      <c r="AI516" s="285">
        <v>0</v>
      </c>
      <c r="AJ516" s="285">
        <v>0</v>
      </c>
      <c r="AK516" s="285">
        <v>0</v>
      </c>
      <c r="AL516" s="285">
        <v>0</v>
      </c>
      <c r="AM516" s="285">
        <v>0</v>
      </c>
      <c r="AN516" s="285">
        <v>0</v>
      </c>
      <c r="AO516" s="285">
        <v>0</v>
      </c>
      <c r="AP516" s="285">
        <v>0</v>
      </c>
      <c r="AQ516" s="285">
        <v>0</v>
      </c>
      <c r="AR516" s="285">
        <v>0</v>
      </c>
      <c r="AS516" s="285">
        <v>0</v>
      </c>
      <c r="AT516" s="285">
        <v>0</v>
      </c>
    </row>
    <row r="517" spans="1:46" x14ac:dyDescent="0.35">
      <c r="A517" s="285" t="s">
        <v>10</v>
      </c>
      <c r="B517" s="285">
        <v>1</v>
      </c>
      <c r="C517" s="285" t="s">
        <v>575</v>
      </c>
      <c r="D517" s="285">
        <v>2025</v>
      </c>
      <c r="E517" s="285">
        <v>0</v>
      </c>
      <c r="F517" s="285">
        <v>0</v>
      </c>
      <c r="G517" s="285">
        <v>0</v>
      </c>
      <c r="H517" s="285">
        <v>0</v>
      </c>
      <c r="I517" s="285">
        <v>0</v>
      </c>
      <c r="J517" s="285">
        <v>0</v>
      </c>
      <c r="K517" s="285">
        <v>0</v>
      </c>
      <c r="L517" s="285">
        <v>0</v>
      </c>
      <c r="M517" s="285">
        <v>0</v>
      </c>
      <c r="N517" s="285">
        <v>0</v>
      </c>
      <c r="O517" s="285">
        <v>0</v>
      </c>
      <c r="P517" s="285">
        <v>0</v>
      </c>
      <c r="Q517" s="285">
        <v>0</v>
      </c>
      <c r="R517" s="285">
        <v>0</v>
      </c>
      <c r="S517" s="285">
        <v>0</v>
      </c>
      <c r="T517" s="285">
        <v>-33.450000000000003</v>
      </c>
      <c r="U517" s="285">
        <v>125</v>
      </c>
      <c r="V517" s="285">
        <v>400</v>
      </c>
      <c r="W517" s="285">
        <v>-506.02</v>
      </c>
      <c r="X517" s="285">
        <v>361.25</v>
      </c>
      <c r="Y517" s="285">
        <v>-505.23</v>
      </c>
      <c r="Z517" s="285">
        <v>235.99</v>
      </c>
      <c r="AA517" s="285">
        <v>455.92</v>
      </c>
      <c r="AB517" s="285">
        <v>135</v>
      </c>
      <c r="AC517" s="285">
        <v>-578.9</v>
      </c>
      <c r="AD517" s="285">
        <v>185.23</v>
      </c>
      <c r="AE517" s="285">
        <v>162.5</v>
      </c>
      <c r="AF517" s="285">
        <v>0</v>
      </c>
      <c r="AG517" s="285">
        <v>0</v>
      </c>
      <c r="AH517" s="285">
        <v>0</v>
      </c>
      <c r="AI517" s="285">
        <v>0</v>
      </c>
      <c r="AJ517" s="285">
        <v>0</v>
      </c>
      <c r="AK517" s="285">
        <v>0</v>
      </c>
      <c r="AL517" s="285">
        <v>0</v>
      </c>
      <c r="AM517" s="285">
        <v>0</v>
      </c>
      <c r="AN517" s="285">
        <v>0</v>
      </c>
      <c r="AO517" s="285">
        <v>0</v>
      </c>
      <c r="AP517" s="285">
        <v>0</v>
      </c>
      <c r="AQ517" s="285">
        <v>0</v>
      </c>
      <c r="AR517" s="285">
        <v>0</v>
      </c>
      <c r="AS517" s="285">
        <v>0</v>
      </c>
      <c r="AT517" s="285">
        <v>0</v>
      </c>
    </row>
    <row r="518" spans="1:46" x14ac:dyDescent="0.35">
      <c r="A518" s="285" t="s">
        <v>10</v>
      </c>
      <c r="B518" s="285">
        <v>1</v>
      </c>
      <c r="C518" s="285" t="s">
        <v>575</v>
      </c>
      <c r="D518" s="285">
        <v>2050</v>
      </c>
      <c r="E518" s="285">
        <v>0</v>
      </c>
      <c r="F518" s="285">
        <v>0</v>
      </c>
      <c r="G518" s="285">
        <v>0</v>
      </c>
      <c r="H518" s="285">
        <v>0</v>
      </c>
      <c r="I518" s="285">
        <v>0</v>
      </c>
      <c r="J518" s="285">
        <v>0</v>
      </c>
      <c r="K518" s="285">
        <v>0</v>
      </c>
      <c r="L518" s="285">
        <v>0</v>
      </c>
      <c r="M518" s="285">
        <v>0</v>
      </c>
      <c r="N518" s="285">
        <v>0</v>
      </c>
      <c r="O518" s="285">
        <v>0</v>
      </c>
      <c r="P518" s="285">
        <v>0</v>
      </c>
      <c r="Q518" s="285">
        <v>0</v>
      </c>
      <c r="R518" s="285">
        <v>0</v>
      </c>
      <c r="S518" s="285">
        <v>0</v>
      </c>
      <c r="T518" s="285">
        <v>-66.8</v>
      </c>
      <c r="U518" s="285">
        <v>249.38</v>
      </c>
      <c r="V518" s="285">
        <v>798.01</v>
      </c>
      <c r="W518" s="285">
        <v>-1009.51</v>
      </c>
      <c r="X518" s="285">
        <v>720.72</v>
      </c>
      <c r="Y518" s="285">
        <v>-1007.98</v>
      </c>
      <c r="Z518" s="285">
        <v>470.82</v>
      </c>
      <c r="AA518" s="285">
        <v>909.57</v>
      </c>
      <c r="AB518" s="285">
        <v>269.33</v>
      </c>
      <c r="AC518" s="285">
        <v>-1154.92</v>
      </c>
      <c r="AD518" s="285">
        <v>369.55</v>
      </c>
      <c r="AE518" s="285">
        <v>324.20999999999998</v>
      </c>
      <c r="AF518" s="285">
        <v>0</v>
      </c>
      <c r="AG518" s="285">
        <v>0</v>
      </c>
      <c r="AH518" s="285">
        <v>0</v>
      </c>
      <c r="AI518" s="285">
        <v>0</v>
      </c>
      <c r="AJ518" s="285">
        <v>0</v>
      </c>
      <c r="AK518" s="285">
        <v>0</v>
      </c>
      <c r="AL518" s="285">
        <v>0</v>
      </c>
      <c r="AM518" s="285">
        <v>0</v>
      </c>
      <c r="AN518" s="285">
        <v>0</v>
      </c>
      <c r="AO518" s="285">
        <v>0</v>
      </c>
      <c r="AP518" s="285">
        <v>0</v>
      </c>
      <c r="AQ518" s="285">
        <v>0</v>
      </c>
      <c r="AR518" s="285">
        <v>0</v>
      </c>
      <c r="AS518" s="285">
        <v>0</v>
      </c>
      <c r="AT518" s="285">
        <v>0</v>
      </c>
    </row>
    <row r="519" spans="1:46" x14ac:dyDescent="0.35">
      <c r="A519" s="285" t="s">
        <v>10</v>
      </c>
      <c r="B519" s="285">
        <v>1</v>
      </c>
      <c r="C519" s="285" t="s">
        <v>575</v>
      </c>
      <c r="D519" s="285">
        <v>2100</v>
      </c>
      <c r="E519" s="285">
        <v>0</v>
      </c>
      <c r="F519" s="285">
        <v>0</v>
      </c>
      <c r="G519" s="285">
        <v>0</v>
      </c>
      <c r="H519" s="285">
        <v>0</v>
      </c>
      <c r="I519" s="285">
        <v>0</v>
      </c>
      <c r="J519" s="285">
        <v>0</v>
      </c>
      <c r="K519" s="285">
        <v>0</v>
      </c>
      <c r="L519" s="285">
        <v>0</v>
      </c>
      <c r="M519" s="285">
        <v>0</v>
      </c>
      <c r="N519" s="285">
        <v>0</v>
      </c>
      <c r="O519" s="285">
        <v>0</v>
      </c>
      <c r="P519" s="285">
        <v>0</v>
      </c>
      <c r="Q519" s="285">
        <v>0</v>
      </c>
      <c r="R519" s="285">
        <v>0</v>
      </c>
      <c r="S519" s="285">
        <v>0</v>
      </c>
      <c r="T519" s="285">
        <v>-353400.55</v>
      </c>
      <c r="U519" s="285">
        <v>-276189.08</v>
      </c>
      <c r="V519" s="285">
        <v>-4826.03</v>
      </c>
      <c r="W519" s="285">
        <v>-5129.41</v>
      </c>
      <c r="X519" s="285">
        <v>1379389.91</v>
      </c>
      <c r="Y519" s="285">
        <v>-1202302.96</v>
      </c>
      <c r="Z519" s="285">
        <v>-116962.77</v>
      </c>
      <c r="AA519" s="285">
        <v>-68943.12</v>
      </c>
      <c r="AB519" s="285">
        <v>-150.44999999999999</v>
      </c>
      <c r="AC519" s="285">
        <v>34945.660000000003</v>
      </c>
      <c r="AD519" s="285">
        <v>12418.57</v>
      </c>
      <c r="AE519" s="285">
        <v>848478.56</v>
      </c>
      <c r="AF519" s="285">
        <v>0</v>
      </c>
      <c r="AG519" s="285">
        <v>0</v>
      </c>
      <c r="AH519" s="285">
        <v>0</v>
      </c>
      <c r="AI519" s="285">
        <v>0</v>
      </c>
      <c r="AJ519" s="285">
        <v>0</v>
      </c>
      <c r="AK519" s="285">
        <v>0</v>
      </c>
      <c r="AL519" s="285">
        <v>0</v>
      </c>
      <c r="AM519" s="285">
        <v>0</v>
      </c>
      <c r="AN519" s="285">
        <v>0</v>
      </c>
      <c r="AO519" s="285">
        <v>0</v>
      </c>
      <c r="AP519" s="285">
        <v>0</v>
      </c>
      <c r="AQ519" s="285">
        <v>0</v>
      </c>
      <c r="AR519" s="285">
        <v>0</v>
      </c>
      <c r="AS519" s="285">
        <v>0</v>
      </c>
      <c r="AT519" s="285">
        <v>0</v>
      </c>
    </row>
    <row r="520" spans="1:46" x14ac:dyDescent="0.35">
      <c r="A520" s="285" t="s">
        <v>10</v>
      </c>
      <c r="B520" s="285">
        <v>1</v>
      </c>
      <c r="C520" s="285" t="s">
        <v>575</v>
      </c>
      <c r="D520" s="285">
        <v>2101</v>
      </c>
      <c r="E520" s="285">
        <v>0</v>
      </c>
      <c r="F520" s="285">
        <v>0</v>
      </c>
      <c r="G520" s="285">
        <v>0</v>
      </c>
      <c r="H520" s="285">
        <v>0</v>
      </c>
      <c r="I520" s="285">
        <v>0</v>
      </c>
      <c r="J520" s="285">
        <v>0</v>
      </c>
      <c r="K520" s="285">
        <v>0</v>
      </c>
      <c r="L520" s="285">
        <v>0</v>
      </c>
      <c r="M520" s="285">
        <v>0</v>
      </c>
      <c r="N520" s="285">
        <v>0</v>
      </c>
      <c r="O520" s="285">
        <v>0</v>
      </c>
      <c r="P520" s="285">
        <v>0</v>
      </c>
      <c r="Q520" s="285">
        <v>0</v>
      </c>
      <c r="R520" s="285">
        <v>0</v>
      </c>
      <c r="S520" s="285">
        <v>0</v>
      </c>
      <c r="T520" s="285">
        <v>0</v>
      </c>
      <c r="U520" s="285">
        <v>0</v>
      </c>
      <c r="V520" s="285">
        <v>0</v>
      </c>
      <c r="W520" s="285">
        <v>0</v>
      </c>
      <c r="X520" s="285">
        <v>0</v>
      </c>
      <c r="Y520" s="285">
        <v>0</v>
      </c>
      <c r="Z520" s="285">
        <v>0</v>
      </c>
      <c r="AA520" s="285">
        <v>0</v>
      </c>
      <c r="AB520" s="285">
        <v>0</v>
      </c>
      <c r="AC520" s="285">
        <v>0</v>
      </c>
      <c r="AD520" s="285">
        <v>0</v>
      </c>
      <c r="AE520" s="285">
        <v>0</v>
      </c>
      <c r="AF520" s="285">
        <v>0</v>
      </c>
      <c r="AG520" s="285">
        <v>0</v>
      </c>
      <c r="AH520" s="285">
        <v>0</v>
      </c>
      <c r="AI520" s="285">
        <v>0</v>
      </c>
      <c r="AJ520" s="285">
        <v>0</v>
      </c>
      <c r="AK520" s="285">
        <v>0</v>
      </c>
      <c r="AL520" s="285">
        <v>0</v>
      </c>
      <c r="AM520" s="285">
        <v>0</v>
      </c>
      <c r="AN520" s="285">
        <v>0</v>
      </c>
      <c r="AO520" s="285">
        <v>0</v>
      </c>
      <c r="AP520" s="285">
        <v>0</v>
      </c>
      <c r="AQ520" s="285">
        <v>0</v>
      </c>
      <c r="AR520" s="285">
        <v>0</v>
      </c>
      <c r="AS520" s="285">
        <v>0</v>
      </c>
      <c r="AT520" s="285">
        <v>0</v>
      </c>
    </row>
    <row r="521" spans="1:46" x14ac:dyDescent="0.35">
      <c r="A521" s="285" t="s">
        <v>10</v>
      </c>
      <c r="B521" s="285">
        <v>1</v>
      </c>
      <c r="C521" s="285" t="s">
        <v>575</v>
      </c>
      <c r="D521" s="285">
        <v>2104</v>
      </c>
      <c r="E521" s="285">
        <v>0</v>
      </c>
      <c r="F521" s="285">
        <v>0</v>
      </c>
      <c r="G521" s="285">
        <v>0</v>
      </c>
      <c r="H521" s="285">
        <v>0</v>
      </c>
      <c r="I521" s="285">
        <v>0</v>
      </c>
      <c r="J521" s="285">
        <v>0</v>
      </c>
      <c r="K521" s="285">
        <v>0</v>
      </c>
      <c r="L521" s="285">
        <v>0</v>
      </c>
      <c r="M521" s="285">
        <v>0</v>
      </c>
      <c r="N521" s="285">
        <v>0</v>
      </c>
      <c r="O521" s="285">
        <v>0</v>
      </c>
      <c r="P521" s="285">
        <v>0</v>
      </c>
      <c r="Q521" s="285">
        <v>0</v>
      </c>
      <c r="R521" s="285">
        <v>0</v>
      </c>
      <c r="S521" s="285">
        <v>0</v>
      </c>
      <c r="T521" s="285">
        <v>0</v>
      </c>
      <c r="U521" s="285">
        <v>0</v>
      </c>
      <c r="V521" s="285">
        <v>0</v>
      </c>
      <c r="W521" s="285">
        <v>48548.71</v>
      </c>
      <c r="X521" s="285">
        <v>-3838.71</v>
      </c>
      <c r="Y521" s="285">
        <v>-44710</v>
      </c>
      <c r="Z521" s="285">
        <v>0</v>
      </c>
      <c r="AA521" s="285">
        <v>0</v>
      </c>
      <c r="AB521" s="285">
        <v>0</v>
      </c>
      <c r="AC521" s="285">
        <v>13237.69</v>
      </c>
      <c r="AD521" s="285">
        <v>28814.7</v>
      </c>
      <c r="AE521" s="285">
        <v>-41708.629999999997</v>
      </c>
      <c r="AF521" s="285">
        <v>0</v>
      </c>
      <c r="AG521" s="285">
        <v>0</v>
      </c>
      <c r="AH521" s="285">
        <v>0</v>
      </c>
      <c r="AI521" s="285">
        <v>0</v>
      </c>
      <c r="AJ521" s="285">
        <v>0</v>
      </c>
      <c r="AK521" s="285">
        <v>0</v>
      </c>
      <c r="AL521" s="285">
        <v>0</v>
      </c>
      <c r="AM521" s="285">
        <v>0</v>
      </c>
      <c r="AN521" s="285">
        <v>0</v>
      </c>
      <c r="AO521" s="285">
        <v>0</v>
      </c>
      <c r="AP521" s="285">
        <v>0</v>
      </c>
      <c r="AQ521" s="285">
        <v>0</v>
      </c>
      <c r="AR521" s="285">
        <v>0</v>
      </c>
      <c r="AS521" s="285">
        <v>0</v>
      </c>
      <c r="AT521" s="285">
        <v>0</v>
      </c>
    </row>
    <row r="522" spans="1:46" x14ac:dyDescent="0.35">
      <c r="A522" s="285" t="s">
        <v>10</v>
      </c>
      <c r="B522" s="285">
        <v>1</v>
      </c>
      <c r="C522" s="285" t="s">
        <v>575</v>
      </c>
      <c r="D522" s="285">
        <v>2105</v>
      </c>
      <c r="E522" s="285">
        <v>0</v>
      </c>
      <c r="F522" s="285">
        <v>0</v>
      </c>
      <c r="G522" s="285">
        <v>0</v>
      </c>
      <c r="H522" s="285">
        <v>0</v>
      </c>
      <c r="I522" s="285">
        <v>0</v>
      </c>
      <c r="J522" s="285">
        <v>0</v>
      </c>
      <c r="K522" s="285">
        <v>0</v>
      </c>
      <c r="L522" s="285">
        <v>0</v>
      </c>
      <c r="M522" s="285">
        <v>0</v>
      </c>
      <c r="N522" s="285">
        <v>0</v>
      </c>
      <c r="O522" s="285">
        <v>0</v>
      </c>
      <c r="P522" s="285">
        <v>0</v>
      </c>
      <c r="Q522" s="285">
        <v>0</v>
      </c>
      <c r="R522" s="285">
        <v>0</v>
      </c>
      <c r="S522" s="285">
        <v>0</v>
      </c>
      <c r="T522" s="285">
        <v>0</v>
      </c>
      <c r="U522" s="285">
        <v>0</v>
      </c>
      <c r="V522" s="285">
        <v>0</v>
      </c>
      <c r="W522" s="285">
        <v>0</v>
      </c>
      <c r="X522" s="285">
        <v>0</v>
      </c>
      <c r="Y522" s="285">
        <v>0</v>
      </c>
      <c r="Z522" s="285">
        <v>0</v>
      </c>
      <c r="AA522" s="285">
        <v>730.27</v>
      </c>
      <c r="AB522" s="285">
        <v>0</v>
      </c>
      <c r="AC522" s="285">
        <v>236.84</v>
      </c>
      <c r="AD522" s="285">
        <v>174.17</v>
      </c>
      <c r="AE522" s="285">
        <v>0</v>
      </c>
      <c r="AF522" s="285">
        <v>0</v>
      </c>
      <c r="AG522" s="285">
        <v>0</v>
      </c>
      <c r="AH522" s="285">
        <v>0</v>
      </c>
      <c r="AI522" s="285">
        <v>0</v>
      </c>
      <c r="AJ522" s="285">
        <v>0</v>
      </c>
      <c r="AK522" s="285">
        <v>0</v>
      </c>
      <c r="AL522" s="285">
        <v>0</v>
      </c>
      <c r="AM522" s="285">
        <v>0</v>
      </c>
      <c r="AN522" s="285">
        <v>0</v>
      </c>
      <c r="AO522" s="285">
        <v>0</v>
      </c>
      <c r="AP522" s="285">
        <v>0</v>
      </c>
      <c r="AQ522" s="285">
        <v>0</v>
      </c>
      <c r="AR522" s="285">
        <v>0</v>
      </c>
      <c r="AS522" s="285">
        <v>0</v>
      </c>
      <c r="AT522" s="285">
        <v>0</v>
      </c>
    </row>
    <row r="523" spans="1:46" x14ac:dyDescent="0.35">
      <c r="A523" s="285" t="s">
        <v>10</v>
      </c>
      <c r="B523" s="285">
        <v>1</v>
      </c>
      <c r="C523" s="285" t="s">
        <v>575</v>
      </c>
      <c r="D523" s="285">
        <v>2106</v>
      </c>
      <c r="E523" s="285">
        <v>0</v>
      </c>
      <c r="F523" s="285">
        <v>0</v>
      </c>
      <c r="G523" s="285">
        <v>0</v>
      </c>
      <c r="H523" s="285">
        <v>0</v>
      </c>
      <c r="I523" s="285">
        <v>0</v>
      </c>
      <c r="J523" s="285">
        <v>0</v>
      </c>
      <c r="K523" s="285">
        <v>0</v>
      </c>
      <c r="L523" s="285">
        <v>0</v>
      </c>
      <c r="M523" s="285">
        <v>0</v>
      </c>
      <c r="N523" s="285">
        <v>0</v>
      </c>
      <c r="O523" s="285">
        <v>0</v>
      </c>
      <c r="P523" s="285">
        <v>0</v>
      </c>
      <c r="Q523" s="285">
        <v>0</v>
      </c>
      <c r="R523" s="285">
        <v>0</v>
      </c>
      <c r="S523" s="285">
        <v>0</v>
      </c>
      <c r="T523" s="285">
        <v>0</v>
      </c>
      <c r="U523" s="285">
        <v>0</v>
      </c>
      <c r="V523" s="285">
        <v>0</v>
      </c>
      <c r="W523" s="285">
        <v>0</v>
      </c>
      <c r="X523" s="285">
        <v>0</v>
      </c>
      <c r="Y523" s="285">
        <v>0</v>
      </c>
      <c r="Z523" s="285">
        <v>0</v>
      </c>
      <c r="AA523" s="285">
        <v>438.16</v>
      </c>
      <c r="AB523" s="285">
        <v>0</v>
      </c>
      <c r="AC523" s="285">
        <v>142.11000000000001</v>
      </c>
      <c r="AD523" s="285">
        <v>104.51</v>
      </c>
      <c r="AE523" s="285">
        <v>0</v>
      </c>
      <c r="AF523" s="285">
        <v>0</v>
      </c>
      <c r="AG523" s="285">
        <v>0</v>
      </c>
      <c r="AH523" s="285">
        <v>0</v>
      </c>
      <c r="AI523" s="285">
        <v>0</v>
      </c>
      <c r="AJ523" s="285">
        <v>0</v>
      </c>
      <c r="AK523" s="285">
        <v>0</v>
      </c>
      <c r="AL523" s="285">
        <v>0</v>
      </c>
      <c r="AM523" s="285">
        <v>0</v>
      </c>
      <c r="AN523" s="285">
        <v>0</v>
      </c>
      <c r="AO523" s="285">
        <v>0</v>
      </c>
      <c r="AP523" s="285">
        <v>0</v>
      </c>
      <c r="AQ523" s="285">
        <v>0</v>
      </c>
      <c r="AR523" s="285">
        <v>0</v>
      </c>
      <c r="AS523" s="285">
        <v>0</v>
      </c>
      <c r="AT523" s="285">
        <v>0</v>
      </c>
    </row>
    <row r="524" spans="1:46" x14ac:dyDescent="0.35">
      <c r="A524" s="285" t="s">
        <v>10</v>
      </c>
      <c r="B524" s="285">
        <v>1</v>
      </c>
      <c r="C524" s="285" t="s">
        <v>575</v>
      </c>
      <c r="D524" s="285">
        <v>2107</v>
      </c>
      <c r="E524" s="285">
        <v>0</v>
      </c>
      <c r="F524" s="285">
        <v>0</v>
      </c>
      <c r="G524" s="285">
        <v>0</v>
      </c>
      <c r="H524" s="285">
        <v>0</v>
      </c>
      <c r="I524" s="285">
        <v>0</v>
      </c>
      <c r="J524" s="285">
        <v>0</v>
      </c>
      <c r="K524" s="285">
        <v>0</v>
      </c>
      <c r="L524" s="285">
        <v>0</v>
      </c>
      <c r="M524" s="285">
        <v>0</v>
      </c>
      <c r="N524" s="285">
        <v>0</v>
      </c>
      <c r="O524" s="285">
        <v>0</v>
      </c>
      <c r="P524" s="285">
        <v>0</v>
      </c>
      <c r="Q524" s="285">
        <v>0</v>
      </c>
      <c r="R524" s="285">
        <v>0</v>
      </c>
      <c r="S524" s="285">
        <v>0</v>
      </c>
      <c r="T524" s="285">
        <v>-2046.3</v>
      </c>
      <c r="U524" s="285">
        <v>4414.97</v>
      </c>
      <c r="V524" s="285">
        <v>15062.78</v>
      </c>
      <c r="W524" s="285">
        <v>-35963.65</v>
      </c>
      <c r="X524" s="285">
        <v>4007.09</v>
      </c>
      <c r="Y524" s="285">
        <v>4150.1099999999997</v>
      </c>
      <c r="Z524" s="285">
        <v>8074.03</v>
      </c>
      <c r="AA524" s="285">
        <v>9532.52</v>
      </c>
      <c r="AB524" s="285">
        <v>461.71</v>
      </c>
      <c r="AC524" s="285">
        <v>12638.4</v>
      </c>
      <c r="AD524" s="285">
        <v>-43899.98</v>
      </c>
      <c r="AE524" s="285">
        <v>57506.38</v>
      </c>
      <c r="AF524" s="285">
        <v>0</v>
      </c>
      <c r="AG524" s="285">
        <v>0</v>
      </c>
      <c r="AH524" s="285">
        <v>0</v>
      </c>
      <c r="AI524" s="285">
        <v>0</v>
      </c>
      <c r="AJ524" s="285">
        <v>0</v>
      </c>
      <c r="AK524" s="285">
        <v>0</v>
      </c>
      <c r="AL524" s="285">
        <v>0</v>
      </c>
      <c r="AM524" s="285">
        <v>0</v>
      </c>
      <c r="AN524" s="285">
        <v>0</v>
      </c>
      <c r="AO524" s="285">
        <v>0</v>
      </c>
      <c r="AP524" s="285">
        <v>0</v>
      </c>
      <c r="AQ524" s="285">
        <v>0</v>
      </c>
      <c r="AR524" s="285">
        <v>0</v>
      </c>
      <c r="AS524" s="285">
        <v>0</v>
      </c>
      <c r="AT524" s="285">
        <v>0</v>
      </c>
    </row>
    <row r="525" spans="1:46" x14ac:dyDescent="0.35">
      <c r="A525" s="285" t="s">
        <v>10</v>
      </c>
      <c r="B525" s="285">
        <v>1</v>
      </c>
      <c r="C525" s="285" t="s">
        <v>575</v>
      </c>
      <c r="D525" s="285">
        <v>2108</v>
      </c>
      <c r="E525" s="285">
        <v>0</v>
      </c>
      <c r="F525" s="285">
        <v>0</v>
      </c>
      <c r="G525" s="285">
        <v>0</v>
      </c>
      <c r="H525" s="285">
        <v>0</v>
      </c>
      <c r="I525" s="285">
        <v>0</v>
      </c>
      <c r="J525" s="285">
        <v>0</v>
      </c>
      <c r="K525" s="285">
        <v>0</v>
      </c>
      <c r="L525" s="285">
        <v>0</v>
      </c>
      <c r="M525" s="285">
        <v>0</v>
      </c>
      <c r="N525" s="285">
        <v>0</v>
      </c>
      <c r="O525" s="285">
        <v>0</v>
      </c>
      <c r="P525" s="285">
        <v>0</v>
      </c>
      <c r="Q525" s="285">
        <v>0</v>
      </c>
      <c r="R525" s="285">
        <v>0</v>
      </c>
      <c r="S525" s="285">
        <v>0</v>
      </c>
      <c r="T525" s="285">
        <v>878.82</v>
      </c>
      <c r="U525" s="285">
        <v>-878.82</v>
      </c>
      <c r="V525" s="285">
        <v>0</v>
      </c>
      <c r="W525" s="285">
        <v>1071.95</v>
      </c>
      <c r="X525" s="285">
        <v>385.59</v>
      </c>
      <c r="Y525" s="285">
        <v>-1457.54</v>
      </c>
      <c r="Z525" s="285">
        <v>1003.29</v>
      </c>
      <c r="AA525" s="285">
        <v>-29.5</v>
      </c>
      <c r="AB525" s="285">
        <v>17.82</v>
      </c>
      <c r="AC525" s="285">
        <v>-991.61</v>
      </c>
      <c r="AD525" s="285">
        <v>1405.26</v>
      </c>
      <c r="AE525" s="285">
        <v>-1405.26</v>
      </c>
      <c r="AF525" s="285">
        <v>0</v>
      </c>
      <c r="AG525" s="285">
        <v>0</v>
      </c>
      <c r="AH525" s="285">
        <v>0</v>
      </c>
      <c r="AI525" s="285">
        <v>0</v>
      </c>
      <c r="AJ525" s="285">
        <v>0</v>
      </c>
      <c r="AK525" s="285">
        <v>0</v>
      </c>
      <c r="AL525" s="285">
        <v>0</v>
      </c>
      <c r="AM525" s="285">
        <v>0</v>
      </c>
      <c r="AN525" s="285">
        <v>0</v>
      </c>
      <c r="AO525" s="285">
        <v>0</v>
      </c>
      <c r="AP525" s="285">
        <v>0</v>
      </c>
      <c r="AQ525" s="285">
        <v>0</v>
      </c>
      <c r="AR525" s="285">
        <v>0</v>
      </c>
      <c r="AS525" s="285">
        <v>0</v>
      </c>
      <c r="AT525" s="285">
        <v>0</v>
      </c>
    </row>
    <row r="526" spans="1:46" x14ac:dyDescent="0.35">
      <c r="A526" s="285" t="s">
        <v>10</v>
      </c>
      <c r="B526" s="285">
        <v>1</v>
      </c>
      <c r="C526" s="285" t="s">
        <v>575</v>
      </c>
      <c r="D526" s="285">
        <v>2109</v>
      </c>
      <c r="E526" s="285">
        <v>0</v>
      </c>
      <c r="F526" s="285">
        <v>0</v>
      </c>
      <c r="G526" s="285">
        <v>0</v>
      </c>
      <c r="H526" s="285">
        <v>0</v>
      </c>
      <c r="I526" s="285">
        <v>0</v>
      </c>
      <c r="J526" s="285">
        <v>0</v>
      </c>
      <c r="K526" s="285">
        <v>0</v>
      </c>
      <c r="L526" s="285">
        <v>0</v>
      </c>
      <c r="M526" s="285">
        <v>0</v>
      </c>
      <c r="N526" s="285">
        <v>0</v>
      </c>
      <c r="O526" s="285">
        <v>0</v>
      </c>
      <c r="P526" s="285">
        <v>0</v>
      </c>
      <c r="Q526" s="285">
        <v>0</v>
      </c>
      <c r="R526" s="285">
        <v>0</v>
      </c>
      <c r="S526" s="285">
        <v>0</v>
      </c>
      <c r="T526" s="285">
        <v>-12213.88</v>
      </c>
      <c r="U526" s="285">
        <v>0</v>
      </c>
      <c r="V526" s="285">
        <v>0</v>
      </c>
      <c r="W526" s="285">
        <v>0</v>
      </c>
      <c r="X526" s="285">
        <v>0</v>
      </c>
      <c r="Y526" s="285">
        <v>0</v>
      </c>
      <c r="Z526" s="285">
        <v>0</v>
      </c>
      <c r="AA526" s="285">
        <v>0</v>
      </c>
      <c r="AB526" s="285">
        <v>0</v>
      </c>
      <c r="AC526" s="285">
        <v>0</v>
      </c>
      <c r="AD526" s="285">
        <v>0</v>
      </c>
      <c r="AE526" s="285">
        <v>13170.12</v>
      </c>
      <c r="AF526" s="285">
        <v>0</v>
      </c>
      <c r="AG526" s="285">
        <v>0</v>
      </c>
      <c r="AH526" s="285">
        <v>0</v>
      </c>
      <c r="AI526" s="285">
        <v>0</v>
      </c>
      <c r="AJ526" s="285">
        <v>0</v>
      </c>
      <c r="AK526" s="285">
        <v>0</v>
      </c>
      <c r="AL526" s="285">
        <v>0</v>
      </c>
      <c r="AM526" s="285">
        <v>0</v>
      </c>
      <c r="AN526" s="285">
        <v>0</v>
      </c>
      <c r="AO526" s="285">
        <v>0</v>
      </c>
      <c r="AP526" s="285">
        <v>0</v>
      </c>
      <c r="AQ526" s="285">
        <v>0</v>
      </c>
      <c r="AR526" s="285">
        <v>0</v>
      </c>
      <c r="AS526" s="285">
        <v>0</v>
      </c>
      <c r="AT526" s="285">
        <v>0</v>
      </c>
    </row>
    <row r="527" spans="1:46" x14ac:dyDescent="0.35">
      <c r="A527" s="285" t="s">
        <v>10</v>
      </c>
      <c r="B527" s="285">
        <v>1</v>
      </c>
      <c r="C527" s="285" t="s">
        <v>575</v>
      </c>
      <c r="D527" s="285">
        <v>2125</v>
      </c>
      <c r="E527" s="285">
        <v>0</v>
      </c>
      <c r="F527" s="285">
        <v>0</v>
      </c>
      <c r="G527" s="285">
        <v>0</v>
      </c>
      <c r="H527" s="285">
        <v>0</v>
      </c>
      <c r="I527" s="285">
        <v>0</v>
      </c>
      <c r="J527" s="285">
        <v>0</v>
      </c>
      <c r="K527" s="285">
        <v>0</v>
      </c>
      <c r="L527" s="285">
        <v>0</v>
      </c>
      <c r="M527" s="285">
        <v>0</v>
      </c>
      <c r="N527" s="285">
        <v>0</v>
      </c>
      <c r="O527" s="285">
        <v>0</v>
      </c>
      <c r="P527" s="285">
        <v>0</v>
      </c>
      <c r="Q527" s="285">
        <v>0</v>
      </c>
      <c r="R527" s="285">
        <v>0</v>
      </c>
      <c r="S527" s="285">
        <v>0</v>
      </c>
      <c r="T527" s="285">
        <v>0</v>
      </c>
      <c r="U527" s="285">
        <v>0</v>
      </c>
      <c r="V527" s="285">
        <v>0</v>
      </c>
      <c r="W527" s="285">
        <v>0</v>
      </c>
      <c r="X527" s="285">
        <v>0</v>
      </c>
      <c r="Y527" s="285">
        <v>887.73</v>
      </c>
      <c r="Z527" s="285">
        <v>-887.73</v>
      </c>
      <c r="AA527" s="285">
        <v>0</v>
      </c>
      <c r="AB527" s="285">
        <v>0</v>
      </c>
      <c r="AC527" s="285">
        <v>0</v>
      </c>
      <c r="AD527" s="285">
        <v>0</v>
      </c>
      <c r="AE527" s="285">
        <v>0</v>
      </c>
      <c r="AF527" s="285">
        <v>0</v>
      </c>
      <c r="AG527" s="285">
        <v>0</v>
      </c>
      <c r="AH527" s="285">
        <v>0</v>
      </c>
      <c r="AI527" s="285">
        <v>0</v>
      </c>
      <c r="AJ527" s="285">
        <v>0</v>
      </c>
      <c r="AK527" s="285">
        <v>0</v>
      </c>
      <c r="AL527" s="285">
        <v>0</v>
      </c>
      <c r="AM527" s="285">
        <v>0</v>
      </c>
      <c r="AN527" s="285">
        <v>0</v>
      </c>
      <c r="AO527" s="285">
        <v>0</v>
      </c>
      <c r="AP527" s="285">
        <v>0</v>
      </c>
      <c r="AQ527" s="285">
        <v>0</v>
      </c>
      <c r="AR527" s="285">
        <v>0</v>
      </c>
      <c r="AS527" s="285">
        <v>0</v>
      </c>
      <c r="AT527" s="285">
        <v>0</v>
      </c>
    </row>
    <row r="528" spans="1:46" x14ac:dyDescent="0.35">
      <c r="A528" s="285" t="s">
        <v>10</v>
      </c>
      <c r="B528" s="285">
        <v>1</v>
      </c>
      <c r="C528" s="285" t="s">
        <v>575</v>
      </c>
      <c r="D528" s="285">
        <v>2150</v>
      </c>
      <c r="E528" s="285">
        <v>0</v>
      </c>
      <c r="F528" s="285">
        <v>0</v>
      </c>
      <c r="G528" s="285">
        <v>0</v>
      </c>
      <c r="H528" s="285">
        <v>0</v>
      </c>
      <c r="I528" s="285">
        <v>0</v>
      </c>
      <c r="J528" s="285">
        <v>0</v>
      </c>
      <c r="K528" s="285">
        <v>0</v>
      </c>
      <c r="L528" s="285">
        <v>0</v>
      </c>
      <c r="M528" s="285">
        <v>0</v>
      </c>
      <c r="N528" s="285">
        <v>0</v>
      </c>
      <c r="O528" s="285">
        <v>0</v>
      </c>
      <c r="P528" s="285">
        <v>0</v>
      </c>
      <c r="Q528" s="285">
        <v>0</v>
      </c>
      <c r="R528" s="285">
        <v>0</v>
      </c>
      <c r="S528" s="285">
        <v>0</v>
      </c>
      <c r="T528" s="285">
        <v>0</v>
      </c>
      <c r="U528" s="285">
        <v>0</v>
      </c>
      <c r="V528" s="285">
        <v>0</v>
      </c>
      <c r="W528" s="285">
        <v>0</v>
      </c>
      <c r="X528" s="285">
        <v>0</v>
      </c>
      <c r="Y528" s="285">
        <v>1771.12</v>
      </c>
      <c r="Z528" s="285">
        <v>-1771.12</v>
      </c>
      <c r="AA528" s="285">
        <v>0</v>
      </c>
      <c r="AB528" s="285">
        <v>0</v>
      </c>
      <c r="AC528" s="285">
        <v>0</v>
      </c>
      <c r="AD528" s="285">
        <v>0</v>
      </c>
      <c r="AE528" s="285">
        <v>0</v>
      </c>
      <c r="AF528" s="285">
        <v>0</v>
      </c>
      <c r="AG528" s="285">
        <v>0</v>
      </c>
      <c r="AH528" s="285">
        <v>0</v>
      </c>
      <c r="AI528" s="285">
        <v>0</v>
      </c>
      <c r="AJ528" s="285">
        <v>0</v>
      </c>
      <c r="AK528" s="285">
        <v>0</v>
      </c>
      <c r="AL528" s="285">
        <v>0</v>
      </c>
      <c r="AM528" s="285">
        <v>0</v>
      </c>
      <c r="AN528" s="285">
        <v>0</v>
      </c>
      <c r="AO528" s="285">
        <v>0</v>
      </c>
      <c r="AP528" s="285">
        <v>0</v>
      </c>
      <c r="AQ528" s="285">
        <v>0</v>
      </c>
      <c r="AR528" s="285">
        <v>0</v>
      </c>
      <c r="AS528" s="285">
        <v>0</v>
      </c>
      <c r="AT528" s="285">
        <v>0</v>
      </c>
    </row>
    <row r="529" spans="1:46" x14ac:dyDescent="0.35">
      <c r="A529" s="285" t="s">
        <v>10</v>
      </c>
      <c r="B529" s="285">
        <v>1</v>
      </c>
      <c r="C529" s="285" t="s">
        <v>575</v>
      </c>
      <c r="D529" s="285">
        <v>2200</v>
      </c>
      <c r="E529" s="285">
        <v>0</v>
      </c>
      <c r="F529" s="285">
        <v>0</v>
      </c>
      <c r="G529" s="285">
        <v>0</v>
      </c>
      <c r="H529" s="285">
        <v>0</v>
      </c>
      <c r="I529" s="285">
        <v>0</v>
      </c>
      <c r="J529" s="285">
        <v>0</v>
      </c>
      <c r="K529" s="285">
        <v>0</v>
      </c>
      <c r="L529" s="285">
        <v>0</v>
      </c>
      <c r="M529" s="285">
        <v>0</v>
      </c>
      <c r="N529" s="285">
        <v>0</v>
      </c>
      <c r="O529" s="285">
        <v>0</v>
      </c>
      <c r="P529" s="285">
        <v>0</v>
      </c>
      <c r="Q529" s="285">
        <v>0</v>
      </c>
      <c r="R529" s="285">
        <v>0</v>
      </c>
      <c r="S529" s="285">
        <v>0</v>
      </c>
      <c r="T529" s="285">
        <v>-7500</v>
      </c>
      <c r="U529" s="285">
        <v>-7500</v>
      </c>
      <c r="V529" s="285">
        <v>-7500</v>
      </c>
      <c r="W529" s="285">
        <v>-7500</v>
      </c>
      <c r="X529" s="285">
        <v>-7500</v>
      </c>
      <c r="Y529" s="285">
        <v>-7500</v>
      </c>
      <c r="Z529" s="285">
        <v>-7500</v>
      </c>
      <c r="AA529" s="285">
        <v>-7500</v>
      </c>
      <c r="AB529" s="285">
        <v>-7500</v>
      </c>
      <c r="AC529" s="285">
        <v>0</v>
      </c>
      <c r="AD529" s="285">
        <v>0</v>
      </c>
      <c r="AE529" s="285">
        <v>0</v>
      </c>
      <c r="AF529" s="285">
        <v>0</v>
      </c>
      <c r="AG529" s="285">
        <v>0</v>
      </c>
      <c r="AH529" s="285">
        <v>0</v>
      </c>
      <c r="AI529" s="285">
        <v>0</v>
      </c>
      <c r="AJ529" s="285">
        <v>0</v>
      </c>
      <c r="AK529" s="285">
        <v>0</v>
      </c>
      <c r="AL529" s="285">
        <v>0</v>
      </c>
      <c r="AM529" s="285">
        <v>0</v>
      </c>
      <c r="AN529" s="285">
        <v>0</v>
      </c>
      <c r="AO529" s="285">
        <v>0</v>
      </c>
      <c r="AP529" s="285">
        <v>0</v>
      </c>
      <c r="AQ529" s="285">
        <v>0</v>
      </c>
      <c r="AR529" s="285">
        <v>0</v>
      </c>
      <c r="AS529" s="285">
        <v>0</v>
      </c>
      <c r="AT529" s="285">
        <v>0</v>
      </c>
    </row>
    <row r="530" spans="1:46" x14ac:dyDescent="0.35">
      <c r="A530" s="285" t="s">
        <v>10</v>
      </c>
      <c r="B530" s="285">
        <v>1</v>
      </c>
      <c r="C530" s="285" t="s">
        <v>575</v>
      </c>
      <c r="D530" s="285">
        <v>2210</v>
      </c>
      <c r="E530" s="285">
        <v>0</v>
      </c>
      <c r="F530" s="285">
        <v>0</v>
      </c>
      <c r="G530" s="285">
        <v>0</v>
      </c>
      <c r="H530" s="285">
        <v>0</v>
      </c>
      <c r="I530" s="285">
        <v>0</v>
      </c>
      <c r="J530" s="285">
        <v>0</v>
      </c>
      <c r="K530" s="285">
        <v>0</v>
      </c>
      <c r="L530" s="285">
        <v>0</v>
      </c>
      <c r="M530" s="285">
        <v>0</v>
      </c>
      <c r="N530" s="285">
        <v>0</v>
      </c>
      <c r="O530" s="285">
        <v>0</v>
      </c>
      <c r="P530" s="285">
        <v>0</v>
      </c>
      <c r="Q530" s="285">
        <v>0</v>
      </c>
      <c r="R530" s="285">
        <v>0</v>
      </c>
      <c r="S530" s="285">
        <v>0</v>
      </c>
      <c r="T530" s="285">
        <v>-25869.39</v>
      </c>
      <c r="U530" s="285">
        <v>0</v>
      </c>
      <c r="V530" s="285">
        <v>7000</v>
      </c>
      <c r="W530" s="285">
        <v>0</v>
      </c>
      <c r="X530" s="285">
        <v>-171519.43</v>
      </c>
      <c r="Y530" s="285">
        <v>24000</v>
      </c>
      <c r="Z530" s="285">
        <v>-24000</v>
      </c>
      <c r="AA530" s="285">
        <v>5388.01</v>
      </c>
      <c r="AB530" s="285">
        <v>0</v>
      </c>
      <c r="AC530" s="285">
        <v>6000</v>
      </c>
      <c r="AD530" s="285">
        <v>-5388.01</v>
      </c>
      <c r="AE530" s="285">
        <v>47801.83</v>
      </c>
      <c r="AF530" s="285">
        <v>0</v>
      </c>
      <c r="AG530" s="285">
        <v>0</v>
      </c>
      <c r="AH530" s="285">
        <v>0</v>
      </c>
      <c r="AI530" s="285">
        <v>0</v>
      </c>
      <c r="AJ530" s="285">
        <v>0</v>
      </c>
      <c r="AK530" s="285">
        <v>0</v>
      </c>
      <c r="AL530" s="285">
        <v>0</v>
      </c>
      <c r="AM530" s="285">
        <v>0</v>
      </c>
      <c r="AN530" s="285">
        <v>0</v>
      </c>
      <c r="AO530" s="285">
        <v>0</v>
      </c>
      <c r="AP530" s="285">
        <v>0</v>
      </c>
      <c r="AQ530" s="285">
        <v>0</v>
      </c>
      <c r="AR530" s="285">
        <v>0</v>
      </c>
      <c r="AS530" s="285">
        <v>0</v>
      </c>
      <c r="AT530" s="285">
        <v>0</v>
      </c>
    </row>
    <row r="531" spans="1:46" x14ac:dyDescent="0.35">
      <c r="A531" s="285" t="s">
        <v>10</v>
      </c>
      <c r="B531" s="285">
        <v>1</v>
      </c>
      <c r="C531" s="285" t="s">
        <v>575</v>
      </c>
      <c r="D531" s="285">
        <v>2220</v>
      </c>
      <c r="E531" s="285">
        <v>0</v>
      </c>
      <c r="F531" s="285">
        <v>0</v>
      </c>
      <c r="G531" s="285">
        <v>0</v>
      </c>
      <c r="H531" s="285">
        <v>0</v>
      </c>
      <c r="I531" s="285">
        <v>0</v>
      </c>
      <c r="J531" s="285">
        <v>0</v>
      </c>
      <c r="K531" s="285">
        <v>0</v>
      </c>
      <c r="L531" s="285">
        <v>0</v>
      </c>
      <c r="M531" s="285">
        <v>0</v>
      </c>
      <c r="N531" s="285">
        <v>0</v>
      </c>
      <c r="O531" s="285">
        <v>0</v>
      </c>
      <c r="P531" s="285">
        <v>0</v>
      </c>
      <c r="Q531" s="285">
        <v>0</v>
      </c>
      <c r="R531" s="285">
        <v>0</v>
      </c>
      <c r="S531" s="285">
        <v>0</v>
      </c>
      <c r="T531" s="285">
        <v>0</v>
      </c>
      <c r="U531" s="285">
        <v>0</v>
      </c>
      <c r="V531" s="285">
        <v>0</v>
      </c>
      <c r="W531" s="285">
        <v>1569.93</v>
      </c>
      <c r="X531" s="285">
        <v>0</v>
      </c>
      <c r="Y531" s="285">
        <v>-1569.93</v>
      </c>
      <c r="Z531" s="285">
        <v>0</v>
      </c>
      <c r="AA531" s="285">
        <v>0</v>
      </c>
      <c r="AB531" s="285">
        <v>0</v>
      </c>
      <c r="AC531" s="285">
        <v>0</v>
      </c>
      <c r="AD531" s="285">
        <v>0</v>
      </c>
      <c r="AE531" s="285">
        <v>0</v>
      </c>
      <c r="AF531" s="285">
        <v>0</v>
      </c>
      <c r="AG531" s="285">
        <v>0</v>
      </c>
      <c r="AH531" s="285">
        <v>0</v>
      </c>
      <c r="AI531" s="285">
        <v>0</v>
      </c>
      <c r="AJ531" s="285">
        <v>0</v>
      </c>
      <c r="AK531" s="285">
        <v>0</v>
      </c>
      <c r="AL531" s="285">
        <v>0</v>
      </c>
      <c r="AM531" s="285">
        <v>0</v>
      </c>
      <c r="AN531" s="285">
        <v>0</v>
      </c>
      <c r="AO531" s="285">
        <v>0</v>
      </c>
      <c r="AP531" s="285">
        <v>0</v>
      </c>
      <c r="AQ531" s="285">
        <v>0</v>
      </c>
      <c r="AR531" s="285">
        <v>0</v>
      </c>
      <c r="AS531" s="285">
        <v>0</v>
      </c>
      <c r="AT531" s="285">
        <v>0</v>
      </c>
    </row>
    <row r="532" spans="1:46" x14ac:dyDescent="0.35">
      <c r="A532" s="285" t="s">
        <v>10</v>
      </c>
      <c r="B532" s="285">
        <v>1</v>
      </c>
      <c r="C532" s="285" t="s">
        <v>575</v>
      </c>
      <c r="D532" s="285">
        <v>2230</v>
      </c>
      <c r="E532" s="285">
        <v>0</v>
      </c>
      <c r="F532" s="285">
        <v>0</v>
      </c>
      <c r="G532" s="285">
        <v>0</v>
      </c>
      <c r="H532" s="285">
        <v>0</v>
      </c>
      <c r="I532" s="285">
        <v>0</v>
      </c>
      <c r="J532" s="285">
        <v>0</v>
      </c>
      <c r="K532" s="285">
        <v>0</v>
      </c>
      <c r="L532" s="285">
        <v>0</v>
      </c>
      <c r="M532" s="285">
        <v>0</v>
      </c>
      <c r="N532" s="285">
        <v>0</v>
      </c>
      <c r="O532" s="285">
        <v>0</v>
      </c>
      <c r="P532" s="285">
        <v>0</v>
      </c>
      <c r="Q532" s="285">
        <v>0</v>
      </c>
      <c r="R532" s="285">
        <v>0</v>
      </c>
      <c r="S532" s="285">
        <v>0</v>
      </c>
      <c r="T532" s="285">
        <v>0</v>
      </c>
      <c r="U532" s="285">
        <v>0</v>
      </c>
      <c r="V532" s="285">
        <v>0</v>
      </c>
      <c r="W532" s="285">
        <v>7035</v>
      </c>
      <c r="X532" s="285">
        <v>-3010.87</v>
      </c>
      <c r="Y532" s="285">
        <v>4024.13</v>
      </c>
      <c r="Z532" s="285">
        <v>-8048.26</v>
      </c>
      <c r="AA532" s="285">
        <v>2874.38</v>
      </c>
      <c r="AB532" s="285">
        <v>1724.63</v>
      </c>
      <c r="AC532" s="285">
        <v>1724.63</v>
      </c>
      <c r="AD532" s="285">
        <v>1149.75</v>
      </c>
      <c r="AE532" s="285">
        <v>574.88</v>
      </c>
      <c r="AF532" s="285">
        <v>0</v>
      </c>
      <c r="AG532" s="285">
        <v>0</v>
      </c>
      <c r="AH532" s="285">
        <v>0</v>
      </c>
      <c r="AI532" s="285">
        <v>0</v>
      </c>
      <c r="AJ532" s="285">
        <v>0</v>
      </c>
      <c r="AK532" s="285">
        <v>0</v>
      </c>
      <c r="AL532" s="285">
        <v>0</v>
      </c>
      <c r="AM532" s="285">
        <v>0</v>
      </c>
      <c r="AN532" s="285">
        <v>0</v>
      </c>
      <c r="AO532" s="285">
        <v>0</v>
      </c>
      <c r="AP532" s="285">
        <v>0</v>
      </c>
      <c r="AQ532" s="285">
        <v>0</v>
      </c>
      <c r="AR532" s="285">
        <v>0</v>
      </c>
      <c r="AS532" s="285">
        <v>0</v>
      </c>
      <c r="AT532" s="285">
        <v>0</v>
      </c>
    </row>
    <row r="533" spans="1:46" x14ac:dyDescent="0.35">
      <c r="A533" s="285" t="s">
        <v>10</v>
      </c>
      <c r="B533" s="285">
        <v>1</v>
      </c>
      <c r="C533" s="285" t="s">
        <v>575</v>
      </c>
      <c r="D533" s="285">
        <v>4000</v>
      </c>
      <c r="E533" s="285">
        <v>0</v>
      </c>
      <c r="F533" s="285">
        <v>0</v>
      </c>
      <c r="G533" s="285">
        <v>0</v>
      </c>
      <c r="H533" s="285">
        <v>0</v>
      </c>
      <c r="I533" s="285">
        <v>0</v>
      </c>
      <c r="J533" s="285">
        <v>0</v>
      </c>
      <c r="K533" s="285">
        <v>0</v>
      </c>
      <c r="L533" s="285">
        <v>0</v>
      </c>
      <c r="M533" s="285">
        <v>0</v>
      </c>
      <c r="N533" s="285">
        <v>0</v>
      </c>
      <c r="O533" s="285">
        <v>0</v>
      </c>
      <c r="P533" s="285">
        <v>0</v>
      </c>
      <c r="Q533" s="285">
        <v>0</v>
      </c>
      <c r="R533" s="285">
        <v>0</v>
      </c>
      <c r="S533" s="285">
        <v>0</v>
      </c>
      <c r="T533" s="285">
        <v>-2561</v>
      </c>
      <c r="U533" s="285">
        <v>13411</v>
      </c>
      <c r="V533" s="285">
        <v>-1118</v>
      </c>
      <c r="W533" s="285">
        <v>861206</v>
      </c>
      <c r="X533" s="285">
        <v>-1200</v>
      </c>
      <c r="Y533" s="285">
        <v>-4268</v>
      </c>
      <c r="Z533" s="285">
        <v>-6201</v>
      </c>
      <c r="AA533" s="285">
        <v>749185</v>
      </c>
      <c r="AB533" s="285">
        <v>-4252</v>
      </c>
      <c r="AC533" s="285">
        <v>-5495</v>
      </c>
      <c r="AD533" s="285">
        <v>-19248</v>
      </c>
      <c r="AE533" s="285">
        <v>182691</v>
      </c>
      <c r="AF533" s="285">
        <v>0</v>
      </c>
      <c r="AG533" s="285">
        <v>0</v>
      </c>
      <c r="AH533" s="285">
        <v>0</v>
      </c>
      <c r="AI533" s="285">
        <v>0</v>
      </c>
      <c r="AJ533" s="285">
        <v>0</v>
      </c>
      <c r="AK533" s="285">
        <v>0</v>
      </c>
      <c r="AL533" s="285">
        <v>0</v>
      </c>
      <c r="AM533" s="285">
        <v>0</v>
      </c>
      <c r="AN533" s="285">
        <v>0</v>
      </c>
      <c r="AO533" s="285">
        <v>0</v>
      </c>
      <c r="AP533" s="285">
        <v>0</v>
      </c>
      <c r="AQ533" s="285">
        <v>0</v>
      </c>
      <c r="AR533" s="285">
        <v>0</v>
      </c>
      <c r="AS533" s="285">
        <v>0</v>
      </c>
      <c r="AT533" s="285">
        <v>0</v>
      </c>
    </row>
    <row r="534" spans="1:46" x14ac:dyDescent="0.35">
      <c r="A534" s="285" t="s">
        <v>10</v>
      </c>
      <c r="B534" s="285">
        <v>1</v>
      </c>
      <c r="C534" s="285" t="s">
        <v>575</v>
      </c>
      <c r="D534" s="285">
        <v>4003</v>
      </c>
      <c r="E534" s="285">
        <v>0</v>
      </c>
      <c r="F534" s="285">
        <v>0</v>
      </c>
      <c r="G534" s="285">
        <v>0</v>
      </c>
      <c r="H534" s="285">
        <v>0</v>
      </c>
      <c r="I534" s="285">
        <v>0</v>
      </c>
      <c r="J534" s="285">
        <v>0</v>
      </c>
      <c r="K534" s="285">
        <v>0</v>
      </c>
      <c r="L534" s="285">
        <v>0</v>
      </c>
      <c r="M534" s="285">
        <v>0</v>
      </c>
      <c r="N534" s="285">
        <v>0</v>
      </c>
      <c r="O534" s="285">
        <v>0</v>
      </c>
      <c r="P534" s="285">
        <v>0</v>
      </c>
      <c r="Q534" s="285">
        <v>0</v>
      </c>
      <c r="R534" s="285">
        <v>0</v>
      </c>
      <c r="S534" s="285">
        <v>0</v>
      </c>
      <c r="T534" s="285">
        <v>-144</v>
      </c>
      <c r="U534" s="285">
        <v>-296</v>
      </c>
      <c r="V534" s="285">
        <v>10</v>
      </c>
      <c r="W534" s="285">
        <v>72863</v>
      </c>
      <c r="X534" s="285">
        <v>0</v>
      </c>
      <c r="Y534" s="285">
        <v>-172</v>
      </c>
      <c r="Z534" s="285">
        <v>-314</v>
      </c>
      <c r="AA534" s="285">
        <v>63312</v>
      </c>
      <c r="AB534" s="285">
        <v>17</v>
      </c>
      <c r="AC534" s="285">
        <v>-165</v>
      </c>
      <c r="AD534" s="285">
        <v>-1370</v>
      </c>
      <c r="AE534" s="285">
        <v>15532</v>
      </c>
      <c r="AF534" s="285">
        <v>0</v>
      </c>
      <c r="AG534" s="285">
        <v>0</v>
      </c>
      <c r="AH534" s="285">
        <v>0</v>
      </c>
      <c r="AI534" s="285">
        <v>0</v>
      </c>
      <c r="AJ534" s="285">
        <v>0</v>
      </c>
      <c r="AK534" s="285">
        <v>0</v>
      </c>
      <c r="AL534" s="285">
        <v>0</v>
      </c>
      <c r="AM534" s="285">
        <v>0</v>
      </c>
      <c r="AN534" s="285">
        <v>0</v>
      </c>
      <c r="AO534" s="285">
        <v>0</v>
      </c>
      <c r="AP534" s="285">
        <v>0</v>
      </c>
      <c r="AQ534" s="285">
        <v>0</v>
      </c>
      <c r="AR534" s="285">
        <v>0</v>
      </c>
      <c r="AS534" s="285">
        <v>0</v>
      </c>
      <c r="AT534" s="285">
        <v>0</v>
      </c>
    </row>
    <row r="535" spans="1:46" x14ac:dyDescent="0.35">
      <c r="A535" s="285" t="s">
        <v>10</v>
      </c>
      <c r="B535" s="285">
        <v>1</v>
      </c>
      <c r="C535" s="285" t="s">
        <v>575</v>
      </c>
      <c r="D535" s="285">
        <v>4007</v>
      </c>
      <c r="E535" s="285">
        <v>0</v>
      </c>
      <c r="F535" s="285">
        <v>0</v>
      </c>
      <c r="G535" s="285">
        <v>0</v>
      </c>
      <c r="H535" s="285">
        <v>0</v>
      </c>
      <c r="I535" s="285">
        <v>0</v>
      </c>
      <c r="J535" s="285">
        <v>0</v>
      </c>
      <c r="K535" s="285">
        <v>0</v>
      </c>
      <c r="L535" s="285">
        <v>0</v>
      </c>
      <c r="M535" s="285">
        <v>0</v>
      </c>
      <c r="N535" s="285">
        <v>0</v>
      </c>
      <c r="O535" s="285">
        <v>0</v>
      </c>
      <c r="P535" s="285">
        <v>0</v>
      </c>
      <c r="Q535" s="285">
        <v>0</v>
      </c>
      <c r="R535" s="285">
        <v>0</v>
      </c>
      <c r="S535" s="285">
        <v>0</v>
      </c>
      <c r="T535" s="285">
        <v>15</v>
      </c>
      <c r="U535" s="285">
        <v>12</v>
      </c>
      <c r="V535" s="285">
        <v>26</v>
      </c>
      <c r="W535" s="285">
        <v>9847</v>
      </c>
      <c r="X535" s="285">
        <v>-25</v>
      </c>
      <c r="Y535" s="285">
        <v>-63</v>
      </c>
      <c r="Z535" s="285">
        <v>-18</v>
      </c>
      <c r="AA535" s="285">
        <v>10216</v>
      </c>
      <c r="AB535" s="285">
        <v>-223</v>
      </c>
      <c r="AC535" s="285">
        <v>-132</v>
      </c>
      <c r="AD535" s="285">
        <v>-249</v>
      </c>
      <c r="AE535" s="285">
        <v>8094</v>
      </c>
      <c r="AF535" s="285">
        <v>0</v>
      </c>
      <c r="AG535" s="285">
        <v>0</v>
      </c>
      <c r="AH535" s="285">
        <v>0</v>
      </c>
      <c r="AI535" s="285">
        <v>0</v>
      </c>
      <c r="AJ535" s="285">
        <v>0</v>
      </c>
      <c r="AK535" s="285">
        <v>0</v>
      </c>
      <c r="AL535" s="285">
        <v>0</v>
      </c>
      <c r="AM535" s="285">
        <v>0</v>
      </c>
      <c r="AN535" s="285">
        <v>0</v>
      </c>
      <c r="AO535" s="285">
        <v>0</v>
      </c>
      <c r="AP535" s="285">
        <v>0</v>
      </c>
      <c r="AQ535" s="285">
        <v>0</v>
      </c>
      <c r="AR535" s="285">
        <v>0</v>
      </c>
      <c r="AS535" s="285">
        <v>0</v>
      </c>
      <c r="AT535" s="285">
        <v>0</v>
      </c>
    </row>
    <row r="536" spans="1:46" x14ac:dyDescent="0.35">
      <c r="A536" s="285" t="s">
        <v>10</v>
      </c>
      <c r="B536" s="285">
        <v>1</v>
      </c>
      <c r="C536" s="285" t="s">
        <v>575</v>
      </c>
      <c r="D536" s="285">
        <v>4008</v>
      </c>
      <c r="E536" s="285">
        <v>0</v>
      </c>
      <c r="F536" s="285">
        <v>0</v>
      </c>
      <c r="G536" s="285">
        <v>0</v>
      </c>
      <c r="H536" s="285">
        <v>0</v>
      </c>
      <c r="I536" s="285">
        <v>0</v>
      </c>
      <c r="J536" s="285">
        <v>0</v>
      </c>
      <c r="K536" s="285">
        <v>0</v>
      </c>
      <c r="L536" s="285">
        <v>0</v>
      </c>
      <c r="M536" s="285">
        <v>0</v>
      </c>
      <c r="N536" s="285">
        <v>0</v>
      </c>
      <c r="O536" s="285">
        <v>0</v>
      </c>
      <c r="P536" s="285">
        <v>0</v>
      </c>
      <c r="Q536" s="285">
        <v>0</v>
      </c>
      <c r="R536" s="285">
        <v>0</v>
      </c>
      <c r="S536" s="285">
        <v>0</v>
      </c>
      <c r="T536" s="285">
        <v>110</v>
      </c>
      <c r="U536" s="285">
        <v>88</v>
      </c>
      <c r="V536" s="285">
        <v>187</v>
      </c>
      <c r="W536" s="285">
        <v>70183</v>
      </c>
      <c r="X536" s="285">
        <v>-176</v>
      </c>
      <c r="Y536" s="285">
        <v>-450</v>
      </c>
      <c r="Z536" s="285">
        <v>-132</v>
      </c>
      <c r="AA536" s="285">
        <v>72817</v>
      </c>
      <c r="AB536" s="285">
        <v>-1591</v>
      </c>
      <c r="AC536" s="285">
        <v>-944</v>
      </c>
      <c r="AD536" s="285">
        <v>-1773</v>
      </c>
      <c r="AE536" s="285">
        <v>57686</v>
      </c>
      <c r="AF536" s="285">
        <v>0</v>
      </c>
      <c r="AG536" s="285">
        <v>0</v>
      </c>
      <c r="AH536" s="285">
        <v>0</v>
      </c>
      <c r="AI536" s="285">
        <v>0</v>
      </c>
      <c r="AJ536" s="285">
        <v>0</v>
      </c>
      <c r="AK536" s="285">
        <v>0</v>
      </c>
      <c r="AL536" s="285">
        <v>0</v>
      </c>
      <c r="AM536" s="285">
        <v>0</v>
      </c>
      <c r="AN536" s="285">
        <v>0</v>
      </c>
      <c r="AO536" s="285">
        <v>0</v>
      </c>
      <c r="AP536" s="285">
        <v>0</v>
      </c>
      <c r="AQ536" s="285">
        <v>0</v>
      </c>
      <c r="AR536" s="285">
        <v>0</v>
      </c>
      <c r="AS536" s="285">
        <v>0</v>
      </c>
      <c r="AT536" s="285">
        <v>0</v>
      </c>
    </row>
    <row r="537" spans="1:46" x14ac:dyDescent="0.35">
      <c r="A537" s="285" t="s">
        <v>10</v>
      </c>
      <c r="B537" s="285">
        <v>1</v>
      </c>
      <c r="C537" s="285" t="s">
        <v>575</v>
      </c>
      <c r="D537" s="285">
        <v>4009</v>
      </c>
      <c r="E537" s="285">
        <v>0</v>
      </c>
      <c r="F537" s="285">
        <v>0</v>
      </c>
      <c r="G537" s="285">
        <v>0</v>
      </c>
      <c r="H537" s="285">
        <v>0</v>
      </c>
      <c r="I537" s="285">
        <v>0</v>
      </c>
      <c r="J537" s="285">
        <v>0</v>
      </c>
      <c r="K537" s="285">
        <v>0</v>
      </c>
      <c r="L537" s="285">
        <v>0</v>
      </c>
      <c r="M537" s="285">
        <v>0</v>
      </c>
      <c r="N537" s="285">
        <v>0</v>
      </c>
      <c r="O537" s="285">
        <v>0</v>
      </c>
      <c r="P537" s="285">
        <v>0</v>
      </c>
      <c r="Q537" s="285">
        <v>0</v>
      </c>
      <c r="R537" s="285">
        <v>0</v>
      </c>
      <c r="S537" s="285">
        <v>0</v>
      </c>
      <c r="T537" s="285">
        <v>72</v>
      </c>
      <c r="U537" s="285">
        <v>58</v>
      </c>
      <c r="V537" s="285">
        <v>123</v>
      </c>
      <c r="W537" s="285">
        <v>46142</v>
      </c>
      <c r="X537" s="285">
        <v>-115</v>
      </c>
      <c r="Y537" s="285">
        <v>-296</v>
      </c>
      <c r="Z537" s="285">
        <v>-87</v>
      </c>
      <c r="AA537" s="285">
        <v>47874</v>
      </c>
      <c r="AB537" s="285">
        <v>-1046</v>
      </c>
      <c r="AC537" s="285">
        <v>-620</v>
      </c>
      <c r="AD537" s="285">
        <v>-1165</v>
      </c>
      <c r="AE537" s="285">
        <v>37924</v>
      </c>
      <c r="AF537" s="285">
        <v>0</v>
      </c>
      <c r="AG537" s="285">
        <v>0</v>
      </c>
      <c r="AH537" s="285">
        <v>0</v>
      </c>
      <c r="AI537" s="285">
        <v>0</v>
      </c>
      <c r="AJ537" s="285">
        <v>0</v>
      </c>
      <c r="AK537" s="285">
        <v>0</v>
      </c>
      <c r="AL537" s="285">
        <v>0</v>
      </c>
      <c r="AM537" s="285">
        <v>0</v>
      </c>
      <c r="AN537" s="285">
        <v>0</v>
      </c>
      <c r="AO537" s="285">
        <v>0</v>
      </c>
      <c r="AP537" s="285">
        <v>0</v>
      </c>
      <c r="AQ537" s="285">
        <v>0</v>
      </c>
      <c r="AR537" s="285">
        <v>0</v>
      </c>
      <c r="AS537" s="285">
        <v>0</v>
      </c>
      <c r="AT537" s="285">
        <v>0</v>
      </c>
    </row>
    <row r="538" spans="1:46" x14ac:dyDescent="0.35">
      <c r="A538" s="285" t="s">
        <v>10</v>
      </c>
      <c r="B538" s="285">
        <v>1</v>
      </c>
      <c r="C538" s="285" t="s">
        <v>575</v>
      </c>
      <c r="D538" s="285">
        <v>4010</v>
      </c>
      <c r="E538" s="285">
        <v>0</v>
      </c>
      <c r="F538" s="285">
        <v>0</v>
      </c>
      <c r="G538" s="285">
        <v>0</v>
      </c>
      <c r="H538" s="285">
        <v>0</v>
      </c>
      <c r="I538" s="285">
        <v>0</v>
      </c>
      <c r="J538" s="285">
        <v>0</v>
      </c>
      <c r="K538" s="285">
        <v>0</v>
      </c>
      <c r="L538" s="285">
        <v>0</v>
      </c>
      <c r="M538" s="285">
        <v>0</v>
      </c>
      <c r="N538" s="285">
        <v>0</v>
      </c>
      <c r="O538" s="285">
        <v>0</v>
      </c>
      <c r="P538" s="285">
        <v>0</v>
      </c>
      <c r="Q538" s="285">
        <v>0</v>
      </c>
      <c r="R538" s="285">
        <v>0</v>
      </c>
      <c r="S538" s="285">
        <v>0</v>
      </c>
      <c r="T538" s="285">
        <v>0</v>
      </c>
      <c r="U538" s="285">
        <v>0</v>
      </c>
      <c r="V538" s="285">
        <v>0</v>
      </c>
      <c r="W538" s="285">
        <v>0</v>
      </c>
      <c r="X538" s="285">
        <v>0</v>
      </c>
      <c r="Y538" s="285">
        <v>0</v>
      </c>
      <c r="Z538" s="285">
        <v>0</v>
      </c>
      <c r="AA538" s="285">
        <v>0</v>
      </c>
      <c r="AB538" s="285">
        <v>0</v>
      </c>
      <c r="AC538" s="285">
        <v>0</v>
      </c>
      <c r="AD538" s="285">
        <v>0</v>
      </c>
      <c r="AE538" s="285">
        <v>60000</v>
      </c>
      <c r="AF538" s="285">
        <v>0</v>
      </c>
      <c r="AG538" s="285">
        <v>0</v>
      </c>
      <c r="AH538" s="285">
        <v>0</v>
      </c>
      <c r="AI538" s="285">
        <v>0</v>
      </c>
      <c r="AJ538" s="285">
        <v>0</v>
      </c>
      <c r="AK538" s="285">
        <v>0</v>
      </c>
      <c r="AL538" s="285">
        <v>0</v>
      </c>
      <c r="AM538" s="285">
        <v>0</v>
      </c>
      <c r="AN538" s="285">
        <v>0</v>
      </c>
      <c r="AO538" s="285">
        <v>0</v>
      </c>
      <c r="AP538" s="285">
        <v>0</v>
      </c>
      <c r="AQ538" s="285">
        <v>0</v>
      </c>
      <c r="AR538" s="285">
        <v>0</v>
      </c>
      <c r="AS538" s="285">
        <v>0</v>
      </c>
      <c r="AT538" s="285">
        <v>0</v>
      </c>
    </row>
    <row r="539" spans="1:46" x14ac:dyDescent="0.35">
      <c r="A539" s="285" t="s">
        <v>10</v>
      </c>
      <c r="B539" s="285">
        <v>1</v>
      </c>
      <c r="C539" s="285" t="s">
        <v>575</v>
      </c>
      <c r="D539" s="285">
        <v>4015</v>
      </c>
      <c r="E539" s="285">
        <v>0</v>
      </c>
      <c r="F539" s="285">
        <v>0</v>
      </c>
      <c r="G539" s="285">
        <v>0</v>
      </c>
      <c r="H539" s="285">
        <v>0</v>
      </c>
      <c r="I539" s="285">
        <v>0</v>
      </c>
      <c r="J539" s="285">
        <v>0</v>
      </c>
      <c r="K539" s="285">
        <v>0</v>
      </c>
      <c r="L539" s="285">
        <v>0</v>
      </c>
      <c r="M539" s="285">
        <v>0</v>
      </c>
      <c r="N539" s="285">
        <v>0</v>
      </c>
      <c r="O539" s="285">
        <v>0</v>
      </c>
      <c r="P539" s="285">
        <v>0</v>
      </c>
      <c r="Q539" s="285">
        <v>0</v>
      </c>
      <c r="R539" s="285">
        <v>0</v>
      </c>
      <c r="S539" s="285">
        <v>0</v>
      </c>
      <c r="T539" s="285">
        <v>0</v>
      </c>
      <c r="U539" s="285">
        <v>0</v>
      </c>
      <c r="V539" s="285">
        <v>2912</v>
      </c>
      <c r="W539" s="285">
        <v>0</v>
      </c>
      <c r="X539" s="285">
        <v>0</v>
      </c>
      <c r="Y539" s="285">
        <v>1588</v>
      </c>
      <c r="Z539" s="285">
        <v>0</v>
      </c>
      <c r="AA539" s="285">
        <v>0</v>
      </c>
      <c r="AB539" s="285">
        <v>0</v>
      </c>
      <c r="AC539" s="285">
        <v>0</v>
      </c>
      <c r="AD539" s="285">
        <v>0</v>
      </c>
      <c r="AE539" s="285">
        <v>0</v>
      </c>
      <c r="AF539" s="285">
        <v>0</v>
      </c>
      <c r="AG539" s="285">
        <v>0</v>
      </c>
      <c r="AH539" s="285">
        <v>0</v>
      </c>
      <c r="AI539" s="285">
        <v>0</v>
      </c>
      <c r="AJ539" s="285">
        <v>0</v>
      </c>
      <c r="AK539" s="285">
        <v>0</v>
      </c>
      <c r="AL539" s="285">
        <v>0</v>
      </c>
      <c r="AM539" s="285">
        <v>0</v>
      </c>
      <c r="AN539" s="285">
        <v>0</v>
      </c>
      <c r="AO539" s="285">
        <v>0</v>
      </c>
      <c r="AP539" s="285">
        <v>0</v>
      </c>
      <c r="AQ539" s="285">
        <v>0</v>
      </c>
      <c r="AR539" s="285">
        <v>0</v>
      </c>
      <c r="AS539" s="285">
        <v>0</v>
      </c>
      <c r="AT539" s="285">
        <v>0</v>
      </c>
    </row>
    <row r="540" spans="1:46" x14ac:dyDescent="0.35">
      <c r="A540" s="285" t="s">
        <v>10</v>
      </c>
      <c r="B540" s="285">
        <v>1</v>
      </c>
      <c r="C540" s="285" t="s">
        <v>575</v>
      </c>
      <c r="D540" s="285">
        <v>4020</v>
      </c>
      <c r="E540" s="285">
        <v>0</v>
      </c>
      <c r="F540" s="285">
        <v>0</v>
      </c>
      <c r="G540" s="285">
        <v>0</v>
      </c>
      <c r="H540" s="285">
        <v>0</v>
      </c>
      <c r="I540" s="285">
        <v>0</v>
      </c>
      <c r="J540" s="285">
        <v>0</v>
      </c>
      <c r="K540" s="285">
        <v>0</v>
      </c>
      <c r="L540" s="285">
        <v>0</v>
      </c>
      <c r="M540" s="285">
        <v>0</v>
      </c>
      <c r="N540" s="285">
        <v>0</v>
      </c>
      <c r="O540" s="285">
        <v>0</v>
      </c>
      <c r="P540" s="285">
        <v>0</v>
      </c>
      <c r="Q540" s="285">
        <v>0</v>
      </c>
      <c r="R540" s="285">
        <v>0</v>
      </c>
      <c r="S540" s="285">
        <v>0</v>
      </c>
      <c r="T540" s="285">
        <v>0</v>
      </c>
      <c r="U540" s="285">
        <v>0</v>
      </c>
      <c r="V540" s="285">
        <v>0</v>
      </c>
      <c r="W540" s="285">
        <v>0</v>
      </c>
      <c r="X540" s="285">
        <v>0</v>
      </c>
      <c r="Y540" s="285">
        <v>5703</v>
      </c>
      <c r="Z540" s="285">
        <v>0</v>
      </c>
      <c r="AA540" s="285">
        <v>0</v>
      </c>
      <c r="AB540" s="285">
        <v>0</v>
      </c>
      <c r="AC540" s="285">
        <v>4297</v>
      </c>
      <c r="AD540" s="285">
        <v>0</v>
      </c>
      <c r="AE540" s="285">
        <v>0</v>
      </c>
      <c r="AF540" s="285">
        <v>0</v>
      </c>
      <c r="AG540" s="285">
        <v>0</v>
      </c>
      <c r="AH540" s="285">
        <v>0</v>
      </c>
      <c r="AI540" s="285">
        <v>0</v>
      </c>
      <c r="AJ540" s="285">
        <v>0</v>
      </c>
      <c r="AK540" s="285">
        <v>0</v>
      </c>
      <c r="AL540" s="285">
        <v>0</v>
      </c>
      <c r="AM540" s="285">
        <v>0</v>
      </c>
      <c r="AN540" s="285">
        <v>0</v>
      </c>
      <c r="AO540" s="285">
        <v>0</v>
      </c>
      <c r="AP540" s="285">
        <v>0</v>
      </c>
      <c r="AQ540" s="285">
        <v>0</v>
      </c>
      <c r="AR540" s="285">
        <v>0</v>
      </c>
      <c r="AS540" s="285">
        <v>0</v>
      </c>
      <c r="AT540" s="285">
        <v>0</v>
      </c>
    </row>
    <row r="541" spans="1:46" x14ac:dyDescent="0.35">
      <c r="A541" s="285" t="s">
        <v>10</v>
      </c>
      <c r="B541" s="285">
        <v>1</v>
      </c>
      <c r="C541" s="285" t="s">
        <v>575</v>
      </c>
      <c r="D541" s="285">
        <v>4021</v>
      </c>
      <c r="E541" s="285">
        <v>0</v>
      </c>
      <c r="F541" s="285">
        <v>0</v>
      </c>
      <c r="G541" s="285">
        <v>0</v>
      </c>
      <c r="H541" s="285">
        <v>0</v>
      </c>
      <c r="I541" s="285">
        <v>0</v>
      </c>
      <c r="J541" s="285">
        <v>0</v>
      </c>
      <c r="K541" s="285">
        <v>0</v>
      </c>
      <c r="L541" s="285">
        <v>0</v>
      </c>
      <c r="M541" s="285">
        <v>0</v>
      </c>
      <c r="N541" s="285">
        <v>0</v>
      </c>
      <c r="O541" s="285">
        <v>0</v>
      </c>
      <c r="P541" s="285">
        <v>0</v>
      </c>
      <c r="Q541" s="285">
        <v>0</v>
      </c>
      <c r="R541" s="285">
        <v>0</v>
      </c>
      <c r="S541" s="285">
        <v>0</v>
      </c>
      <c r="T541" s="285">
        <v>0</v>
      </c>
      <c r="U541" s="285">
        <v>0</v>
      </c>
      <c r="V541" s="285">
        <v>0</v>
      </c>
      <c r="W541" s="285">
        <v>0</v>
      </c>
      <c r="X541" s="285">
        <v>0</v>
      </c>
      <c r="Y541" s="285">
        <v>3111</v>
      </c>
      <c r="Z541" s="285">
        <v>0</v>
      </c>
      <c r="AA541" s="285">
        <v>0</v>
      </c>
      <c r="AB541" s="285">
        <v>0</v>
      </c>
      <c r="AC541" s="285">
        <v>389</v>
      </c>
      <c r="AD541" s="285">
        <v>0</v>
      </c>
      <c r="AE541" s="285">
        <v>0</v>
      </c>
      <c r="AF541" s="285">
        <v>0</v>
      </c>
      <c r="AG541" s="285">
        <v>0</v>
      </c>
      <c r="AH541" s="285">
        <v>0</v>
      </c>
      <c r="AI541" s="285">
        <v>0</v>
      </c>
      <c r="AJ541" s="285">
        <v>0</v>
      </c>
      <c r="AK541" s="285">
        <v>0</v>
      </c>
      <c r="AL541" s="285">
        <v>0</v>
      </c>
      <c r="AM541" s="285">
        <v>0</v>
      </c>
      <c r="AN541" s="285">
        <v>0</v>
      </c>
      <c r="AO541" s="285">
        <v>0</v>
      </c>
      <c r="AP541" s="285">
        <v>0</v>
      </c>
      <c r="AQ541" s="285">
        <v>0</v>
      </c>
      <c r="AR541" s="285">
        <v>0</v>
      </c>
      <c r="AS541" s="285">
        <v>0</v>
      </c>
      <c r="AT541" s="285">
        <v>0</v>
      </c>
    </row>
    <row r="542" spans="1:46" x14ac:dyDescent="0.35">
      <c r="A542" s="285" t="s">
        <v>10</v>
      </c>
      <c r="B542" s="285">
        <v>1</v>
      </c>
      <c r="C542" s="285" t="s">
        <v>575</v>
      </c>
      <c r="D542" s="285">
        <v>4022</v>
      </c>
      <c r="E542" s="285">
        <v>0</v>
      </c>
      <c r="F542" s="285">
        <v>0</v>
      </c>
      <c r="G542" s="285">
        <v>0</v>
      </c>
      <c r="H542" s="285">
        <v>0</v>
      </c>
      <c r="I542" s="285">
        <v>0</v>
      </c>
      <c r="J542" s="285">
        <v>0</v>
      </c>
      <c r="K542" s="285">
        <v>0</v>
      </c>
      <c r="L542" s="285">
        <v>0</v>
      </c>
      <c r="M542" s="285">
        <v>0</v>
      </c>
      <c r="N542" s="285">
        <v>0</v>
      </c>
      <c r="O542" s="285">
        <v>0</v>
      </c>
      <c r="P542" s="285">
        <v>0</v>
      </c>
      <c r="Q542" s="285">
        <v>0</v>
      </c>
      <c r="R542" s="285">
        <v>0</v>
      </c>
      <c r="S542" s="285">
        <v>0</v>
      </c>
      <c r="T542" s="285">
        <v>0</v>
      </c>
      <c r="U542" s="285">
        <v>0</v>
      </c>
      <c r="V542" s="285">
        <v>0</v>
      </c>
      <c r="W542" s="285">
        <v>0</v>
      </c>
      <c r="X542" s="285">
        <v>0</v>
      </c>
      <c r="Y542" s="285">
        <v>1387</v>
      </c>
      <c r="Z542" s="285">
        <v>0</v>
      </c>
      <c r="AA542" s="285">
        <v>0</v>
      </c>
      <c r="AB542" s="285">
        <v>0</v>
      </c>
      <c r="AC542" s="285">
        <v>693</v>
      </c>
      <c r="AD542" s="285">
        <v>0</v>
      </c>
      <c r="AE542" s="285">
        <v>0</v>
      </c>
      <c r="AF542" s="285">
        <v>0</v>
      </c>
      <c r="AG542" s="285">
        <v>0</v>
      </c>
      <c r="AH542" s="285">
        <v>0</v>
      </c>
      <c r="AI542" s="285">
        <v>0</v>
      </c>
      <c r="AJ542" s="285">
        <v>0</v>
      </c>
      <c r="AK542" s="285">
        <v>0</v>
      </c>
      <c r="AL542" s="285">
        <v>0</v>
      </c>
      <c r="AM542" s="285">
        <v>0</v>
      </c>
      <c r="AN542" s="285">
        <v>0</v>
      </c>
      <c r="AO542" s="285">
        <v>0</v>
      </c>
      <c r="AP542" s="285">
        <v>0</v>
      </c>
      <c r="AQ542" s="285">
        <v>0</v>
      </c>
      <c r="AR542" s="285">
        <v>0</v>
      </c>
      <c r="AS542" s="285">
        <v>0</v>
      </c>
      <c r="AT542" s="285">
        <v>0</v>
      </c>
    </row>
    <row r="543" spans="1:46" x14ac:dyDescent="0.35">
      <c r="A543" s="285" t="s">
        <v>10</v>
      </c>
      <c r="B543" s="285">
        <v>1</v>
      </c>
      <c r="C543" s="285" t="s">
        <v>575</v>
      </c>
      <c r="D543" s="285">
        <v>4023</v>
      </c>
      <c r="E543" s="285">
        <v>0</v>
      </c>
      <c r="F543" s="285">
        <v>0</v>
      </c>
      <c r="G543" s="285">
        <v>0</v>
      </c>
      <c r="H543" s="285">
        <v>0</v>
      </c>
      <c r="I543" s="285">
        <v>0</v>
      </c>
      <c r="J543" s="285">
        <v>0</v>
      </c>
      <c r="K543" s="285">
        <v>0</v>
      </c>
      <c r="L543" s="285">
        <v>0</v>
      </c>
      <c r="M543" s="285">
        <v>0</v>
      </c>
      <c r="N543" s="285">
        <v>0</v>
      </c>
      <c r="O543" s="285">
        <v>0</v>
      </c>
      <c r="P543" s="285">
        <v>0</v>
      </c>
      <c r="Q543" s="285">
        <v>0</v>
      </c>
      <c r="R543" s="285">
        <v>0</v>
      </c>
      <c r="S543" s="285">
        <v>0</v>
      </c>
      <c r="T543" s="285">
        <v>0</v>
      </c>
      <c r="U543" s="285">
        <v>0</v>
      </c>
      <c r="V543" s="285">
        <v>0</v>
      </c>
      <c r="W543" s="285">
        <v>0</v>
      </c>
      <c r="X543" s="285">
        <v>0</v>
      </c>
      <c r="Y543" s="285">
        <v>2333</v>
      </c>
      <c r="Z543" s="285">
        <v>0</v>
      </c>
      <c r="AA543" s="285">
        <v>0</v>
      </c>
      <c r="AB543" s="285">
        <v>0</v>
      </c>
      <c r="AC543" s="285">
        <v>1167</v>
      </c>
      <c r="AD543" s="285">
        <v>0</v>
      </c>
      <c r="AE543" s="285">
        <v>0</v>
      </c>
      <c r="AF543" s="285">
        <v>0</v>
      </c>
      <c r="AG543" s="285">
        <v>0</v>
      </c>
      <c r="AH543" s="285">
        <v>0</v>
      </c>
      <c r="AI543" s="285">
        <v>0</v>
      </c>
      <c r="AJ543" s="285">
        <v>0</v>
      </c>
      <c r="AK543" s="285">
        <v>0</v>
      </c>
      <c r="AL543" s="285">
        <v>0</v>
      </c>
      <c r="AM543" s="285">
        <v>0</v>
      </c>
      <c r="AN543" s="285">
        <v>0</v>
      </c>
      <c r="AO543" s="285">
        <v>0</v>
      </c>
      <c r="AP543" s="285">
        <v>0</v>
      </c>
      <c r="AQ543" s="285">
        <v>0</v>
      </c>
      <c r="AR543" s="285">
        <v>0</v>
      </c>
      <c r="AS543" s="285">
        <v>0</v>
      </c>
      <c r="AT543" s="285">
        <v>0</v>
      </c>
    </row>
    <row r="544" spans="1:46" x14ac:dyDescent="0.35">
      <c r="A544" s="285" t="s">
        <v>10</v>
      </c>
      <c r="B544" s="285">
        <v>1</v>
      </c>
      <c r="C544" s="285" t="s">
        <v>575</v>
      </c>
      <c r="D544" s="285">
        <v>4025</v>
      </c>
      <c r="E544" s="285">
        <v>0</v>
      </c>
      <c r="F544" s="285">
        <v>0</v>
      </c>
      <c r="G544" s="285">
        <v>0</v>
      </c>
      <c r="H544" s="285">
        <v>0</v>
      </c>
      <c r="I544" s="285">
        <v>0</v>
      </c>
      <c r="J544" s="285">
        <v>0</v>
      </c>
      <c r="K544" s="285">
        <v>0</v>
      </c>
      <c r="L544" s="285">
        <v>0</v>
      </c>
      <c r="M544" s="285">
        <v>0</v>
      </c>
      <c r="N544" s="285">
        <v>0</v>
      </c>
      <c r="O544" s="285">
        <v>0</v>
      </c>
      <c r="P544" s="285">
        <v>0</v>
      </c>
      <c r="Q544" s="285">
        <v>0</v>
      </c>
      <c r="R544" s="285">
        <v>0</v>
      </c>
      <c r="S544" s="285">
        <v>0</v>
      </c>
      <c r="T544" s="285">
        <v>0</v>
      </c>
      <c r="U544" s="285">
        <v>0</v>
      </c>
      <c r="V544" s="285">
        <v>5000</v>
      </c>
      <c r="W544" s="285">
        <v>0</v>
      </c>
      <c r="X544" s="285">
        <v>0</v>
      </c>
      <c r="Y544" s="285">
        <v>0</v>
      </c>
      <c r="Z544" s="285">
        <v>0</v>
      </c>
      <c r="AA544" s="285">
        <v>0</v>
      </c>
      <c r="AB544" s="285">
        <v>0</v>
      </c>
      <c r="AC544" s="285">
        <v>0</v>
      </c>
      <c r="AD544" s="285">
        <v>0</v>
      </c>
      <c r="AE544" s="285">
        <v>0</v>
      </c>
      <c r="AF544" s="285">
        <v>0</v>
      </c>
      <c r="AG544" s="285">
        <v>0</v>
      </c>
      <c r="AH544" s="285">
        <v>0</v>
      </c>
      <c r="AI544" s="285">
        <v>0</v>
      </c>
      <c r="AJ544" s="285">
        <v>0</v>
      </c>
      <c r="AK544" s="285">
        <v>0</v>
      </c>
      <c r="AL544" s="285">
        <v>0</v>
      </c>
      <c r="AM544" s="285">
        <v>0</v>
      </c>
      <c r="AN544" s="285">
        <v>0</v>
      </c>
      <c r="AO544" s="285">
        <v>0</v>
      </c>
      <c r="AP544" s="285">
        <v>0</v>
      </c>
      <c r="AQ544" s="285">
        <v>0</v>
      </c>
      <c r="AR544" s="285">
        <v>0</v>
      </c>
      <c r="AS544" s="285">
        <v>0</v>
      </c>
      <c r="AT544" s="285">
        <v>0</v>
      </c>
    </row>
    <row r="545" spans="1:46" x14ac:dyDescent="0.35">
      <c r="A545" s="285" t="s">
        <v>10</v>
      </c>
      <c r="B545" s="285">
        <v>1</v>
      </c>
      <c r="C545" s="285" t="s">
        <v>575</v>
      </c>
      <c r="D545" s="285">
        <v>4030</v>
      </c>
      <c r="E545" s="285">
        <v>0</v>
      </c>
      <c r="F545" s="285">
        <v>0</v>
      </c>
      <c r="G545" s="285">
        <v>0</v>
      </c>
      <c r="H545" s="285">
        <v>0</v>
      </c>
      <c r="I545" s="285">
        <v>0</v>
      </c>
      <c r="J545" s="285">
        <v>0</v>
      </c>
      <c r="K545" s="285">
        <v>0</v>
      </c>
      <c r="L545" s="285">
        <v>0</v>
      </c>
      <c r="M545" s="285">
        <v>0</v>
      </c>
      <c r="N545" s="285">
        <v>0</v>
      </c>
      <c r="O545" s="285">
        <v>0</v>
      </c>
      <c r="P545" s="285">
        <v>0</v>
      </c>
      <c r="Q545" s="285">
        <v>0</v>
      </c>
      <c r="R545" s="285">
        <v>0</v>
      </c>
      <c r="S545" s="285">
        <v>0</v>
      </c>
      <c r="T545" s="285">
        <v>0</v>
      </c>
      <c r="U545" s="285">
        <v>0</v>
      </c>
      <c r="V545" s="285">
        <v>0</v>
      </c>
      <c r="W545" s="285">
        <v>128</v>
      </c>
      <c r="X545" s="285">
        <v>0</v>
      </c>
      <c r="Y545" s="285">
        <v>0</v>
      </c>
      <c r="Z545" s="285">
        <v>0</v>
      </c>
      <c r="AA545" s="285">
        <v>0</v>
      </c>
      <c r="AB545" s="285">
        <v>0</v>
      </c>
      <c r="AC545" s="285">
        <v>372</v>
      </c>
      <c r="AD545" s="285">
        <v>0</v>
      </c>
      <c r="AE545" s="285">
        <v>0</v>
      </c>
      <c r="AF545" s="285">
        <v>0</v>
      </c>
      <c r="AG545" s="285">
        <v>0</v>
      </c>
      <c r="AH545" s="285">
        <v>0</v>
      </c>
      <c r="AI545" s="285">
        <v>0</v>
      </c>
      <c r="AJ545" s="285">
        <v>0</v>
      </c>
      <c r="AK545" s="285">
        <v>0</v>
      </c>
      <c r="AL545" s="285">
        <v>0</v>
      </c>
      <c r="AM545" s="285">
        <v>0</v>
      </c>
      <c r="AN545" s="285">
        <v>0</v>
      </c>
      <c r="AO545" s="285">
        <v>0</v>
      </c>
      <c r="AP545" s="285">
        <v>0</v>
      </c>
      <c r="AQ545" s="285">
        <v>0</v>
      </c>
      <c r="AR545" s="285">
        <v>0</v>
      </c>
      <c r="AS545" s="285">
        <v>0</v>
      </c>
      <c r="AT545" s="285">
        <v>0</v>
      </c>
    </row>
    <row r="546" spans="1:46" x14ac:dyDescent="0.35">
      <c r="A546" s="285" t="s">
        <v>10</v>
      </c>
      <c r="B546" s="285">
        <v>1</v>
      </c>
      <c r="C546" s="285" t="s">
        <v>575</v>
      </c>
      <c r="D546" s="285">
        <v>4033</v>
      </c>
      <c r="E546" s="285">
        <v>0</v>
      </c>
      <c r="F546" s="285">
        <v>0</v>
      </c>
      <c r="G546" s="285">
        <v>0</v>
      </c>
      <c r="H546" s="285">
        <v>0</v>
      </c>
      <c r="I546" s="285">
        <v>0</v>
      </c>
      <c r="J546" s="285">
        <v>0</v>
      </c>
      <c r="K546" s="285">
        <v>0</v>
      </c>
      <c r="L546" s="285">
        <v>0</v>
      </c>
      <c r="M546" s="285">
        <v>0</v>
      </c>
      <c r="N546" s="285">
        <v>0</v>
      </c>
      <c r="O546" s="285">
        <v>0</v>
      </c>
      <c r="P546" s="285">
        <v>0</v>
      </c>
      <c r="Q546" s="285">
        <v>0</v>
      </c>
      <c r="R546" s="285">
        <v>0</v>
      </c>
      <c r="S546" s="285">
        <v>0</v>
      </c>
      <c r="T546" s="285">
        <v>1338</v>
      </c>
      <c r="U546" s="285">
        <v>1338</v>
      </c>
      <c r="V546" s="285">
        <v>1338</v>
      </c>
      <c r="W546" s="285">
        <v>1338</v>
      </c>
      <c r="X546" s="285">
        <v>1338</v>
      </c>
      <c r="Y546" s="285">
        <v>1338</v>
      </c>
      <c r="Z546" s="285">
        <v>1338</v>
      </c>
      <c r="AA546" s="285">
        <v>1338</v>
      </c>
      <c r="AB546" s="285">
        <v>1338</v>
      </c>
      <c r="AC546" s="285">
        <v>1338</v>
      </c>
      <c r="AD546" s="285">
        <v>1338</v>
      </c>
      <c r="AE546" s="285">
        <v>1342</v>
      </c>
      <c r="AF546" s="285">
        <v>0</v>
      </c>
      <c r="AG546" s="285">
        <v>0</v>
      </c>
      <c r="AH546" s="285">
        <v>0</v>
      </c>
      <c r="AI546" s="285">
        <v>0</v>
      </c>
      <c r="AJ546" s="285">
        <v>0</v>
      </c>
      <c r="AK546" s="285">
        <v>0</v>
      </c>
      <c r="AL546" s="285">
        <v>0</v>
      </c>
      <c r="AM546" s="285">
        <v>0</v>
      </c>
      <c r="AN546" s="285">
        <v>0</v>
      </c>
      <c r="AO546" s="285">
        <v>0</v>
      </c>
      <c r="AP546" s="285">
        <v>0</v>
      </c>
      <c r="AQ546" s="285">
        <v>0</v>
      </c>
      <c r="AR546" s="285">
        <v>0</v>
      </c>
      <c r="AS546" s="285">
        <v>0</v>
      </c>
      <c r="AT546" s="285">
        <v>0</v>
      </c>
    </row>
    <row r="547" spans="1:46" x14ac:dyDescent="0.35">
      <c r="A547" s="285" t="s">
        <v>10</v>
      </c>
      <c r="B547" s="285">
        <v>1</v>
      </c>
      <c r="C547" s="285" t="s">
        <v>575</v>
      </c>
      <c r="D547" s="285">
        <v>4035</v>
      </c>
      <c r="E547" s="285">
        <v>0</v>
      </c>
      <c r="F547" s="285">
        <v>0</v>
      </c>
      <c r="G547" s="285">
        <v>0</v>
      </c>
      <c r="H547" s="285">
        <v>0</v>
      </c>
      <c r="I547" s="285">
        <v>0</v>
      </c>
      <c r="J547" s="285">
        <v>0</v>
      </c>
      <c r="K547" s="285">
        <v>0</v>
      </c>
      <c r="L547" s="285">
        <v>0</v>
      </c>
      <c r="M547" s="285">
        <v>0</v>
      </c>
      <c r="N547" s="285">
        <v>0</v>
      </c>
      <c r="O547" s="285">
        <v>0</v>
      </c>
      <c r="P547" s="285">
        <v>0</v>
      </c>
      <c r="Q547" s="285">
        <v>0</v>
      </c>
      <c r="R547" s="285">
        <v>0</v>
      </c>
      <c r="S547" s="285">
        <v>0</v>
      </c>
      <c r="T547" s="285">
        <v>0</v>
      </c>
      <c r="U547" s="285">
        <v>0</v>
      </c>
      <c r="V547" s="285">
        <v>0</v>
      </c>
      <c r="W547" s="285">
        <v>0</v>
      </c>
      <c r="X547" s="285">
        <v>0</v>
      </c>
      <c r="Y547" s="285">
        <v>0</v>
      </c>
      <c r="Z547" s="285">
        <v>0</v>
      </c>
      <c r="AA547" s="285">
        <v>0</v>
      </c>
      <c r="AB547" s="285">
        <v>0</v>
      </c>
      <c r="AC547" s="285">
        <v>0</v>
      </c>
      <c r="AD547" s="285">
        <v>0</v>
      </c>
      <c r="AE547" s="285">
        <v>20000</v>
      </c>
      <c r="AF547" s="285">
        <v>0</v>
      </c>
      <c r="AG547" s="285">
        <v>0</v>
      </c>
      <c r="AH547" s="285">
        <v>0</v>
      </c>
      <c r="AI547" s="285">
        <v>0</v>
      </c>
      <c r="AJ547" s="285">
        <v>0</v>
      </c>
      <c r="AK547" s="285">
        <v>0</v>
      </c>
      <c r="AL547" s="285">
        <v>0</v>
      </c>
      <c r="AM547" s="285">
        <v>0</v>
      </c>
      <c r="AN547" s="285">
        <v>0</v>
      </c>
      <c r="AO547" s="285">
        <v>0</v>
      </c>
      <c r="AP547" s="285">
        <v>0</v>
      </c>
      <c r="AQ547" s="285">
        <v>0</v>
      </c>
      <c r="AR547" s="285">
        <v>0</v>
      </c>
      <c r="AS547" s="285">
        <v>0</v>
      </c>
      <c r="AT547" s="285">
        <v>0</v>
      </c>
    </row>
    <row r="548" spans="1:46" x14ac:dyDescent="0.35">
      <c r="A548" s="285" t="s">
        <v>10</v>
      </c>
      <c r="B548" s="285">
        <v>1</v>
      </c>
      <c r="C548" s="285" t="s">
        <v>575</v>
      </c>
      <c r="D548" s="285">
        <v>4041</v>
      </c>
      <c r="E548" s="285">
        <v>0</v>
      </c>
      <c r="F548" s="285">
        <v>0</v>
      </c>
      <c r="G548" s="285">
        <v>0</v>
      </c>
      <c r="H548" s="285">
        <v>0</v>
      </c>
      <c r="I548" s="285">
        <v>0</v>
      </c>
      <c r="J548" s="285">
        <v>0</v>
      </c>
      <c r="K548" s="285">
        <v>0</v>
      </c>
      <c r="L548" s="285">
        <v>0</v>
      </c>
      <c r="M548" s="285">
        <v>0</v>
      </c>
      <c r="N548" s="285">
        <v>0</v>
      </c>
      <c r="O548" s="285">
        <v>0</v>
      </c>
      <c r="P548" s="285">
        <v>0</v>
      </c>
      <c r="Q548" s="285">
        <v>0</v>
      </c>
      <c r="R548" s="285">
        <v>0</v>
      </c>
      <c r="S548" s="285">
        <v>0</v>
      </c>
      <c r="T548" s="285">
        <v>1054</v>
      </c>
      <c r="U548" s="285">
        <v>0</v>
      </c>
      <c r="V548" s="285">
        <v>0</v>
      </c>
      <c r="W548" s="285">
        <v>20819</v>
      </c>
      <c r="X548" s="285">
        <v>10014</v>
      </c>
      <c r="Y548" s="285">
        <v>1054</v>
      </c>
      <c r="Z548" s="285">
        <v>1054</v>
      </c>
      <c r="AA548" s="285">
        <v>9563</v>
      </c>
      <c r="AB548" s="285">
        <v>0</v>
      </c>
      <c r="AC548" s="285">
        <v>3162</v>
      </c>
      <c r="AD548" s="285">
        <v>2846</v>
      </c>
      <c r="AE548" s="285">
        <v>434</v>
      </c>
      <c r="AF548" s="285">
        <v>0</v>
      </c>
      <c r="AG548" s="285">
        <v>0</v>
      </c>
      <c r="AH548" s="285">
        <v>0</v>
      </c>
      <c r="AI548" s="285">
        <v>0</v>
      </c>
      <c r="AJ548" s="285">
        <v>0</v>
      </c>
      <c r="AK548" s="285">
        <v>0</v>
      </c>
      <c r="AL548" s="285">
        <v>0</v>
      </c>
      <c r="AM548" s="285">
        <v>0</v>
      </c>
      <c r="AN548" s="285">
        <v>0</v>
      </c>
      <c r="AO548" s="285">
        <v>0</v>
      </c>
      <c r="AP548" s="285">
        <v>0</v>
      </c>
      <c r="AQ548" s="285">
        <v>0</v>
      </c>
      <c r="AR548" s="285">
        <v>0</v>
      </c>
      <c r="AS548" s="285">
        <v>0</v>
      </c>
      <c r="AT548" s="285">
        <v>0</v>
      </c>
    </row>
    <row r="549" spans="1:46" x14ac:dyDescent="0.35">
      <c r="A549" s="285" t="s">
        <v>10</v>
      </c>
      <c r="B549" s="285">
        <v>1</v>
      </c>
      <c r="C549" s="285" t="s">
        <v>575</v>
      </c>
      <c r="D549" s="285">
        <v>4045</v>
      </c>
      <c r="E549" s="285">
        <v>0</v>
      </c>
      <c r="F549" s="285">
        <v>0</v>
      </c>
      <c r="G549" s="285">
        <v>0</v>
      </c>
      <c r="H549" s="285">
        <v>0</v>
      </c>
      <c r="I549" s="285">
        <v>0</v>
      </c>
      <c r="J549" s="285">
        <v>0</v>
      </c>
      <c r="K549" s="285">
        <v>0</v>
      </c>
      <c r="L549" s="285">
        <v>0</v>
      </c>
      <c r="M549" s="285">
        <v>0</v>
      </c>
      <c r="N549" s="285">
        <v>0</v>
      </c>
      <c r="O549" s="285">
        <v>0</v>
      </c>
      <c r="P549" s="285">
        <v>0</v>
      </c>
      <c r="Q549" s="285">
        <v>0</v>
      </c>
      <c r="R549" s="285">
        <v>0</v>
      </c>
      <c r="S549" s="285">
        <v>0</v>
      </c>
      <c r="T549" s="285">
        <v>2500</v>
      </c>
      <c r="U549" s="285">
        <v>2500</v>
      </c>
      <c r="V549" s="285">
        <v>2500</v>
      </c>
      <c r="W549" s="285">
        <v>2500</v>
      </c>
      <c r="X549" s="285">
        <v>2500</v>
      </c>
      <c r="Y549" s="285">
        <v>2500</v>
      </c>
      <c r="Z549" s="285">
        <v>2500</v>
      </c>
      <c r="AA549" s="285">
        <v>2500</v>
      </c>
      <c r="AB549" s="285">
        <v>2500</v>
      </c>
      <c r="AC549" s="285">
        <v>2500</v>
      </c>
      <c r="AD549" s="285">
        <v>2500</v>
      </c>
      <c r="AE549" s="285">
        <v>2500</v>
      </c>
      <c r="AF549" s="285">
        <v>0</v>
      </c>
      <c r="AG549" s="285">
        <v>0</v>
      </c>
      <c r="AH549" s="285">
        <v>0</v>
      </c>
      <c r="AI549" s="285">
        <v>0</v>
      </c>
      <c r="AJ549" s="285">
        <v>0</v>
      </c>
      <c r="AK549" s="285">
        <v>0</v>
      </c>
      <c r="AL549" s="285">
        <v>0</v>
      </c>
      <c r="AM549" s="285">
        <v>0</v>
      </c>
      <c r="AN549" s="285">
        <v>0</v>
      </c>
      <c r="AO549" s="285">
        <v>0</v>
      </c>
      <c r="AP549" s="285">
        <v>0</v>
      </c>
      <c r="AQ549" s="285">
        <v>0</v>
      </c>
      <c r="AR549" s="285">
        <v>0</v>
      </c>
      <c r="AS549" s="285">
        <v>0</v>
      </c>
      <c r="AT549" s="285">
        <v>0</v>
      </c>
    </row>
    <row r="550" spans="1:46" x14ac:dyDescent="0.35">
      <c r="A550" s="285" t="s">
        <v>10</v>
      </c>
      <c r="B550" s="285">
        <v>1</v>
      </c>
      <c r="C550" s="285" t="s">
        <v>575</v>
      </c>
      <c r="D550" s="285">
        <v>4046</v>
      </c>
      <c r="E550" s="285">
        <v>0</v>
      </c>
      <c r="F550" s="285">
        <v>0</v>
      </c>
      <c r="G550" s="285">
        <v>0</v>
      </c>
      <c r="H550" s="285">
        <v>0</v>
      </c>
      <c r="I550" s="285">
        <v>0</v>
      </c>
      <c r="J550" s="285">
        <v>0</v>
      </c>
      <c r="K550" s="285">
        <v>0</v>
      </c>
      <c r="L550" s="285">
        <v>0</v>
      </c>
      <c r="M550" s="285">
        <v>0</v>
      </c>
      <c r="N550" s="285">
        <v>0</v>
      </c>
      <c r="O550" s="285">
        <v>0</v>
      </c>
      <c r="P550" s="285">
        <v>0</v>
      </c>
      <c r="Q550" s="285">
        <v>0</v>
      </c>
      <c r="R550" s="285">
        <v>0</v>
      </c>
      <c r="S550" s="285">
        <v>0</v>
      </c>
      <c r="T550" s="285">
        <v>0</v>
      </c>
      <c r="U550" s="285">
        <v>0</v>
      </c>
      <c r="V550" s="285">
        <v>0</v>
      </c>
      <c r="W550" s="285">
        <v>221</v>
      </c>
      <c r="X550" s="285">
        <v>5213</v>
      </c>
      <c r="Y550" s="285">
        <v>2372</v>
      </c>
      <c r="Z550" s="285">
        <v>2449</v>
      </c>
      <c r="AA550" s="285">
        <v>1931</v>
      </c>
      <c r="AB550" s="285">
        <v>221</v>
      </c>
      <c r="AC550" s="285">
        <v>717</v>
      </c>
      <c r="AD550" s="285">
        <v>48</v>
      </c>
      <c r="AE550" s="285">
        <v>828</v>
      </c>
      <c r="AF550" s="285">
        <v>0</v>
      </c>
      <c r="AG550" s="285">
        <v>0</v>
      </c>
      <c r="AH550" s="285">
        <v>0</v>
      </c>
      <c r="AI550" s="285">
        <v>0</v>
      </c>
      <c r="AJ550" s="285">
        <v>0</v>
      </c>
      <c r="AK550" s="285">
        <v>0</v>
      </c>
      <c r="AL550" s="285">
        <v>0</v>
      </c>
      <c r="AM550" s="285">
        <v>0</v>
      </c>
      <c r="AN550" s="285">
        <v>0</v>
      </c>
      <c r="AO550" s="285">
        <v>0</v>
      </c>
      <c r="AP550" s="285">
        <v>0</v>
      </c>
      <c r="AQ550" s="285">
        <v>0</v>
      </c>
      <c r="AR550" s="285">
        <v>0</v>
      </c>
      <c r="AS550" s="285">
        <v>0</v>
      </c>
      <c r="AT550" s="285">
        <v>0</v>
      </c>
    </row>
    <row r="551" spans="1:46" x14ac:dyDescent="0.35">
      <c r="A551" s="285" t="s">
        <v>10</v>
      </c>
      <c r="B551" s="285">
        <v>1</v>
      </c>
      <c r="C551" s="285" t="s">
        <v>575</v>
      </c>
      <c r="D551" s="285">
        <v>4050</v>
      </c>
      <c r="E551" s="285">
        <v>0</v>
      </c>
      <c r="F551" s="285">
        <v>0</v>
      </c>
      <c r="G551" s="285">
        <v>0</v>
      </c>
      <c r="H551" s="285">
        <v>0</v>
      </c>
      <c r="I551" s="285">
        <v>0</v>
      </c>
      <c r="J551" s="285">
        <v>0</v>
      </c>
      <c r="K551" s="285">
        <v>0</v>
      </c>
      <c r="L551" s="285">
        <v>0</v>
      </c>
      <c r="M551" s="285">
        <v>0</v>
      </c>
      <c r="N551" s="285">
        <v>0</v>
      </c>
      <c r="O551" s="285">
        <v>0</v>
      </c>
      <c r="P551" s="285">
        <v>0</v>
      </c>
      <c r="Q551" s="285">
        <v>0</v>
      </c>
      <c r="R551" s="285">
        <v>0</v>
      </c>
      <c r="S551" s="285">
        <v>0</v>
      </c>
      <c r="T551" s="285">
        <v>271</v>
      </c>
      <c r="U551" s="285">
        <v>271</v>
      </c>
      <c r="V551" s="285">
        <v>271</v>
      </c>
      <c r="W551" s="285">
        <v>271</v>
      </c>
      <c r="X551" s="285">
        <v>271</v>
      </c>
      <c r="Y551" s="285">
        <v>271</v>
      </c>
      <c r="Z551" s="285">
        <v>271</v>
      </c>
      <c r="AA551" s="285">
        <v>271</v>
      </c>
      <c r="AB551" s="285">
        <v>271</v>
      </c>
      <c r="AC551" s="285">
        <v>271</v>
      </c>
      <c r="AD551" s="285">
        <v>271</v>
      </c>
      <c r="AE551" s="285">
        <v>269</v>
      </c>
      <c r="AF551" s="285">
        <v>0</v>
      </c>
      <c r="AG551" s="285">
        <v>0</v>
      </c>
      <c r="AH551" s="285">
        <v>0</v>
      </c>
      <c r="AI551" s="285">
        <v>0</v>
      </c>
      <c r="AJ551" s="285">
        <v>0</v>
      </c>
      <c r="AK551" s="285">
        <v>0</v>
      </c>
      <c r="AL551" s="285">
        <v>0</v>
      </c>
      <c r="AM551" s="285">
        <v>0</v>
      </c>
      <c r="AN551" s="285">
        <v>0</v>
      </c>
      <c r="AO551" s="285">
        <v>0</v>
      </c>
      <c r="AP551" s="285">
        <v>0</v>
      </c>
      <c r="AQ551" s="285">
        <v>0</v>
      </c>
      <c r="AR551" s="285">
        <v>0</v>
      </c>
      <c r="AS551" s="285">
        <v>0</v>
      </c>
      <c r="AT551" s="285">
        <v>0</v>
      </c>
    </row>
    <row r="552" spans="1:46" x14ac:dyDescent="0.35">
      <c r="A552" s="285" t="s">
        <v>10</v>
      </c>
      <c r="B552" s="285">
        <v>1</v>
      </c>
      <c r="C552" s="285" t="s">
        <v>575</v>
      </c>
      <c r="D552" s="285">
        <v>4070</v>
      </c>
      <c r="E552" s="285">
        <v>0</v>
      </c>
      <c r="F552" s="285">
        <v>0</v>
      </c>
      <c r="G552" s="285">
        <v>0</v>
      </c>
      <c r="H552" s="285">
        <v>0</v>
      </c>
      <c r="I552" s="285">
        <v>0</v>
      </c>
      <c r="J552" s="285">
        <v>0</v>
      </c>
      <c r="K552" s="285">
        <v>0</v>
      </c>
      <c r="L552" s="285">
        <v>0</v>
      </c>
      <c r="M552" s="285">
        <v>0</v>
      </c>
      <c r="N552" s="285">
        <v>0</v>
      </c>
      <c r="O552" s="285">
        <v>0</v>
      </c>
      <c r="P552" s="285">
        <v>0</v>
      </c>
      <c r="Q552" s="285">
        <v>0</v>
      </c>
      <c r="R552" s="285">
        <v>0</v>
      </c>
      <c r="S552" s="285">
        <v>0</v>
      </c>
      <c r="T552" s="285">
        <v>-251</v>
      </c>
      <c r="U552" s="285">
        <v>-505</v>
      </c>
      <c r="V552" s="285">
        <v>16</v>
      </c>
      <c r="W552" s="285">
        <v>86777</v>
      </c>
      <c r="X552" s="285">
        <v>-7720</v>
      </c>
      <c r="Y552" s="285">
        <v>-205</v>
      </c>
      <c r="Z552" s="285">
        <v>-374</v>
      </c>
      <c r="AA552" s="285">
        <v>75406</v>
      </c>
      <c r="AB552" s="285">
        <v>20</v>
      </c>
      <c r="AC552" s="285">
        <v>-197</v>
      </c>
      <c r="AD552" s="285">
        <v>-1632</v>
      </c>
      <c r="AE552" s="285">
        <v>18499</v>
      </c>
      <c r="AF552" s="285">
        <v>0</v>
      </c>
      <c r="AG552" s="285">
        <v>0</v>
      </c>
      <c r="AH552" s="285">
        <v>0</v>
      </c>
      <c r="AI552" s="285">
        <v>0</v>
      </c>
      <c r="AJ552" s="285">
        <v>0</v>
      </c>
      <c r="AK552" s="285">
        <v>0</v>
      </c>
      <c r="AL552" s="285">
        <v>0</v>
      </c>
      <c r="AM552" s="285">
        <v>0</v>
      </c>
      <c r="AN552" s="285">
        <v>0</v>
      </c>
      <c r="AO552" s="285">
        <v>0</v>
      </c>
      <c r="AP552" s="285">
        <v>0</v>
      </c>
      <c r="AQ552" s="285">
        <v>0</v>
      </c>
      <c r="AR552" s="285">
        <v>0</v>
      </c>
      <c r="AS552" s="285">
        <v>0</v>
      </c>
      <c r="AT552" s="285">
        <v>0</v>
      </c>
    </row>
    <row r="553" spans="1:46" x14ac:dyDescent="0.35">
      <c r="A553" s="285" t="s">
        <v>10</v>
      </c>
      <c r="B553" s="285">
        <v>1</v>
      </c>
      <c r="C553" s="285" t="s">
        <v>575</v>
      </c>
      <c r="D553" s="285">
        <v>4090</v>
      </c>
      <c r="E553" s="285">
        <v>0</v>
      </c>
      <c r="F553" s="285">
        <v>0</v>
      </c>
      <c r="G553" s="285">
        <v>0</v>
      </c>
      <c r="H553" s="285">
        <v>0</v>
      </c>
      <c r="I553" s="285">
        <v>0</v>
      </c>
      <c r="J553" s="285">
        <v>0</v>
      </c>
      <c r="K553" s="285">
        <v>0</v>
      </c>
      <c r="L553" s="285">
        <v>0</v>
      </c>
      <c r="M553" s="285">
        <v>0</v>
      </c>
      <c r="N553" s="285">
        <v>0</v>
      </c>
      <c r="O553" s="285">
        <v>0</v>
      </c>
      <c r="P553" s="285">
        <v>0</v>
      </c>
      <c r="Q553" s="285">
        <v>0</v>
      </c>
      <c r="R553" s="285">
        <v>0</v>
      </c>
      <c r="S553" s="285">
        <v>0</v>
      </c>
      <c r="T553" s="285">
        <v>2033</v>
      </c>
      <c r="U553" s="285">
        <v>2033</v>
      </c>
      <c r="V553" s="285">
        <v>2033</v>
      </c>
      <c r="W553" s="285">
        <v>2033</v>
      </c>
      <c r="X553" s="285">
        <v>2033</v>
      </c>
      <c r="Y553" s="285">
        <v>2033</v>
      </c>
      <c r="Z553" s="285">
        <v>2033</v>
      </c>
      <c r="AA553" s="285">
        <v>2033</v>
      </c>
      <c r="AB553" s="285">
        <v>2033</v>
      </c>
      <c r="AC553" s="285">
        <v>2033</v>
      </c>
      <c r="AD553" s="285">
        <v>2033</v>
      </c>
      <c r="AE553" s="285">
        <v>2037</v>
      </c>
      <c r="AF553" s="285">
        <v>0</v>
      </c>
      <c r="AG553" s="285">
        <v>0</v>
      </c>
      <c r="AH553" s="285">
        <v>0</v>
      </c>
      <c r="AI553" s="285">
        <v>0</v>
      </c>
      <c r="AJ553" s="285">
        <v>0</v>
      </c>
      <c r="AK553" s="285">
        <v>0</v>
      </c>
      <c r="AL553" s="285">
        <v>0</v>
      </c>
      <c r="AM553" s="285">
        <v>0</v>
      </c>
      <c r="AN553" s="285">
        <v>0</v>
      </c>
      <c r="AO553" s="285">
        <v>0</v>
      </c>
      <c r="AP553" s="285">
        <v>0</v>
      </c>
      <c r="AQ553" s="285">
        <v>0</v>
      </c>
      <c r="AR553" s="285">
        <v>0</v>
      </c>
      <c r="AS553" s="285">
        <v>0</v>
      </c>
      <c r="AT553" s="285">
        <v>0</v>
      </c>
    </row>
    <row r="554" spans="1:46" x14ac:dyDescent="0.35">
      <c r="A554" s="285" t="s">
        <v>10</v>
      </c>
      <c r="B554" s="285">
        <v>1</v>
      </c>
      <c r="C554" s="285" t="s">
        <v>575</v>
      </c>
      <c r="D554" s="285">
        <v>5001</v>
      </c>
      <c r="E554" s="285">
        <v>0</v>
      </c>
      <c r="F554" s="285">
        <v>0</v>
      </c>
      <c r="G554" s="285">
        <v>0</v>
      </c>
      <c r="H554" s="285">
        <v>0</v>
      </c>
      <c r="I554" s="285">
        <v>0</v>
      </c>
      <c r="J554" s="285">
        <v>0</v>
      </c>
      <c r="K554" s="285">
        <v>0</v>
      </c>
      <c r="L554" s="285">
        <v>0</v>
      </c>
      <c r="M554" s="285">
        <v>0</v>
      </c>
      <c r="N554" s="285">
        <v>0</v>
      </c>
      <c r="O554" s="285">
        <v>0</v>
      </c>
      <c r="P554" s="285">
        <v>0</v>
      </c>
      <c r="Q554" s="285">
        <v>0</v>
      </c>
      <c r="R554" s="285">
        <v>0</v>
      </c>
      <c r="S554" s="285">
        <v>0</v>
      </c>
      <c r="T554" s="285">
        <v>18320</v>
      </c>
      <c r="U554" s="285">
        <v>17487</v>
      </c>
      <c r="V554" s="285">
        <v>19153</v>
      </c>
      <c r="W554" s="285">
        <v>17487</v>
      </c>
      <c r="X554" s="285">
        <v>18320</v>
      </c>
      <c r="Y554" s="285">
        <v>18320</v>
      </c>
      <c r="Z554" s="285">
        <v>17487</v>
      </c>
      <c r="AA554" s="285">
        <v>19153</v>
      </c>
      <c r="AB554" s="285">
        <v>16655</v>
      </c>
      <c r="AC554" s="285">
        <v>18320</v>
      </c>
      <c r="AD554" s="285">
        <v>17487</v>
      </c>
      <c r="AE554" s="285">
        <v>61529</v>
      </c>
      <c r="AF554" s="285">
        <v>0</v>
      </c>
      <c r="AG554" s="285">
        <v>0</v>
      </c>
      <c r="AH554" s="285">
        <v>0</v>
      </c>
      <c r="AI554" s="285">
        <v>0</v>
      </c>
      <c r="AJ554" s="285">
        <v>0</v>
      </c>
      <c r="AK554" s="285">
        <v>0</v>
      </c>
      <c r="AL554" s="285">
        <v>0</v>
      </c>
      <c r="AM554" s="285">
        <v>0</v>
      </c>
      <c r="AN554" s="285">
        <v>0</v>
      </c>
      <c r="AO554" s="285">
        <v>0</v>
      </c>
      <c r="AP554" s="285">
        <v>0</v>
      </c>
      <c r="AQ554" s="285">
        <v>0</v>
      </c>
      <c r="AR554" s="285">
        <v>0</v>
      </c>
      <c r="AS554" s="285">
        <v>0</v>
      </c>
      <c r="AT554" s="285">
        <v>0</v>
      </c>
    </row>
    <row r="555" spans="1:46" x14ac:dyDescent="0.35">
      <c r="A555" s="285" t="s">
        <v>10</v>
      </c>
      <c r="B555" s="285">
        <v>1</v>
      </c>
      <c r="C555" s="285" t="s">
        <v>575</v>
      </c>
      <c r="D555" s="285">
        <v>5002</v>
      </c>
      <c r="E555" s="285">
        <v>0</v>
      </c>
      <c r="F555" s="285">
        <v>0</v>
      </c>
      <c r="G555" s="285">
        <v>0</v>
      </c>
      <c r="H555" s="285">
        <v>0</v>
      </c>
      <c r="I555" s="285">
        <v>0</v>
      </c>
      <c r="J555" s="285">
        <v>0</v>
      </c>
      <c r="K555" s="285">
        <v>0</v>
      </c>
      <c r="L555" s="285">
        <v>0</v>
      </c>
      <c r="M555" s="285">
        <v>0</v>
      </c>
      <c r="N555" s="285">
        <v>0</v>
      </c>
      <c r="O555" s="285">
        <v>0</v>
      </c>
      <c r="P555" s="285">
        <v>0</v>
      </c>
      <c r="Q555" s="285">
        <v>0</v>
      </c>
      <c r="R555" s="285">
        <v>0</v>
      </c>
      <c r="S555" s="285">
        <v>0</v>
      </c>
      <c r="T555" s="285">
        <v>2049</v>
      </c>
      <c r="U555" s="285">
        <v>1956</v>
      </c>
      <c r="V555" s="285">
        <v>2142</v>
      </c>
      <c r="W555" s="285">
        <v>1956</v>
      </c>
      <c r="X555" s="285">
        <v>2049</v>
      </c>
      <c r="Y555" s="285">
        <v>2049</v>
      </c>
      <c r="Z555" s="285">
        <v>1956</v>
      </c>
      <c r="AA555" s="285">
        <v>2142</v>
      </c>
      <c r="AB555" s="285">
        <v>1863</v>
      </c>
      <c r="AC555" s="285">
        <v>2049</v>
      </c>
      <c r="AD555" s="285">
        <v>1956</v>
      </c>
      <c r="AE555" s="285">
        <v>6883</v>
      </c>
      <c r="AF555" s="285">
        <v>0</v>
      </c>
      <c r="AG555" s="285">
        <v>0</v>
      </c>
      <c r="AH555" s="285">
        <v>0</v>
      </c>
      <c r="AI555" s="285">
        <v>0</v>
      </c>
      <c r="AJ555" s="285">
        <v>0</v>
      </c>
      <c r="AK555" s="285">
        <v>0</v>
      </c>
      <c r="AL555" s="285">
        <v>0</v>
      </c>
      <c r="AM555" s="285">
        <v>0</v>
      </c>
      <c r="AN555" s="285">
        <v>0</v>
      </c>
      <c r="AO555" s="285">
        <v>0</v>
      </c>
      <c r="AP555" s="285">
        <v>0</v>
      </c>
      <c r="AQ555" s="285">
        <v>0</v>
      </c>
      <c r="AR555" s="285">
        <v>0</v>
      </c>
      <c r="AS555" s="285">
        <v>0</v>
      </c>
      <c r="AT555" s="285">
        <v>0</v>
      </c>
    </row>
    <row r="556" spans="1:46" x14ac:dyDescent="0.35">
      <c r="A556" s="285" t="s">
        <v>10</v>
      </c>
      <c r="B556" s="285">
        <v>1</v>
      </c>
      <c r="C556" s="285" t="s">
        <v>575</v>
      </c>
      <c r="D556" s="285">
        <v>5010</v>
      </c>
      <c r="E556" s="285">
        <v>0</v>
      </c>
      <c r="F556" s="285">
        <v>0</v>
      </c>
      <c r="G556" s="285">
        <v>0</v>
      </c>
      <c r="H556" s="285">
        <v>0</v>
      </c>
      <c r="I556" s="285">
        <v>0</v>
      </c>
      <c r="J556" s="285">
        <v>0</v>
      </c>
      <c r="K556" s="285">
        <v>0</v>
      </c>
      <c r="L556" s="285">
        <v>0</v>
      </c>
      <c r="M556" s="285">
        <v>0</v>
      </c>
      <c r="N556" s="285">
        <v>0</v>
      </c>
      <c r="O556" s="285">
        <v>0</v>
      </c>
      <c r="P556" s="285">
        <v>0</v>
      </c>
      <c r="Q556" s="285">
        <v>0</v>
      </c>
      <c r="R556" s="285">
        <v>0</v>
      </c>
      <c r="S556" s="285">
        <v>0</v>
      </c>
      <c r="T556" s="285">
        <v>52</v>
      </c>
      <c r="U556" s="285">
        <v>52</v>
      </c>
      <c r="V556" s="285">
        <v>52</v>
      </c>
      <c r="W556" s="285">
        <v>52</v>
      </c>
      <c r="X556" s="285">
        <v>52</v>
      </c>
      <c r="Y556" s="285">
        <v>52</v>
      </c>
      <c r="Z556" s="285">
        <v>52</v>
      </c>
      <c r="AA556" s="285">
        <v>52</v>
      </c>
      <c r="AB556" s="285">
        <v>52</v>
      </c>
      <c r="AC556" s="285">
        <v>52</v>
      </c>
      <c r="AD556" s="285">
        <v>52</v>
      </c>
      <c r="AE556" s="285">
        <v>53</v>
      </c>
      <c r="AF556" s="285">
        <v>0</v>
      </c>
      <c r="AG556" s="285">
        <v>0</v>
      </c>
      <c r="AH556" s="285">
        <v>0</v>
      </c>
      <c r="AI556" s="285">
        <v>0</v>
      </c>
      <c r="AJ556" s="285">
        <v>0</v>
      </c>
      <c r="AK556" s="285">
        <v>0</v>
      </c>
      <c r="AL556" s="285">
        <v>0</v>
      </c>
      <c r="AM556" s="285">
        <v>0</v>
      </c>
      <c r="AN556" s="285">
        <v>0</v>
      </c>
      <c r="AO556" s="285">
        <v>0</v>
      </c>
      <c r="AP556" s="285">
        <v>0</v>
      </c>
      <c r="AQ556" s="285">
        <v>0</v>
      </c>
      <c r="AR556" s="285">
        <v>0</v>
      </c>
      <c r="AS556" s="285">
        <v>0</v>
      </c>
      <c r="AT556" s="285">
        <v>0</v>
      </c>
    </row>
    <row r="557" spans="1:46" x14ac:dyDescent="0.35">
      <c r="A557" s="285" t="s">
        <v>10</v>
      </c>
      <c r="B557" s="285">
        <v>1</v>
      </c>
      <c r="C557" s="285" t="s">
        <v>575</v>
      </c>
      <c r="D557" s="285">
        <v>5011</v>
      </c>
      <c r="E557" s="285">
        <v>0</v>
      </c>
      <c r="F557" s="285">
        <v>0</v>
      </c>
      <c r="G557" s="285">
        <v>0</v>
      </c>
      <c r="H557" s="285">
        <v>0</v>
      </c>
      <c r="I557" s="285">
        <v>0</v>
      </c>
      <c r="J557" s="285">
        <v>0</v>
      </c>
      <c r="K557" s="285">
        <v>0</v>
      </c>
      <c r="L557" s="285">
        <v>0</v>
      </c>
      <c r="M557" s="285">
        <v>0</v>
      </c>
      <c r="N557" s="285">
        <v>0</v>
      </c>
      <c r="O557" s="285">
        <v>0</v>
      </c>
      <c r="P557" s="285">
        <v>0</v>
      </c>
      <c r="Q557" s="285">
        <v>0</v>
      </c>
      <c r="R557" s="285">
        <v>0</v>
      </c>
      <c r="S557" s="285">
        <v>0</v>
      </c>
      <c r="T557" s="285">
        <v>52</v>
      </c>
      <c r="U557" s="285">
        <v>52</v>
      </c>
      <c r="V557" s="285">
        <v>52</v>
      </c>
      <c r="W557" s="285">
        <v>52</v>
      </c>
      <c r="X557" s="285">
        <v>52</v>
      </c>
      <c r="Y557" s="285">
        <v>52</v>
      </c>
      <c r="Z557" s="285">
        <v>52</v>
      </c>
      <c r="AA557" s="285">
        <v>52</v>
      </c>
      <c r="AB557" s="285">
        <v>52</v>
      </c>
      <c r="AC557" s="285">
        <v>52</v>
      </c>
      <c r="AD557" s="285">
        <v>52</v>
      </c>
      <c r="AE557" s="285">
        <v>53</v>
      </c>
      <c r="AF557" s="285">
        <v>0</v>
      </c>
      <c r="AG557" s="285">
        <v>0</v>
      </c>
      <c r="AH557" s="285">
        <v>0</v>
      </c>
      <c r="AI557" s="285">
        <v>0</v>
      </c>
      <c r="AJ557" s="285">
        <v>0</v>
      </c>
      <c r="AK557" s="285">
        <v>0</v>
      </c>
      <c r="AL557" s="285">
        <v>0</v>
      </c>
      <c r="AM557" s="285">
        <v>0</v>
      </c>
      <c r="AN557" s="285">
        <v>0</v>
      </c>
      <c r="AO557" s="285">
        <v>0</v>
      </c>
      <c r="AP557" s="285">
        <v>0</v>
      </c>
      <c r="AQ557" s="285">
        <v>0</v>
      </c>
      <c r="AR557" s="285">
        <v>0</v>
      </c>
      <c r="AS557" s="285">
        <v>0</v>
      </c>
      <c r="AT557" s="285">
        <v>0</v>
      </c>
    </row>
    <row r="558" spans="1:46" x14ac:dyDescent="0.35">
      <c r="A558" s="285" t="s">
        <v>10</v>
      </c>
      <c r="B558" s="285">
        <v>1</v>
      </c>
      <c r="C558" s="285" t="s">
        <v>575</v>
      </c>
      <c r="D558" s="285">
        <v>5013</v>
      </c>
      <c r="E558" s="285">
        <v>0</v>
      </c>
      <c r="F558" s="285">
        <v>0</v>
      </c>
      <c r="G558" s="285">
        <v>0</v>
      </c>
      <c r="H558" s="285">
        <v>0</v>
      </c>
      <c r="I558" s="285">
        <v>0</v>
      </c>
      <c r="J558" s="285">
        <v>0</v>
      </c>
      <c r="K558" s="285">
        <v>0</v>
      </c>
      <c r="L558" s="285">
        <v>0</v>
      </c>
      <c r="M558" s="285">
        <v>0</v>
      </c>
      <c r="N558" s="285">
        <v>0</v>
      </c>
      <c r="O558" s="285">
        <v>0</v>
      </c>
      <c r="P558" s="285">
        <v>0</v>
      </c>
      <c r="Q558" s="285">
        <v>0</v>
      </c>
      <c r="R558" s="285">
        <v>0</v>
      </c>
      <c r="S558" s="285">
        <v>0</v>
      </c>
      <c r="T558" s="285">
        <v>52</v>
      </c>
      <c r="U558" s="285">
        <v>52</v>
      </c>
      <c r="V558" s="285">
        <v>52</v>
      </c>
      <c r="W558" s="285">
        <v>52</v>
      </c>
      <c r="X558" s="285">
        <v>52</v>
      </c>
      <c r="Y558" s="285">
        <v>52</v>
      </c>
      <c r="Z558" s="285">
        <v>52</v>
      </c>
      <c r="AA558" s="285">
        <v>52</v>
      </c>
      <c r="AB558" s="285">
        <v>52</v>
      </c>
      <c r="AC558" s="285">
        <v>52</v>
      </c>
      <c r="AD558" s="285">
        <v>52</v>
      </c>
      <c r="AE558" s="285">
        <v>53</v>
      </c>
      <c r="AF558" s="285">
        <v>0</v>
      </c>
      <c r="AG558" s="285">
        <v>0</v>
      </c>
      <c r="AH558" s="285">
        <v>0</v>
      </c>
      <c r="AI558" s="285">
        <v>0</v>
      </c>
      <c r="AJ558" s="285">
        <v>0</v>
      </c>
      <c r="AK558" s="285">
        <v>0</v>
      </c>
      <c r="AL558" s="285">
        <v>0</v>
      </c>
      <c r="AM558" s="285">
        <v>0</v>
      </c>
      <c r="AN558" s="285">
        <v>0</v>
      </c>
      <c r="AO558" s="285">
        <v>0</v>
      </c>
      <c r="AP558" s="285">
        <v>0</v>
      </c>
      <c r="AQ558" s="285">
        <v>0</v>
      </c>
      <c r="AR558" s="285">
        <v>0</v>
      </c>
      <c r="AS558" s="285">
        <v>0</v>
      </c>
      <c r="AT558" s="285">
        <v>0</v>
      </c>
    </row>
    <row r="559" spans="1:46" x14ac:dyDescent="0.35">
      <c r="A559" s="285" t="s">
        <v>10</v>
      </c>
      <c r="B559" s="285">
        <v>1</v>
      </c>
      <c r="C559" s="285" t="s">
        <v>575</v>
      </c>
      <c r="D559" s="285">
        <v>5014</v>
      </c>
      <c r="E559" s="285">
        <v>0</v>
      </c>
      <c r="F559" s="285">
        <v>0</v>
      </c>
      <c r="G559" s="285">
        <v>0</v>
      </c>
      <c r="H559" s="285">
        <v>0</v>
      </c>
      <c r="I559" s="285">
        <v>0</v>
      </c>
      <c r="J559" s="285">
        <v>0</v>
      </c>
      <c r="K559" s="285">
        <v>0</v>
      </c>
      <c r="L559" s="285">
        <v>0</v>
      </c>
      <c r="M559" s="285">
        <v>0</v>
      </c>
      <c r="N559" s="285">
        <v>0</v>
      </c>
      <c r="O559" s="285">
        <v>0</v>
      </c>
      <c r="P559" s="285">
        <v>0</v>
      </c>
      <c r="Q559" s="285">
        <v>0</v>
      </c>
      <c r="R559" s="285">
        <v>0</v>
      </c>
      <c r="S559" s="285">
        <v>0</v>
      </c>
      <c r="T559" s="285">
        <v>52</v>
      </c>
      <c r="U559" s="285">
        <v>52</v>
      </c>
      <c r="V559" s="285">
        <v>52</v>
      </c>
      <c r="W559" s="285">
        <v>52</v>
      </c>
      <c r="X559" s="285">
        <v>52</v>
      </c>
      <c r="Y559" s="285">
        <v>52</v>
      </c>
      <c r="Z559" s="285">
        <v>52</v>
      </c>
      <c r="AA559" s="285">
        <v>52</v>
      </c>
      <c r="AB559" s="285">
        <v>52</v>
      </c>
      <c r="AC559" s="285">
        <v>52</v>
      </c>
      <c r="AD559" s="285">
        <v>52</v>
      </c>
      <c r="AE559" s="285">
        <v>53</v>
      </c>
      <c r="AF559" s="285">
        <v>0</v>
      </c>
      <c r="AG559" s="285">
        <v>0</v>
      </c>
      <c r="AH559" s="285">
        <v>0</v>
      </c>
      <c r="AI559" s="285">
        <v>0</v>
      </c>
      <c r="AJ559" s="285">
        <v>0</v>
      </c>
      <c r="AK559" s="285">
        <v>0</v>
      </c>
      <c r="AL559" s="285">
        <v>0</v>
      </c>
      <c r="AM559" s="285">
        <v>0</v>
      </c>
      <c r="AN559" s="285">
        <v>0</v>
      </c>
      <c r="AO559" s="285">
        <v>0</v>
      </c>
      <c r="AP559" s="285">
        <v>0</v>
      </c>
      <c r="AQ559" s="285">
        <v>0</v>
      </c>
      <c r="AR559" s="285">
        <v>0</v>
      </c>
      <c r="AS559" s="285">
        <v>0</v>
      </c>
      <c r="AT559" s="285">
        <v>0</v>
      </c>
    </row>
    <row r="560" spans="1:46" x14ac:dyDescent="0.35">
      <c r="A560" s="285" t="s">
        <v>10</v>
      </c>
      <c r="B560" s="285">
        <v>1</v>
      </c>
      <c r="C560" s="285" t="s">
        <v>575</v>
      </c>
      <c r="D560" s="285">
        <v>5020</v>
      </c>
      <c r="E560" s="285">
        <v>0</v>
      </c>
      <c r="F560" s="285">
        <v>0</v>
      </c>
      <c r="G560" s="285">
        <v>0</v>
      </c>
      <c r="H560" s="285">
        <v>0</v>
      </c>
      <c r="I560" s="285">
        <v>0</v>
      </c>
      <c r="J560" s="285">
        <v>0</v>
      </c>
      <c r="K560" s="285">
        <v>0</v>
      </c>
      <c r="L560" s="285">
        <v>0</v>
      </c>
      <c r="M560" s="285">
        <v>0</v>
      </c>
      <c r="N560" s="285">
        <v>0</v>
      </c>
      <c r="O560" s="285">
        <v>0</v>
      </c>
      <c r="P560" s="285">
        <v>0</v>
      </c>
      <c r="Q560" s="285">
        <v>0</v>
      </c>
      <c r="R560" s="285">
        <v>0</v>
      </c>
      <c r="S560" s="285">
        <v>0</v>
      </c>
      <c r="T560" s="285">
        <v>52</v>
      </c>
      <c r="U560" s="285">
        <v>52</v>
      </c>
      <c r="V560" s="285">
        <v>52</v>
      </c>
      <c r="W560" s="285">
        <v>52</v>
      </c>
      <c r="X560" s="285">
        <v>52</v>
      </c>
      <c r="Y560" s="285">
        <v>52</v>
      </c>
      <c r="Z560" s="285">
        <v>52</v>
      </c>
      <c r="AA560" s="285">
        <v>52</v>
      </c>
      <c r="AB560" s="285">
        <v>52</v>
      </c>
      <c r="AC560" s="285">
        <v>52</v>
      </c>
      <c r="AD560" s="285">
        <v>52</v>
      </c>
      <c r="AE560" s="285">
        <v>53</v>
      </c>
      <c r="AF560" s="285">
        <v>0</v>
      </c>
      <c r="AG560" s="285">
        <v>0</v>
      </c>
      <c r="AH560" s="285">
        <v>0</v>
      </c>
      <c r="AI560" s="285">
        <v>0</v>
      </c>
      <c r="AJ560" s="285">
        <v>0</v>
      </c>
      <c r="AK560" s="285">
        <v>0</v>
      </c>
      <c r="AL560" s="285">
        <v>0</v>
      </c>
      <c r="AM560" s="285">
        <v>0</v>
      </c>
      <c r="AN560" s="285">
        <v>0</v>
      </c>
      <c r="AO560" s="285">
        <v>0</v>
      </c>
      <c r="AP560" s="285">
        <v>0</v>
      </c>
      <c r="AQ560" s="285">
        <v>0</v>
      </c>
      <c r="AR560" s="285">
        <v>0</v>
      </c>
      <c r="AS560" s="285">
        <v>0</v>
      </c>
      <c r="AT560" s="285">
        <v>0</v>
      </c>
    </row>
    <row r="561" spans="1:46" x14ac:dyDescent="0.35">
      <c r="A561" s="285" t="s">
        <v>10</v>
      </c>
      <c r="B561" s="285">
        <v>1</v>
      </c>
      <c r="C561" s="285" t="s">
        <v>575</v>
      </c>
      <c r="D561" s="285">
        <v>5021</v>
      </c>
      <c r="E561" s="285">
        <v>0</v>
      </c>
      <c r="F561" s="285">
        <v>0</v>
      </c>
      <c r="G561" s="285">
        <v>0</v>
      </c>
      <c r="H561" s="285">
        <v>0</v>
      </c>
      <c r="I561" s="285">
        <v>0</v>
      </c>
      <c r="J561" s="285">
        <v>0</v>
      </c>
      <c r="K561" s="285">
        <v>0</v>
      </c>
      <c r="L561" s="285">
        <v>0</v>
      </c>
      <c r="M561" s="285">
        <v>0</v>
      </c>
      <c r="N561" s="285">
        <v>0</v>
      </c>
      <c r="O561" s="285">
        <v>0</v>
      </c>
      <c r="P561" s="285">
        <v>0</v>
      </c>
      <c r="Q561" s="285">
        <v>0</v>
      </c>
      <c r="R561" s="285">
        <v>0</v>
      </c>
      <c r="S561" s="285">
        <v>0</v>
      </c>
      <c r="T561" s="285">
        <v>52</v>
      </c>
      <c r="U561" s="285">
        <v>52</v>
      </c>
      <c r="V561" s="285">
        <v>52</v>
      </c>
      <c r="W561" s="285">
        <v>52</v>
      </c>
      <c r="X561" s="285">
        <v>52</v>
      </c>
      <c r="Y561" s="285">
        <v>52</v>
      </c>
      <c r="Z561" s="285">
        <v>52</v>
      </c>
      <c r="AA561" s="285">
        <v>52</v>
      </c>
      <c r="AB561" s="285">
        <v>52</v>
      </c>
      <c r="AC561" s="285">
        <v>52</v>
      </c>
      <c r="AD561" s="285">
        <v>52</v>
      </c>
      <c r="AE561" s="285">
        <v>53</v>
      </c>
      <c r="AF561" s="285">
        <v>0</v>
      </c>
      <c r="AG561" s="285">
        <v>0</v>
      </c>
      <c r="AH561" s="285">
        <v>0</v>
      </c>
      <c r="AI561" s="285">
        <v>0</v>
      </c>
      <c r="AJ561" s="285">
        <v>0</v>
      </c>
      <c r="AK561" s="285">
        <v>0</v>
      </c>
      <c r="AL561" s="285">
        <v>0</v>
      </c>
      <c r="AM561" s="285">
        <v>0</v>
      </c>
      <c r="AN561" s="285">
        <v>0</v>
      </c>
      <c r="AO561" s="285">
        <v>0</v>
      </c>
      <c r="AP561" s="285">
        <v>0</v>
      </c>
      <c r="AQ561" s="285">
        <v>0</v>
      </c>
      <c r="AR561" s="285">
        <v>0</v>
      </c>
      <c r="AS561" s="285">
        <v>0</v>
      </c>
      <c r="AT561" s="285">
        <v>0</v>
      </c>
    </row>
    <row r="562" spans="1:46" x14ac:dyDescent="0.35">
      <c r="A562" s="285" t="s">
        <v>10</v>
      </c>
      <c r="B562" s="285">
        <v>1</v>
      </c>
      <c r="C562" s="285" t="s">
        <v>575</v>
      </c>
      <c r="D562" s="285">
        <v>5022</v>
      </c>
      <c r="E562" s="285">
        <v>0</v>
      </c>
      <c r="F562" s="285">
        <v>0</v>
      </c>
      <c r="G562" s="285">
        <v>0</v>
      </c>
      <c r="H562" s="285">
        <v>0</v>
      </c>
      <c r="I562" s="285">
        <v>0</v>
      </c>
      <c r="J562" s="285">
        <v>0</v>
      </c>
      <c r="K562" s="285">
        <v>0</v>
      </c>
      <c r="L562" s="285">
        <v>0</v>
      </c>
      <c r="M562" s="285">
        <v>0</v>
      </c>
      <c r="N562" s="285">
        <v>0</v>
      </c>
      <c r="O562" s="285">
        <v>0</v>
      </c>
      <c r="P562" s="285">
        <v>0</v>
      </c>
      <c r="Q562" s="285">
        <v>0</v>
      </c>
      <c r="R562" s="285">
        <v>0</v>
      </c>
      <c r="S562" s="285">
        <v>0</v>
      </c>
      <c r="T562" s="285">
        <v>52</v>
      </c>
      <c r="U562" s="285">
        <v>52</v>
      </c>
      <c r="V562" s="285">
        <v>52</v>
      </c>
      <c r="W562" s="285">
        <v>52</v>
      </c>
      <c r="X562" s="285">
        <v>52</v>
      </c>
      <c r="Y562" s="285">
        <v>52</v>
      </c>
      <c r="Z562" s="285">
        <v>52</v>
      </c>
      <c r="AA562" s="285">
        <v>52</v>
      </c>
      <c r="AB562" s="285">
        <v>52</v>
      </c>
      <c r="AC562" s="285">
        <v>52</v>
      </c>
      <c r="AD562" s="285">
        <v>52</v>
      </c>
      <c r="AE562" s="285">
        <v>53</v>
      </c>
      <c r="AF562" s="285">
        <v>0</v>
      </c>
      <c r="AG562" s="285">
        <v>0</v>
      </c>
      <c r="AH562" s="285">
        <v>0</v>
      </c>
      <c r="AI562" s="285">
        <v>0</v>
      </c>
      <c r="AJ562" s="285">
        <v>0</v>
      </c>
      <c r="AK562" s="285">
        <v>0</v>
      </c>
      <c r="AL562" s="285">
        <v>0</v>
      </c>
      <c r="AM562" s="285">
        <v>0</v>
      </c>
      <c r="AN562" s="285">
        <v>0</v>
      </c>
      <c r="AO562" s="285">
        <v>0</v>
      </c>
      <c r="AP562" s="285">
        <v>0</v>
      </c>
      <c r="AQ562" s="285">
        <v>0</v>
      </c>
      <c r="AR562" s="285">
        <v>0</v>
      </c>
      <c r="AS562" s="285">
        <v>0</v>
      </c>
      <c r="AT562" s="285">
        <v>0</v>
      </c>
    </row>
    <row r="563" spans="1:46" x14ac:dyDescent="0.35">
      <c r="A563" s="285" t="s">
        <v>10</v>
      </c>
      <c r="B563" s="285">
        <v>1</v>
      </c>
      <c r="C563" s="285" t="s">
        <v>575</v>
      </c>
      <c r="D563" s="285">
        <v>5023</v>
      </c>
      <c r="E563" s="285">
        <v>0</v>
      </c>
      <c r="F563" s="285">
        <v>0</v>
      </c>
      <c r="G563" s="285">
        <v>0</v>
      </c>
      <c r="H563" s="285">
        <v>0</v>
      </c>
      <c r="I563" s="285">
        <v>0</v>
      </c>
      <c r="J563" s="285">
        <v>0</v>
      </c>
      <c r="K563" s="285">
        <v>0</v>
      </c>
      <c r="L563" s="285">
        <v>0</v>
      </c>
      <c r="M563" s="285">
        <v>0</v>
      </c>
      <c r="N563" s="285">
        <v>0</v>
      </c>
      <c r="O563" s="285">
        <v>0</v>
      </c>
      <c r="P563" s="285">
        <v>0</v>
      </c>
      <c r="Q563" s="285">
        <v>0</v>
      </c>
      <c r="R563" s="285">
        <v>0</v>
      </c>
      <c r="S563" s="285">
        <v>0</v>
      </c>
      <c r="T563" s="285">
        <v>52</v>
      </c>
      <c r="U563" s="285">
        <v>52</v>
      </c>
      <c r="V563" s="285">
        <v>52</v>
      </c>
      <c r="W563" s="285">
        <v>52</v>
      </c>
      <c r="X563" s="285">
        <v>52</v>
      </c>
      <c r="Y563" s="285">
        <v>52</v>
      </c>
      <c r="Z563" s="285">
        <v>52</v>
      </c>
      <c r="AA563" s="285">
        <v>52</v>
      </c>
      <c r="AB563" s="285">
        <v>52</v>
      </c>
      <c r="AC563" s="285">
        <v>52</v>
      </c>
      <c r="AD563" s="285">
        <v>52</v>
      </c>
      <c r="AE563" s="285">
        <v>53</v>
      </c>
      <c r="AF563" s="285">
        <v>0</v>
      </c>
      <c r="AG563" s="285">
        <v>0</v>
      </c>
      <c r="AH563" s="285">
        <v>0</v>
      </c>
      <c r="AI563" s="285">
        <v>0</v>
      </c>
      <c r="AJ563" s="285">
        <v>0</v>
      </c>
      <c r="AK563" s="285">
        <v>0</v>
      </c>
      <c r="AL563" s="285">
        <v>0</v>
      </c>
      <c r="AM563" s="285">
        <v>0</v>
      </c>
      <c r="AN563" s="285">
        <v>0</v>
      </c>
      <c r="AO563" s="285">
        <v>0</v>
      </c>
      <c r="AP563" s="285">
        <v>0</v>
      </c>
      <c r="AQ563" s="285">
        <v>0</v>
      </c>
      <c r="AR563" s="285">
        <v>0</v>
      </c>
      <c r="AS563" s="285">
        <v>0</v>
      </c>
      <c r="AT563" s="285">
        <v>0</v>
      </c>
    </row>
    <row r="564" spans="1:46" x14ac:dyDescent="0.35">
      <c r="A564" s="285" t="s">
        <v>10</v>
      </c>
      <c r="B564" s="285">
        <v>1</v>
      </c>
      <c r="C564" s="285" t="s">
        <v>575</v>
      </c>
      <c r="D564" s="285">
        <v>5024</v>
      </c>
      <c r="E564" s="285">
        <v>0</v>
      </c>
      <c r="F564" s="285">
        <v>0</v>
      </c>
      <c r="G564" s="285">
        <v>0</v>
      </c>
      <c r="H564" s="285">
        <v>0</v>
      </c>
      <c r="I564" s="285">
        <v>0</v>
      </c>
      <c r="J564" s="285">
        <v>0</v>
      </c>
      <c r="K564" s="285">
        <v>0</v>
      </c>
      <c r="L564" s="285">
        <v>0</v>
      </c>
      <c r="M564" s="285">
        <v>0</v>
      </c>
      <c r="N564" s="285">
        <v>0</v>
      </c>
      <c r="O564" s="285">
        <v>0</v>
      </c>
      <c r="P564" s="285">
        <v>0</v>
      </c>
      <c r="Q564" s="285">
        <v>0</v>
      </c>
      <c r="R564" s="285">
        <v>0</v>
      </c>
      <c r="S564" s="285">
        <v>0</v>
      </c>
      <c r="T564" s="285">
        <v>0</v>
      </c>
      <c r="U564" s="285">
        <v>62</v>
      </c>
      <c r="V564" s="285">
        <v>0</v>
      </c>
      <c r="W564" s="285">
        <v>0</v>
      </c>
      <c r="X564" s="285">
        <v>0</v>
      </c>
      <c r="Y564" s="285">
        <v>75</v>
      </c>
      <c r="Z564" s="285">
        <v>30</v>
      </c>
      <c r="AA564" s="285">
        <v>0</v>
      </c>
      <c r="AB564" s="285">
        <v>0</v>
      </c>
      <c r="AC564" s="285">
        <v>140</v>
      </c>
      <c r="AD564" s="285">
        <v>145</v>
      </c>
      <c r="AE564" s="285">
        <v>48</v>
      </c>
      <c r="AF564" s="285">
        <v>0</v>
      </c>
      <c r="AG564" s="285">
        <v>0</v>
      </c>
      <c r="AH564" s="285">
        <v>0</v>
      </c>
      <c r="AI564" s="285">
        <v>0</v>
      </c>
      <c r="AJ564" s="285">
        <v>0</v>
      </c>
      <c r="AK564" s="285">
        <v>0</v>
      </c>
      <c r="AL564" s="285">
        <v>0</v>
      </c>
      <c r="AM564" s="285">
        <v>0</v>
      </c>
      <c r="AN564" s="285">
        <v>0</v>
      </c>
      <c r="AO564" s="285">
        <v>0</v>
      </c>
      <c r="AP564" s="285">
        <v>0</v>
      </c>
      <c r="AQ564" s="285">
        <v>0</v>
      </c>
      <c r="AR564" s="285">
        <v>0</v>
      </c>
      <c r="AS564" s="285">
        <v>0</v>
      </c>
      <c r="AT564" s="285">
        <v>0</v>
      </c>
    </row>
    <row r="565" spans="1:46" x14ac:dyDescent="0.35">
      <c r="A565" s="285" t="s">
        <v>10</v>
      </c>
      <c r="B565" s="285">
        <v>1</v>
      </c>
      <c r="C565" s="285" t="s">
        <v>575</v>
      </c>
      <c r="D565" s="285">
        <v>5025</v>
      </c>
      <c r="E565" s="285">
        <v>0</v>
      </c>
      <c r="F565" s="285">
        <v>0</v>
      </c>
      <c r="G565" s="285">
        <v>0</v>
      </c>
      <c r="H565" s="285">
        <v>0</v>
      </c>
      <c r="I565" s="285">
        <v>0</v>
      </c>
      <c r="J565" s="285">
        <v>0</v>
      </c>
      <c r="K565" s="285">
        <v>0</v>
      </c>
      <c r="L565" s="285">
        <v>0</v>
      </c>
      <c r="M565" s="285">
        <v>0</v>
      </c>
      <c r="N565" s="285">
        <v>0</v>
      </c>
      <c r="O565" s="285">
        <v>0</v>
      </c>
      <c r="P565" s="285">
        <v>0</v>
      </c>
      <c r="Q565" s="285">
        <v>0</v>
      </c>
      <c r="R565" s="285">
        <v>0</v>
      </c>
      <c r="S565" s="285">
        <v>0</v>
      </c>
      <c r="T565" s="285">
        <v>267</v>
      </c>
      <c r="U565" s="285">
        <v>267</v>
      </c>
      <c r="V565" s="285">
        <v>267</v>
      </c>
      <c r="W565" s="285">
        <v>267</v>
      </c>
      <c r="X565" s="285">
        <v>267</v>
      </c>
      <c r="Y565" s="285">
        <v>267</v>
      </c>
      <c r="Z565" s="285">
        <v>267</v>
      </c>
      <c r="AA565" s="285">
        <v>267</v>
      </c>
      <c r="AB565" s="285">
        <v>267</v>
      </c>
      <c r="AC565" s="285">
        <v>267</v>
      </c>
      <c r="AD565" s="285">
        <v>267</v>
      </c>
      <c r="AE565" s="285">
        <v>263</v>
      </c>
      <c r="AF565" s="285">
        <v>0</v>
      </c>
      <c r="AG565" s="285">
        <v>0</v>
      </c>
      <c r="AH565" s="285">
        <v>0</v>
      </c>
      <c r="AI565" s="285">
        <v>0</v>
      </c>
      <c r="AJ565" s="285">
        <v>0</v>
      </c>
      <c r="AK565" s="285">
        <v>0</v>
      </c>
      <c r="AL565" s="285">
        <v>0</v>
      </c>
      <c r="AM565" s="285">
        <v>0</v>
      </c>
      <c r="AN565" s="285">
        <v>0</v>
      </c>
      <c r="AO565" s="285">
        <v>0</v>
      </c>
      <c r="AP565" s="285">
        <v>0</v>
      </c>
      <c r="AQ565" s="285">
        <v>0</v>
      </c>
      <c r="AR565" s="285">
        <v>0</v>
      </c>
      <c r="AS565" s="285">
        <v>0</v>
      </c>
      <c r="AT565" s="285">
        <v>0</v>
      </c>
    </row>
    <row r="566" spans="1:46" x14ac:dyDescent="0.35">
      <c r="A566" s="285" t="s">
        <v>10</v>
      </c>
      <c r="B566" s="285">
        <v>1</v>
      </c>
      <c r="C566" s="285" t="s">
        <v>575</v>
      </c>
      <c r="D566" s="285">
        <v>5100</v>
      </c>
      <c r="E566" s="285">
        <v>0</v>
      </c>
      <c r="F566" s="285">
        <v>0</v>
      </c>
      <c r="G566" s="285">
        <v>0</v>
      </c>
      <c r="H566" s="285">
        <v>0</v>
      </c>
      <c r="I566" s="285">
        <v>0</v>
      </c>
      <c r="J566" s="285">
        <v>0</v>
      </c>
      <c r="K566" s="285">
        <v>0</v>
      </c>
      <c r="L566" s="285">
        <v>0</v>
      </c>
      <c r="M566" s="285">
        <v>0</v>
      </c>
      <c r="N566" s="285">
        <v>0</v>
      </c>
      <c r="O566" s="285">
        <v>0</v>
      </c>
      <c r="P566" s="285">
        <v>0</v>
      </c>
      <c r="Q566" s="285">
        <v>0</v>
      </c>
      <c r="R566" s="285">
        <v>0</v>
      </c>
      <c r="S566" s="285">
        <v>0</v>
      </c>
      <c r="T566" s="285">
        <v>203</v>
      </c>
      <c r="U566" s="285">
        <v>0</v>
      </c>
      <c r="V566" s="285">
        <v>0</v>
      </c>
      <c r="W566" s="285">
        <v>0</v>
      </c>
      <c r="X566" s="285">
        <v>0</v>
      </c>
      <c r="Y566" s="285">
        <v>0</v>
      </c>
      <c r="Z566" s="285">
        <v>0</v>
      </c>
      <c r="AA566" s="285">
        <v>2227</v>
      </c>
      <c r="AB566" s="285">
        <v>0</v>
      </c>
      <c r="AC566" s="285">
        <v>0</v>
      </c>
      <c r="AD566" s="285">
        <v>0</v>
      </c>
      <c r="AE566" s="285">
        <v>2570</v>
      </c>
      <c r="AF566" s="285">
        <v>0</v>
      </c>
      <c r="AG566" s="285">
        <v>0</v>
      </c>
      <c r="AH566" s="285">
        <v>0</v>
      </c>
      <c r="AI566" s="285">
        <v>0</v>
      </c>
      <c r="AJ566" s="285">
        <v>0</v>
      </c>
      <c r="AK566" s="285">
        <v>0</v>
      </c>
      <c r="AL566" s="285">
        <v>0</v>
      </c>
      <c r="AM566" s="285">
        <v>0</v>
      </c>
      <c r="AN566" s="285">
        <v>0</v>
      </c>
      <c r="AO566" s="285">
        <v>0</v>
      </c>
      <c r="AP566" s="285">
        <v>0</v>
      </c>
      <c r="AQ566" s="285">
        <v>0</v>
      </c>
      <c r="AR566" s="285">
        <v>0</v>
      </c>
      <c r="AS566" s="285">
        <v>0</v>
      </c>
      <c r="AT566" s="285">
        <v>0</v>
      </c>
    </row>
    <row r="567" spans="1:46" x14ac:dyDescent="0.35">
      <c r="A567" s="285" t="s">
        <v>10</v>
      </c>
      <c r="B567" s="285">
        <v>1</v>
      </c>
      <c r="C567" s="285" t="s">
        <v>575</v>
      </c>
      <c r="D567" s="285">
        <v>5101</v>
      </c>
      <c r="E567" s="285">
        <v>0</v>
      </c>
      <c r="F567" s="285">
        <v>0</v>
      </c>
      <c r="G567" s="285">
        <v>0</v>
      </c>
      <c r="H567" s="285">
        <v>0</v>
      </c>
      <c r="I567" s="285">
        <v>0</v>
      </c>
      <c r="J567" s="285">
        <v>0</v>
      </c>
      <c r="K567" s="285">
        <v>0</v>
      </c>
      <c r="L567" s="285">
        <v>0</v>
      </c>
      <c r="M567" s="285">
        <v>0</v>
      </c>
      <c r="N567" s="285">
        <v>0</v>
      </c>
      <c r="O567" s="285">
        <v>0</v>
      </c>
      <c r="P567" s="285">
        <v>0</v>
      </c>
      <c r="Q567" s="285">
        <v>0</v>
      </c>
      <c r="R567" s="285">
        <v>0</v>
      </c>
      <c r="S567" s="285">
        <v>0</v>
      </c>
      <c r="T567" s="285">
        <v>0</v>
      </c>
      <c r="U567" s="285">
        <v>0</v>
      </c>
      <c r="V567" s="285">
        <v>0</v>
      </c>
      <c r="W567" s="285">
        <v>0</v>
      </c>
      <c r="X567" s="285">
        <v>0</v>
      </c>
      <c r="Y567" s="285">
        <v>0</v>
      </c>
      <c r="Z567" s="285">
        <v>874</v>
      </c>
      <c r="AA567" s="285">
        <v>23</v>
      </c>
      <c r="AB567" s="285">
        <v>0</v>
      </c>
      <c r="AC567" s="285">
        <v>260</v>
      </c>
      <c r="AD567" s="285">
        <v>0</v>
      </c>
      <c r="AE567" s="285">
        <v>843</v>
      </c>
      <c r="AF567" s="285">
        <v>0</v>
      </c>
      <c r="AG567" s="285">
        <v>0</v>
      </c>
      <c r="AH567" s="285">
        <v>0</v>
      </c>
      <c r="AI567" s="285">
        <v>0</v>
      </c>
      <c r="AJ567" s="285">
        <v>0</v>
      </c>
      <c r="AK567" s="285">
        <v>0</v>
      </c>
      <c r="AL567" s="285">
        <v>0</v>
      </c>
      <c r="AM567" s="285">
        <v>0</v>
      </c>
      <c r="AN567" s="285">
        <v>0</v>
      </c>
      <c r="AO567" s="285">
        <v>0</v>
      </c>
      <c r="AP567" s="285">
        <v>0</v>
      </c>
      <c r="AQ567" s="285">
        <v>0</v>
      </c>
      <c r="AR567" s="285">
        <v>0</v>
      </c>
      <c r="AS567" s="285">
        <v>0</v>
      </c>
      <c r="AT567" s="285">
        <v>0</v>
      </c>
    </row>
    <row r="568" spans="1:46" x14ac:dyDescent="0.35">
      <c r="A568" s="285" t="s">
        <v>10</v>
      </c>
      <c r="B568" s="285">
        <v>1</v>
      </c>
      <c r="C568" s="285" t="s">
        <v>575</v>
      </c>
      <c r="D568" s="285">
        <v>5105</v>
      </c>
      <c r="E568" s="285">
        <v>0</v>
      </c>
      <c r="F568" s="285">
        <v>0</v>
      </c>
      <c r="G568" s="285">
        <v>0</v>
      </c>
      <c r="H568" s="285">
        <v>0</v>
      </c>
      <c r="I568" s="285">
        <v>0</v>
      </c>
      <c r="J568" s="285">
        <v>0</v>
      </c>
      <c r="K568" s="285">
        <v>0</v>
      </c>
      <c r="L568" s="285">
        <v>0</v>
      </c>
      <c r="M568" s="285">
        <v>0</v>
      </c>
      <c r="N568" s="285">
        <v>0</v>
      </c>
      <c r="O568" s="285">
        <v>0</v>
      </c>
      <c r="P568" s="285">
        <v>0</v>
      </c>
      <c r="Q568" s="285">
        <v>0</v>
      </c>
      <c r="R568" s="285">
        <v>0</v>
      </c>
      <c r="S568" s="285">
        <v>0</v>
      </c>
      <c r="T568" s="285">
        <v>300</v>
      </c>
      <c r="U568" s="285">
        <v>0</v>
      </c>
      <c r="V568" s="285">
        <v>0</v>
      </c>
      <c r="W568" s="285">
        <v>0</v>
      </c>
      <c r="X568" s="285">
        <v>0</v>
      </c>
      <c r="Y568" s="285">
        <v>0</v>
      </c>
      <c r="Z568" s="285">
        <v>0</v>
      </c>
      <c r="AA568" s="285">
        <v>0</v>
      </c>
      <c r="AB568" s="285">
        <v>0</v>
      </c>
      <c r="AC568" s="285">
        <v>0</v>
      </c>
      <c r="AD568" s="285">
        <v>0</v>
      </c>
      <c r="AE568" s="285">
        <v>0</v>
      </c>
      <c r="AF568" s="285">
        <v>0</v>
      </c>
      <c r="AG568" s="285">
        <v>0</v>
      </c>
      <c r="AH568" s="285">
        <v>0</v>
      </c>
      <c r="AI568" s="285">
        <v>0</v>
      </c>
      <c r="AJ568" s="285">
        <v>0</v>
      </c>
      <c r="AK568" s="285">
        <v>0</v>
      </c>
      <c r="AL568" s="285">
        <v>0</v>
      </c>
      <c r="AM568" s="285">
        <v>0</v>
      </c>
      <c r="AN568" s="285">
        <v>0</v>
      </c>
      <c r="AO568" s="285">
        <v>0</v>
      </c>
      <c r="AP568" s="285">
        <v>0</v>
      </c>
      <c r="AQ568" s="285">
        <v>0</v>
      </c>
      <c r="AR568" s="285">
        <v>0</v>
      </c>
      <c r="AS568" s="285">
        <v>0</v>
      </c>
      <c r="AT568" s="285">
        <v>0</v>
      </c>
    </row>
    <row r="569" spans="1:46" x14ac:dyDescent="0.35">
      <c r="A569" s="285" t="s">
        <v>10</v>
      </c>
      <c r="B569" s="285">
        <v>1</v>
      </c>
      <c r="C569" s="285" t="s">
        <v>575</v>
      </c>
      <c r="D569" s="285">
        <v>5106</v>
      </c>
      <c r="E569" s="285">
        <v>0</v>
      </c>
      <c r="F569" s="285">
        <v>0</v>
      </c>
      <c r="G569" s="285">
        <v>0</v>
      </c>
      <c r="H569" s="285">
        <v>0</v>
      </c>
      <c r="I569" s="285">
        <v>0</v>
      </c>
      <c r="J569" s="285">
        <v>0</v>
      </c>
      <c r="K569" s="285">
        <v>0</v>
      </c>
      <c r="L569" s="285">
        <v>0</v>
      </c>
      <c r="M569" s="285">
        <v>0</v>
      </c>
      <c r="N569" s="285">
        <v>0</v>
      </c>
      <c r="O569" s="285">
        <v>0</v>
      </c>
      <c r="P569" s="285">
        <v>0</v>
      </c>
      <c r="Q569" s="285">
        <v>0</v>
      </c>
      <c r="R569" s="285">
        <v>0</v>
      </c>
      <c r="S569" s="285">
        <v>0</v>
      </c>
      <c r="T569" s="285">
        <v>256</v>
      </c>
      <c r="U569" s="285">
        <v>0</v>
      </c>
      <c r="V569" s="285">
        <v>0</v>
      </c>
      <c r="W569" s="285">
        <v>0</v>
      </c>
      <c r="X569" s="285">
        <v>297</v>
      </c>
      <c r="Y569" s="285">
        <v>521</v>
      </c>
      <c r="Z569" s="285">
        <v>353</v>
      </c>
      <c r="AA569" s="285">
        <v>562</v>
      </c>
      <c r="AB569" s="285">
        <v>288</v>
      </c>
      <c r="AC569" s="285">
        <v>312</v>
      </c>
      <c r="AD569" s="285">
        <v>287</v>
      </c>
      <c r="AE569" s="285">
        <v>324</v>
      </c>
      <c r="AF569" s="285">
        <v>0</v>
      </c>
      <c r="AG569" s="285">
        <v>0</v>
      </c>
      <c r="AH569" s="285">
        <v>0</v>
      </c>
      <c r="AI569" s="285">
        <v>0</v>
      </c>
      <c r="AJ569" s="285">
        <v>0</v>
      </c>
      <c r="AK569" s="285">
        <v>0</v>
      </c>
      <c r="AL569" s="285">
        <v>0</v>
      </c>
      <c r="AM569" s="285">
        <v>0</v>
      </c>
      <c r="AN569" s="285">
        <v>0</v>
      </c>
      <c r="AO569" s="285">
        <v>0</v>
      </c>
      <c r="AP569" s="285">
        <v>0</v>
      </c>
      <c r="AQ569" s="285">
        <v>0</v>
      </c>
      <c r="AR569" s="285">
        <v>0</v>
      </c>
      <c r="AS569" s="285">
        <v>0</v>
      </c>
      <c r="AT569" s="285">
        <v>0</v>
      </c>
    </row>
    <row r="570" spans="1:46" x14ac:dyDescent="0.35">
      <c r="A570" s="285" t="s">
        <v>10</v>
      </c>
      <c r="B570" s="285">
        <v>1</v>
      </c>
      <c r="C570" s="285" t="s">
        <v>575</v>
      </c>
      <c r="D570" s="285">
        <v>5110</v>
      </c>
      <c r="E570" s="285">
        <v>0</v>
      </c>
      <c r="F570" s="285">
        <v>0</v>
      </c>
      <c r="G570" s="285">
        <v>0</v>
      </c>
      <c r="H570" s="285">
        <v>0</v>
      </c>
      <c r="I570" s="285">
        <v>0</v>
      </c>
      <c r="J570" s="285">
        <v>0</v>
      </c>
      <c r="K570" s="285">
        <v>0</v>
      </c>
      <c r="L570" s="285">
        <v>0</v>
      </c>
      <c r="M570" s="285">
        <v>0</v>
      </c>
      <c r="N570" s="285">
        <v>0</v>
      </c>
      <c r="O570" s="285">
        <v>0</v>
      </c>
      <c r="P570" s="285">
        <v>0</v>
      </c>
      <c r="Q570" s="285">
        <v>0</v>
      </c>
      <c r="R570" s="285">
        <v>0</v>
      </c>
      <c r="S570" s="285">
        <v>0</v>
      </c>
      <c r="T570" s="285">
        <v>1500</v>
      </c>
      <c r="U570" s="285">
        <v>0</v>
      </c>
      <c r="V570" s="285">
        <v>0</v>
      </c>
      <c r="W570" s="285">
        <v>0</v>
      </c>
      <c r="X570" s="285">
        <v>0</v>
      </c>
      <c r="Y570" s="285">
        <v>0</v>
      </c>
      <c r="Z570" s="285">
        <v>0</v>
      </c>
      <c r="AA570" s="285">
        <v>0</v>
      </c>
      <c r="AB570" s="285">
        <v>0</v>
      </c>
      <c r="AC570" s="285">
        <v>0</v>
      </c>
      <c r="AD570" s="285">
        <v>0</v>
      </c>
      <c r="AE570" s="285">
        <v>0</v>
      </c>
      <c r="AF570" s="285">
        <v>0</v>
      </c>
      <c r="AG570" s="285">
        <v>0</v>
      </c>
      <c r="AH570" s="285">
        <v>0</v>
      </c>
      <c r="AI570" s="285">
        <v>0</v>
      </c>
      <c r="AJ570" s="285">
        <v>0</v>
      </c>
      <c r="AK570" s="285">
        <v>0</v>
      </c>
      <c r="AL570" s="285">
        <v>0</v>
      </c>
      <c r="AM570" s="285">
        <v>0</v>
      </c>
      <c r="AN570" s="285">
        <v>0</v>
      </c>
      <c r="AO570" s="285">
        <v>0</v>
      </c>
      <c r="AP570" s="285">
        <v>0</v>
      </c>
      <c r="AQ570" s="285">
        <v>0</v>
      </c>
      <c r="AR570" s="285">
        <v>0</v>
      </c>
      <c r="AS570" s="285">
        <v>0</v>
      </c>
      <c r="AT570" s="285">
        <v>0</v>
      </c>
    </row>
    <row r="571" spans="1:46" x14ac:dyDescent="0.35">
      <c r="A571" s="285" t="s">
        <v>10</v>
      </c>
      <c r="B571" s="285">
        <v>1</v>
      </c>
      <c r="C571" s="285" t="s">
        <v>575</v>
      </c>
      <c r="D571" s="285">
        <v>5115</v>
      </c>
      <c r="E571" s="285">
        <v>0</v>
      </c>
      <c r="F571" s="285">
        <v>0</v>
      </c>
      <c r="G571" s="285">
        <v>0</v>
      </c>
      <c r="H571" s="285">
        <v>0</v>
      </c>
      <c r="I571" s="285">
        <v>0</v>
      </c>
      <c r="J571" s="285">
        <v>0</v>
      </c>
      <c r="K571" s="285">
        <v>0</v>
      </c>
      <c r="L571" s="285">
        <v>0</v>
      </c>
      <c r="M571" s="285">
        <v>0</v>
      </c>
      <c r="N571" s="285">
        <v>0</v>
      </c>
      <c r="O571" s="285">
        <v>0</v>
      </c>
      <c r="P571" s="285">
        <v>0</v>
      </c>
      <c r="Q571" s="285">
        <v>0</v>
      </c>
      <c r="R571" s="285">
        <v>0</v>
      </c>
      <c r="S571" s="285">
        <v>0</v>
      </c>
      <c r="T571" s="285">
        <v>0</v>
      </c>
      <c r="U571" s="285">
        <v>0</v>
      </c>
      <c r="V571" s="285">
        <v>0</v>
      </c>
      <c r="W571" s="285">
        <v>2693</v>
      </c>
      <c r="X571" s="285">
        <v>507</v>
      </c>
      <c r="Y571" s="285">
        <v>0</v>
      </c>
      <c r="Z571" s="285">
        <v>0</v>
      </c>
      <c r="AA571" s="285">
        <v>0</v>
      </c>
      <c r="AB571" s="285">
        <v>0</v>
      </c>
      <c r="AC571" s="285">
        <v>0</v>
      </c>
      <c r="AD571" s="285">
        <v>0</v>
      </c>
      <c r="AE571" s="285">
        <v>0</v>
      </c>
      <c r="AF571" s="285">
        <v>0</v>
      </c>
      <c r="AG571" s="285">
        <v>0</v>
      </c>
      <c r="AH571" s="285">
        <v>0</v>
      </c>
      <c r="AI571" s="285">
        <v>0</v>
      </c>
      <c r="AJ571" s="285">
        <v>0</v>
      </c>
      <c r="AK571" s="285">
        <v>0</v>
      </c>
      <c r="AL571" s="285">
        <v>0</v>
      </c>
      <c r="AM571" s="285">
        <v>0</v>
      </c>
      <c r="AN571" s="285">
        <v>0</v>
      </c>
      <c r="AO571" s="285">
        <v>0</v>
      </c>
      <c r="AP571" s="285">
        <v>0</v>
      </c>
      <c r="AQ571" s="285">
        <v>0</v>
      </c>
      <c r="AR571" s="285">
        <v>0</v>
      </c>
      <c r="AS571" s="285">
        <v>0</v>
      </c>
      <c r="AT571" s="285">
        <v>0</v>
      </c>
    </row>
    <row r="572" spans="1:46" x14ac:dyDescent="0.35">
      <c r="A572" s="285" t="s">
        <v>10</v>
      </c>
      <c r="B572" s="285">
        <v>1</v>
      </c>
      <c r="C572" s="285" t="s">
        <v>575</v>
      </c>
      <c r="D572" s="285">
        <v>5117</v>
      </c>
      <c r="E572" s="285">
        <v>0</v>
      </c>
      <c r="F572" s="285">
        <v>0</v>
      </c>
      <c r="G572" s="285">
        <v>0</v>
      </c>
      <c r="H572" s="285">
        <v>0</v>
      </c>
      <c r="I572" s="285">
        <v>0</v>
      </c>
      <c r="J572" s="285">
        <v>0</v>
      </c>
      <c r="K572" s="285">
        <v>0</v>
      </c>
      <c r="L572" s="285">
        <v>0</v>
      </c>
      <c r="M572" s="285">
        <v>0</v>
      </c>
      <c r="N572" s="285">
        <v>0</v>
      </c>
      <c r="O572" s="285">
        <v>0</v>
      </c>
      <c r="P572" s="285">
        <v>0</v>
      </c>
      <c r="Q572" s="285">
        <v>0</v>
      </c>
      <c r="R572" s="285">
        <v>0</v>
      </c>
      <c r="S572" s="285">
        <v>0</v>
      </c>
      <c r="T572" s="285">
        <v>646</v>
      </c>
      <c r="U572" s="285">
        <v>886</v>
      </c>
      <c r="V572" s="285">
        <v>0</v>
      </c>
      <c r="W572" s="285">
        <v>0</v>
      </c>
      <c r="X572" s="285">
        <v>295</v>
      </c>
      <c r="Y572" s="285">
        <v>148</v>
      </c>
      <c r="Z572" s="285">
        <v>0</v>
      </c>
      <c r="AA572" s="285">
        <v>0</v>
      </c>
      <c r="AB572" s="285">
        <v>0</v>
      </c>
      <c r="AC572" s="285">
        <v>0</v>
      </c>
      <c r="AD572" s="285">
        <v>0</v>
      </c>
      <c r="AE572" s="285">
        <v>25</v>
      </c>
      <c r="AF572" s="285">
        <v>0</v>
      </c>
      <c r="AG572" s="285">
        <v>0</v>
      </c>
      <c r="AH572" s="285">
        <v>0</v>
      </c>
      <c r="AI572" s="285">
        <v>0</v>
      </c>
      <c r="AJ572" s="285">
        <v>0</v>
      </c>
      <c r="AK572" s="285">
        <v>0</v>
      </c>
      <c r="AL572" s="285">
        <v>0</v>
      </c>
      <c r="AM572" s="285">
        <v>0</v>
      </c>
      <c r="AN572" s="285">
        <v>0</v>
      </c>
      <c r="AO572" s="285">
        <v>0</v>
      </c>
      <c r="AP572" s="285">
        <v>0</v>
      </c>
      <c r="AQ572" s="285">
        <v>0</v>
      </c>
      <c r="AR572" s="285">
        <v>0</v>
      </c>
      <c r="AS572" s="285">
        <v>0</v>
      </c>
      <c r="AT572" s="285">
        <v>0</v>
      </c>
    </row>
    <row r="573" spans="1:46" x14ac:dyDescent="0.35">
      <c r="A573" s="285" t="s">
        <v>10</v>
      </c>
      <c r="B573" s="285">
        <v>1</v>
      </c>
      <c r="C573" s="285" t="s">
        <v>575</v>
      </c>
      <c r="D573" s="285">
        <v>5120</v>
      </c>
      <c r="E573" s="285">
        <v>0</v>
      </c>
      <c r="F573" s="285">
        <v>0</v>
      </c>
      <c r="G573" s="285">
        <v>0</v>
      </c>
      <c r="H573" s="285">
        <v>0</v>
      </c>
      <c r="I573" s="285">
        <v>0</v>
      </c>
      <c r="J573" s="285">
        <v>0</v>
      </c>
      <c r="K573" s="285">
        <v>0</v>
      </c>
      <c r="L573" s="285">
        <v>0</v>
      </c>
      <c r="M573" s="285">
        <v>0</v>
      </c>
      <c r="N573" s="285">
        <v>0</v>
      </c>
      <c r="O573" s="285">
        <v>0</v>
      </c>
      <c r="P573" s="285">
        <v>0</v>
      </c>
      <c r="Q573" s="285">
        <v>0</v>
      </c>
      <c r="R573" s="285">
        <v>0</v>
      </c>
      <c r="S573" s="285">
        <v>0</v>
      </c>
      <c r="T573" s="285">
        <v>0</v>
      </c>
      <c r="U573" s="285">
        <v>0</v>
      </c>
      <c r="V573" s="285">
        <v>0</v>
      </c>
      <c r="W573" s="285">
        <v>0</v>
      </c>
      <c r="X573" s="285">
        <v>0</v>
      </c>
      <c r="Y573" s="285">
        <v>0</v>
      </c>
      <c r="Z573" s="285">
        <v>0</v>
      </c>
      <c r="AA573" s="285">
        <v>0</v>
      </c>
      <c r="AB573" s="285">
        <v>0</v>
      </c>
      <c r="AC573" s="285">
        <v>0</v>
      </c>
      <c r="AD573" s="285">
        <v>2500</v>
      </c>
      <c r="AE573" s="285">
        <v>0</v>
      </c>
      <c r="AF573" s="285">
        <v>0</v>
      </c>
      <c r="AG573" s="285">
        <v>0</v>
      </c>
      <c r="AH573" s="285">
        <v>0</v>
      </c>
      <c r="AI573" s="285">
        <v>0</v>
      </c>
      <c r="AJ573" s="285">
        <v>0</v>
      </c>
      <c r="AK573" s="285">
        <v>0</v>
      </c>
      <c r="AL573" s="285">
        <v>0</v>
      </c>
      <c r="AM573" s="285">
        <v>0</v>
      </c>
      <c r="AN573" s="285">
        <v>0</v>
      </c>
      <c r="AO573" s="285">
        <v>0</v>
      </c>
      <c r="AP573" s="285">
        <v>0</v>
      </c>
      <c r="AQ573" s="285">
        <v>0</v>
      </c>
      <c r="AR573" s="285">
        <v>0</v>
      </c>
      <c r="AS573" s="285">
        <v>0</v>
      </c>
      <c r="AT573" s="285">
        <v>0</v>
      </c>
    </row>
    <row r="574" spans="1:46" x14ac:dyDescent="0.35">
      <c r="A574" s="285" t="s">
        <v>10</v>
      </c>
      <c r="B574" s="285">
        <v>1</v>
      </c>
      <c r="C574" s="285" t="s">
        <v>575</v>
      </c>
      <c r="D574" s="285">
        <v>5200</v>
      </c>
      <c r="E574" s="285">
        <v>0</v>
      </c>
      <c r="F574" s="285">
        <v>0</v>
      </c>
      <c r="G574" s="285">
        <v>0</v>
      </c>
      <c r="H574" s="285">
        <v>0</v>
      </c>
      <c r="I574" s="285">
        <v>0</v>
      </c>
      <c r="J574" s="285">
        <v>0</v>
      </c>
      <c r="K574" s="285">
        <v>0</v>
      </c>
      <c r="L574" s="285">
        <v>0</v>
      </c>
      <c r="M574" s="285">
        <v>0</v>
      </c>
      <c r="N574" s="285">
        <v>0</v>
      </c>
      <c r="O574" s="285">
        <v>0</v>
      </c>
      <c r="P574" s="285">
        <v>0</v>
      </c>
      <c r="Q574" s="285">
        <v>0</v>
      </c>
      <c r="R574" s="285">
        <v>0</v>
      </c>
      <c r="S574" s="285">
        <v>0</v>
      </c>
      <c r="T574" s="285">
        <v>256</v>
      </c>
      <c r="U574" s="285">
        <v>278</v>
      </c>
      <c r="V574" s="285">
        <v>318</v>
      </c>
      <c r="W574" s="285">
        <v>279</v>
      </c>
      <c r="X574" s="285">
        <v>273</v>
      </c>
      <c r="Y574" s="285">
        <v>288</v>
      </c>
      <c r="Z574" s="285">
        <v>256</v>
      </c>
      <c r="AA574" s="285">
        <v>278</v>
      </c>
      <c r="AB574" s="285">
        <v>359</v>
      </c>
      <c r="AC574" s="285">
        <v>279</v>
      </c>
      <c r="AD574" s="285">
        <v>256</v>
      </c>
      <c r="AE574" s="285">
        <v>280</v>
      </c>
      <c r="AF574" s="285">
        <v>0</v>
      </c>
      <c r="AG574" s="285">
        <v>0</v>
      </c>
      <c r="AH574" s="285">
        <v>0</v>
      </c>
      <c r="AI574" s="285">
        <v>0</v>
      </c>
      <c r="AJ574" s="285">
        <v>0</v>
      </c>
      <c r="AK574" s="285">
        <v>0</v>
      </c>
      <c r="AL574" s="285">
        <v>0</v>
      </c>
      <c r="AM574" s="285">
        <v>0</v>
      </c>
      <c r="AN574" s="285">
        <v>0</v>
      </c>
      <c r="AO574" s="285">
        <v>0</v>
      </c>
      <c r="AP574" s="285">
        <v>0</v>
      </c>
      <c r="AQ574" s="285">
        <v>0</v>
      </c>
      <c r="AR574" s="285">
        <v>0</v>
      </c>
      <c r="AS574" s="285">
        <v>0</v>
      </c>
      <c r="AT574" s="285">
        <v>0</v>
      </c>
    </row>
    <row r="575" spans="1:46" x14ac:dyDescent="0.35">
      <c r="A575" s="285" t="s">
        <v>10</v>
      </c>
      <c r="B575" s="285">
        <v>1</v>
      </c>
      <c r="C575" s="285" t="s">
        <v>575</v>
      </c>
      <c r="D575" s="285">
        <v>5201</v>
      </c>
      <c r="E575" s="285">
        <v>0</v>
      </c>
      <c r="F575" s="285">
        <v>0</v>
      </c>
      <c r="G575" s="285">
        <v>0</v>
      </c>
      <c r="H575" s="285">
        <v>0</v>
      </c>
      <c r="I575" s="285">
        <v>0</v>
      </c>
      <c r="J575" s="285">
        <v>0</v>
      </c>
      <c r="K575" s="285">
        <v>0</v>
      </c>
      <c r="L575" s="285">
        <v>0</v>
      </c>
      <c r="M575" s="285">
        <v>0</v>
      </c>
      <c r="N575" s="285">
        <v>0</v>
      </c>
      <c r="O575" s="285">
        <v>0</v>
      </c>
      <c r="P575" s="285">
        <v>0</v>
      </c>
      <c r="Q575" s="285">
        <v>0</v>
      </c>
      <c r="R575" s="285">
        <v>0</v>
      </c>
      <c r="S575" s="285">
        <v>0</v>
      </c>
      <c r="T575" s="285">
        <v>962</v>
      </c>
      <c r="U575" s="285">
        <v>962</v>
      </c>
      <c r="V575" s="285">
        <v>962</v>
      </c>
      <c r="W575" s="285">
        <v>962</v>
      </c>
      <c r="X575" s="285">
        <v>962</v>
      </c>
      <c r="Y575" s="285">
        <v>962</v>
      </c>
      <c r="Z575" s="285">
        <v>1923</v>
      </c>
      <c r="AA575" s="285">
        <v>962</v>
      </c>
      <c r="AB575" s="285">
        <v>962</v>
      </c>
      <c r="AC575" s="285">
        <v>962</v>
      </c>
      <c r="AD575" s="285">
        <v>962</v>
      </c>
      <c r="AE575" s="285">
        <v>957</v>
      </c>
      <c r="AF575" s="285">
        <v>0</v>
      </c>
      <c r="AG575" s="285">
        <v>0</v>
      </c>
      <c r="AH575" s="285">
        <v>0</v>
      </c>
      <c r="AI575" s="285">
        <v>0</v>
      </c>
      <c r="AJ575" s="285">
        <v>0</v>
      </c>
      <c r="AK575" s="285">
        <v>0</v>
      </c>
      <c r="AL575" s="285">
        <v>0</v>
      </c>
      <c r="AM575" s="285">
        <v>0</v>
      </c>
      <c r="AN575" s="285">
        <v>0</v>
      </c>
      <c r="AO575" s="285">
        <v>0</v>
      </c>
      <c r="AP575" s="285">
        <v>0</v>
      </c>
      <c r="AQ575" s="285">
        <v>0</v>
      </c>
      <c r="AR575" s="285">
        <v>0</v>
      </c>
      <c r="AS575" s="285">
        <v>0</v>
      </c>
      <c r="AT575" s="285">
        <v>0</v>
      </c>
    </row>
    <row r="576" spans="1:46" x14ac:dyDescent="0.35">
      <c r="A576" s="285" t="s">
        <v>10</v>
      </c>
      <c r="B576" s="285">
        <v>1</v>
      </c>
      <c r="C576" s="285" t="s">
        <v>575</v>
      </c>
      <c r="D576" s="285">
        <v>5205</v>
      </c>
      <c r="E576" s="285">
        <v>0</v>
      </c>
      <c r="F576" s="285">
        <v>0</v>
      </c>
      <c r="G576" s="285">
        <v>0</v>
      </c>
      <c r="H576" s="285">
        <v>0</v>
      </c>
      <c r="I576" s="285">
        <v>0</v>
      </c>
      <c r="J576" s="285">
        <v>0</v>
      </c>
      <c r="K576" s="285">
        <v>0</v>
      </c>
      <c r="L576" s="285">
        <v>0</v>
      </c>
      <c r="M576" s="285">
        <v>0</v>
      </c>
      <c r="N576" s="285">
        <v>0</v>
      </c>
      <c r="O576" s="285">
        <v>0</v>
      </c>
      <c r="P576" s="285">
        <v>0</v>
      </c>
      <c r="Q576" s="285">
        <v>0</v>
      </c>
      <c r="R576" s="285">
        <v>0</v>
      </c>
      <c r="S576" s="285">
        <v>0</v>
      </c>
      <c r="T576" s="285">
        <v>15</v>
      </c>
      <c r="U576" s="285">
        <v>0</v>
      </c>
      <c r="V576" s="285">
        <v>25</v>
      </c>
      <c r="W576" s="285">
        <v>0</v>
      </c>
      <c r="X576" s="285">
        <v>0</v>
      </c>
      <c r="Y576" s="285">
        <v>154</v>
      </c>
      <c r="Z576" s="285">
        <v>0</v>
      </c>
      <c r="AA576" s="285">
        <v>0</v>
      </c>
      <c r="AB576" s="285">
        <v>0</v>
      </c>
      <c r="AC576" s="285">
        <v>7</v>
      </c>
      <c r="AD576" s="285">
        <v>0</v>
      </c>
      <c r="AE576" s="285">
        <v>-1</v>
      </c>
      <c r="AF576" s="285">
        <v>0</v>
      </c>
      <c r="AG576" s="285">
        <v>0</v>
      </c>
      <c r="AH576" s="285">
        <v>0</v>
      </c>
      <c r="AI576" s="285">
        <v>0</v>
      </c>
      <c r="AJ576" s="285">
        <v>0</v>
      </c>
      <c r="AK576" s="285">
        <v>0</v>
      </c>
      <c r="AL576" s="285">
        <v>0</v>
      </c>
      <c r="AM576" s="285">
        <v>0</v>
      </c>
      <c r="AN576" s="285">
        <v>0</v>
      </c>
      <c r="AO576" s="285">
        <v>0</v>
      </c>
      <c r="AP576" s="285">
        <v>0</v>
      </c>
      <c r="AQ576" s="285">
        <v>0</v>
      </c>
      <c r="AR576" s="285">
        <v>0</v>
      </c>
      <c r="AS576" s="285">
        <v>0</v>
      </c>
      <c r="AT576" s="285">
        <v>0</v>
      </c>
    </row>
    <row r="577" spans="1:46" x14ac:dyDescent="0.35">
      <c r="A577" s="285" t="s">
        <v>10</v>
      </c>
      <c r="B577" s="285">
        <v>1</v>
      </c>
      <c r="C577" s="285" t="s">
        <v>575</v>
      </c>
      <c r="D577" s="285">
        <v>5210</v>
      </c>
      <c r="E577" s="285">
        <v>0</v>
      </c>
      <c r="F577" s="285">
        <v>0</v>
      </c>
      <c r="G577" s="285">
        <v>0</v>
      </c>
      <c r="H577" s="285">
        <v>0</v>
      </c>
      <c r="I577" s="285">
        <v>0</v>
      </c>
      <c r="J577" s="285">
        <v>0</v>
      </c>
      <c r="K577" s="285">
        <v>0</v>
      </c>
      <c r="L577" s="285">
        <v>0</v>
      </c>
      <c r="M577" s="285">
        <v>0</v>
      </c>
      <c r="N577" s="285">
        <v>0</v>
      </c>
      <c r="O577" s="285">
        <v>0</v>
      </c>
      <c r="P577" s="285">
        <v>0</v>
      </c>
      <c r="Q577" s="285">
        <v>0</v>
      </c>
      <c r="R577" s="285">
        <v>0</v>
      </c>
      <c r="S577" s="285">
        <v>0</v>
      </c>
      <c r="T577" s="285">
        <v>0</v>
      </c>
      <c r="U577" s="285">
        <v>0</v>
      </c>
      <c r="V577" s="285">
        <v>0</v>
      </c>
      <c r="W577" s="285">
        <v>0</v>
      </c>
      <c r="X577" s="285">
        <v>0</v>
      </c>
      <c r="Y577" s="285">
        <v>0</v>
      </c>
      <c r="Z577" s="285">
        <v>0</v>
      </c>
      <c r="AA577" s="285">
        <v>0</v>
      </c>
      <c r="AB577" s="285">
        <v>0</v>
      </c>
      <c r="AC577" s="285">
        <v>775</v>
      </c>
      <c r="AD577" s="285">
        <v>896</v>
      </c>
      <c r="AE577" s="285">
        <v>329</v>
      </c>
      <c r="AF577" s="285">
        <v>0</v>
      </c>
      <c r="AG577" s="285">
        <v>0</v>
      </c>
      <c r="AH577" s="285">
        <v>0</v>
      </c>
      <c r="AI577" s="285">
        <v>0</v>
      </c>
      <c r="AJ577" s="285">
        <v>0</v>
      </c>
      <c r="AK577" s="285">
        <v>0</v>
      </c>
      <c r="AL577" s="285">
        <v>0</v>
      </c>
      <c r="AM577" s="285">
        <v>0</v>
      </c>
      <c r="AN577" s="285">
        <v>0</v>
      </c>
      <c r="AO577" s="285">
        <v>0</v>
      </c>
      <c r="AP577" s="285">
        <v>0</v>
      </c>
      <c r="AQ577" s="285">
        <v>0</v>
      </c>
      <c r="AR577" s="285">
        <v>0</v>
      </c>
      <c r="AS577" s="285">
        <v>0</v>
      </c>
      <c r="AT577" s="285">
        <v>0</v>
      </c>
    </row>
    <row r="578" spans="1:46" x14ac:dyDescent="0.35">
      <c r="A578" s="285" t="s">
        <v>10</v>
      </c>
      <c r="B578" s="285">
        <v>1</v>
      </c>
      <c r="C578" s="285" t="s">
        <v>575</v>
      </c>
      <c r="D578" s="285">
        <v>5212</v>
      </c>
      <c r="E578" s="285">
        <v>0</v>
      </c>
      <c r="F578" s="285">
        <v>0</v>
      </c>
      <c r="G578" s="285">
        <v>0</v>
      </c>
      <c r="H578" s="285">
        <v>0</v>
      </c>
      <c r="I578" s="285">
        <v>0</v>
      </c>
      <c r="J578" s="285">
        <v>0</v>
      </c>
      <c r="K578" s="285">
        <v>0</v>
      </c>
      <c r="L578" s="285">
        <v>0</v>
      </c>
      <c r="M578" s="285">
        <v>0</v>
      </c>
      <c r="N578" s="285">
        <v>0</v>
      </c>
      <c r="O578" s="285">
        <v>0</v>
      </c>
      <c r="P578" s="285">
        <v>0</v>
      </c>
      <c r="Q578" s="285">
        <v>0</v>
      </c>
      <c r="R578" s="285">
        <v>0</v>
      </c>
      <c r="S578" s="285">
        <v>0</v>
      </c>
      <c r="T578" s="285">
        <v>0</v>
      </c>
      <c r="U578" s="285">
        <v>0</v>
      </c>
      <c r="V578" s="285">
        <v>0</v>
      </c>
      <c r="W578" s="285">
        <v>0</v>
      </c>
      <c r="X578" s="285">
        <v>16983</v>
      </c>
      <c r="Y578" s="285">
        <v>4017</v>
      </c>
      <c r="Z578" s="285">
        <v>0</v>
      </c>
      <c r="AA578" s="285">
        <v>0</v>
      </c>
      <c r="AB578" s="285">
        <v>0</v>
      </c>
      <c r="AC578" s="285">
        <v>0</v>
      </c>
      <c r="AD578" s="285">
        <v>0</v>
      </c>
      <c r="AE578" s="285">
        <v>0</v>
      </c>
      <c r="AF578" s="285">
        <v>0</v>
      </c>
      <c r="AG578" s="285">
        <v>0</v>
      </c>
      <c r="AH578" s="285">
        <v>0</v>
      </c>
      <c r="AI578" s="285">
        <v>0</v>
      </c>
      <c r="AJ578" s="285">
        <v>0</v>
      </c>
      <c r="AK578" s="285">
        <v>0</v>
      </c>
      <c r="AL578" s="285">
        <v>0</v>
      </c>
      <c r="AM578" s="285">
        <v>0</v>
      </c>
      <c r="AN578" s="285">
        <v>0</v>
      </c>
      <c r="AO578" s="285">
        <v>0</v>
      </c>
      <c r="AP578" s="285">
        <v>0</v>
      </c>
      <c r="AQ578" s="285">
        <v>0</v>
      </c>
      <c r="AR578" s="285">
        <v>0</v>
      </c>
      <c r="AS578" s="285">
        <v>0</v>
      </c>
      <c r="AT578" s="285">
        <v>0</v>
      </c>
    </row>
    <row r="579" spans="1:46" x14ac:dyDescent="0.35">
      <c r="A579" s="285" t="s">
        <v>10</v>
      </c>
      <c r="B579" s="285">
        <v>1</v>
      </c>
      <c r="C579" s="285" t="s">
        <v>575</v>
      </c>
      <c r="D579" s="285">
        <v>5215</v>
      </c>
      <c r="E579" s="285">
        <v>0</v>
      </c>
      <c r="F579" s="285">
        <v>0</v>
      </c>
      <c r="G579" s="285">
        <v>0</v>
      </c>
      <c r="H579" s="285">
        <v>0</v>
      </c>
      <c r="I579" s="285">
        <v>0</v>
      </c>
      <c r="J579" s="285">
        <v>0</v>
      </c>
      <c r="K579" s="285">
        <v>0</v>
      </c>
      <c r="L579" s="285">
        <v>0</v>
      </c>
      <c r="M579" s="285">
        <v>0</v>
      </c>
      <c r="N579" s="285">
        <v>0</v>
      </c>
      <c r="O579" s="285">
        <v>0</v>
      </c>
      <c r="P579" s="285">
        <v>0</v>
      </c>
      <c r="Q579" s="285">
        <v>0</v>
      </c>
      <c r="R579" s="285">
        <v>0</v>
      </c>
      <c r="S579" s="285">
        <v>0</v>
      </c>
      <c r="T579" s="285">
        <v>0</v>
      </c>
      <c r="U579" s="285">
        <v>0</v>
      </c>
      <c r="V579" s="285">
        <v>4900</v>
      </c>
      <c r="W579" s="285">
        <v>0</v>
      </c>
      <c r="X579" s="285">
        <v>15050</v>
      </c>
      <c r="Y579" s="285">
        <v>0</v>
      </c>
      <c r="Z579" s="285">
        <v>0</v>
      </c>
      <c r="AA579" s="285">
        <v>0</v>
      </c>
      <c r="AB579" s="285">
        <v>0</v>
      </c>
      <c r="AC579" s="285">
        <v>3500</v>
      </c>
      <c r="AD579" s="285">
        <v>0</v>
      </c>
      <c r="AE579" s="285">
        <v>11550</v>
      </c>
      <c r="AF579" s="285">
        <v>0</v>
      </c>
      <c r="AG579" s="285">
        <v>0</v>
      </c>
      <c r="AH579" s="285">
        <v>0</v>
      </c>
      <c r="AI579" s="285">
        <v>0</v>
      </c>
      <c r="AJ579" s="285">
        <v>0</v>
      </c>
      <c r="AK579" s="285">
        <v>0</v>
      </c>
      <c r="AL579" s="285">
        <v>0</v>
      </c>
      <c r="AM579" s="285">
        <v>0</v>
      </c>
      <c r="AN579" s="285">
        <v>0</v>
      </c>
      <c r="AO579" s="285">
        <v>0</v>
      </c>
      <c r="AP579" s="285">
        <v>0</v>
      </c>
      <c r="AQ579" s="285">
        <v>0</v>
      </c>
      <c r="AR579" s="285">
        <v>0</v>
      </c>
      <c r="AS579" s="285">
        <v>0</v>
      </c>
      <c r="AT579" s="285">
        <v>0</v>
      </c>
    </row>
    <row r="580" spans="1:46" x14ac:dyDescent="0.35">
      <c r="A580" s="285" t="s">
        <v>10</v>
      </c>
      <c r="B580" s="285">
        <v>1</v>
      </c>
      <c r="C580" s="285" t="s">
        <v>575</v>
      </c>
      <c r="D580" s="285">
        <v>5217</v>
      </c>
      <c r="E580" s="285">
        <v>0</v>
      </c>
      <c r="F580" s="285">
        <v>0</v>
      </c>
      <c r="G580" s="285">
        <v>0</v>
      </c>
      <c r="H580" s="285">
        <v>0</v>
      </c>
      <c r="I580" s="285">
        <v>0</v>
      </c>
      <c r="J580" s="285">
        <v>0</v>
      </c>
      <c r="K580" s="285">
        <v>0</v>
      </c>
      <c r="L580" s="285">
        <v>0</v>
      </c>
      <c r="M580" s="285">
        <v>0</v>
      </c>
      <c r="N580" s="285">
        <v>0</v>
      </c>
      <c r="O580" s="285">
        <v>0</v>
      </c>
      <c r="P580" s="285">
        <v>0</v>
      </c>
      <c r="Q580" s="285">
        <v>0</v>
      </c>
      <c r="R580" s="285">
        <v>0</v>
      </c>
      <c r="S580" s="285">
        <v>0</v>
      </c>
      <c r="T580" s="285">
        <v>0</v>
      </c>
      <c r="U580" s="285">
        <v>0</v>
      </c>
      <c r="V580" s="285">
        <v>0</v>
      </c>
      <c r="W580" s="285">
        <v>0</v>
      </c>
      <c r="X580" s="285">
        <v>0</v>
      </c>
      <c r="Y580" s="285">
        <v>0</v>
      </c>
      <c r="Z580" s="285">
        <v>1750</v>
      </c>
      <c r="AA580" s="285">
        <v>0</v>
      </c>
      <c r="AB580" s="285">
        <v>2250</v>
      </c>
      <c r="AC580" s="285">
        <v>0</v>
      </c>
      <c r="AD580" s="285">
        <v>0</v>
      </c>
      <c r="AE580" s="285">
        <v>0</v>
      </c>
      <c r="AF580" s="285">
        <v>0</v>
      </c>
      <c r="AG580" s="285">
        <v>0</v>
      </c>
      <c r="AH580" s="285">
        <v>0</v>
      </c>
      <c r="AI580" s="285">
        <v>0</v>
      </c>
      <c r="AJ580" s="285">
        <v>0</v>
      </c>
      <c r="AK580" s="285">
        <v>0</v>
      </c>
      <c r="AL580" s="285">
        <v>0</v>
      </c>
      <c r="AM580" s="285">
        <v>0</v>
      </c>
      <c r="AN580" s="285">
        <v>0</v>
      </c>
      <c r="AO580" s="285">
        <v>0</v>
      </c>
      <c r="AP580" s="285">
        <v>0</v>
      </c>
      <c r="AQ580" s="285">
        <v>0</v>
      </c>
      <c r="AR580" s="285">
        <v>0</v>
      </c>
      <c r="AS580" s="285">
        <v>0</v>
      </c>
      <c r="AT580" s="285">
        <v>0</v>
      </c>
    </row>
    <row r="581" spans="1:46" x14ac:dyDescent="0.35">
      <c r="A581" s="285" t="s">
        <v>10</v>
      </c>
      <c r="B581" s="285">
        <v>1</v>
      </c>
      <c r="C581" s="285" t="s">
        <v>575</v>
      </c>
      <c r="D581" s="285">
        <v>5220</v>
      </c>
      <c r="E581" s="285">
        <v>0</v>
      </c>
      <c r="F581" s="285">
        <v>0</v>
      </c>
      <c r="G581" s="285">
        <v>0</v>
      </c>
      <c r="H581" s="285">
        <v>0</v>
      </c>
      <c r="I581" s="285">
        <v>0</v>
      </c>
      <c r="J581" s="285">
        <v>0</v>
      </c>
      <c r="K581" s="285">
        <v>0</v>
      </c>
      <c r="L581" s="285">
        <v>0</v>
      </c>
      <c r="M581" s="285">
        <v>0</v>
      </c>
      <c r="N581" s="285">
        <v>0</v>
      </c>
      <c r="O581" s="285">
        <v>0</v>
      </c>
      <c r="P581" s="285">
        <v>0</v>
      </c>
      <c r="Q581" s="285">
        <v>0</v>
      </c>
      <c r="R581" s="285">
        <v>0</v>
      </c>
      <c r="S581" s="285">
        <v>0</v>
      </c>
      <c r="T581" s="285">
        <v>57</v>
      </c>
      <c r="U581" s="285">
        <v>140</v>
      </c>
      <c r="V581" s="285">
        <v>129</v>
      </c>
      <c r="W581" s="285">
        <v>34</v>
      </c>
      <c r="X581" s="285">
        <v>0</v>
      </c>
      <c r="Y581" s="285">
        <v>138</v>
      </c>
      <c r="Z581" s="285">
        <v>51</v>
      </c>
      <c r="AA581" s="285">
        <v>287</v>
      </c>
      <c r="AB581" s="285">
        <v>29</v>
      </c>
      <c r="AC581" s="285">
        <v>312</v>
      </c>
      <c r="AD581" s="285">
        <v>100</v>
      </c>
      <c r="AE581" s="285">
        <v>223</v>
      </c>
      <c r="AF581" s="285">
        <v>0</v>
      </c>
      <c r="AG581" s="285">
        <v>0</v>
      </c>
      <c r="AH581" s="285">
        <v>0</v>
      </c>
      <c r="AI581" s="285">
        <v>0</v>
      </c>
      <c r="AJ581" s="285">
        <v>0</v>
      </c>
      <c r="AK581" s="285">
        <v>0</v>
      </c>
      <c r="AL581" s="285">
        <v>0</v>
      </c>
      <c r="AM581" s="285">
        <v>0</v>
      </c>
      <c r="AN581" s="285">
        <v>0</v>
      </c>
      <c r="AO581" s="285">
        <v>0</v>
      </c>
      <c r="AP581" s="285">
        <v>0</v>
      </c>
      <c r="AQ581" s="285">
        <v>0</v>
      </c>
      <c r="AR581" s="285">
        <v>0</v>
      </c>
      <c r="AS581" s="285">
        <v>0</v>
      </c>
      <c r="AT581" s="285">
        <v>0</v>
      </c>
    </row>
    <row r="582" spans="1:46" x14ac:dyDescent="0.35">
      <c r="A582" s="285" t="s">
        <v>10</v>
      </c>
      <c r="B582" s="285">
        <v>1</v>
      </c>
      <c r="C582" s="285" t="s">
        <v>575</v>
      </c>
      <c r="D582" s="285">
        <v>5230</v>
      </c>
      <c r="E582" s="285">
        <v>0</v>
      </c>
      <c r="F582" s="285">
        <v>0</v>
      </c>
      <c r="G582" s="285">
        <v>0</v>
      </c>
      <c r="H582" s="285">
        <v>0</v>
      </c>
      <c r="I582" s="285">
        <v>0</v>
      </c>
      <c r="J582" s="285">
        <v>0</v>
      </c>
      <c r="K582" s="285">
        <v>0</v>
      </c>
      <c r="L582" s="285">
        <v>0</v>
      </c>
      <c r="M582" s="285">
        <v>0</v>
      </c>
      <c r="N582" s="285">
        <v>0</v>
      </c>
      <c r="O582" s="285">
        <v>0</v>
      </c>
      <c r="P582" s="285">
        <v>0</v>
      </c>
      <c r="Q582" s="285">
        <v>0</v>
      </c>
      <c r="R582" s="285">
        <v>0</v>
      </c>
      <c r="S582" s="285">
        <v>0</v>
      </c>
      <c r="T582" s="285">
        <v>2183</v>
      </c>
      <c r="U582" s="285">
        <v>2183</v>
      </c>
      <c r="V582" s="285">
        <v>2183</v>
      </c>
      <c r="W582" s="285">
        <v>2183</v>
      </c>
      <c r="X582" s="285">
        <v>2501</v>
      </c>
      <c r="Y582" s="285">
        <v>2501</v>
      </c>
      <c r="Z582" s="285">
        <v>2501</v>
      </c>
      <c r="AA582" s="285">
        <v>2501</v>
      </c>
      <c r="AB582" s="285">
        <v>2501</v>
      </c>
      <c r="AC582" s="285">
        <v>2501</v>
      </c>
      <c r="AD582" s="285">
        <v>2521</v>
      </c>
      <c r="AE582" s="285">
        <v>2741</v>
      </c>
      <c r="AF582" s="285">
        <v>0</v>
      </c>
      <c r="AG582" s="285">
        <v>0</v>
      </c>
      <c r="AH582" s="285">
        <v>0</v>
      </c>
      <c r="AI582" s="285">
        <v>0</v>
      </c>
      <c r="AJ582" s="285">
        <v>0</v>
      </c>
      <c r="AK582" s="285">
        <v>0</v>
      </c>
      <c r="AL582" s="285">
        <v>0</v>
      </c>
      <c r="AM582" s="285">
        <v>0</v>
      </c>
      <c r="AN582" s="285">
        <v>0</v>
      </c>
      <c r="AO582" s="285">
        <v>0</v>
      </c>
      <c r="AP582" s="285">
        <v>0</v>
      </c>
      <c r="AQ582" s="285">
        <v>0</v>
      </c>
      <c r="AR582" s="285">
        <v>0</v>
      </c>
      <c r="AS582" s="285">
        <v>0</v>
      </c>
      <c r="AT582" s="285">
        <v>0</v>
      </c>
    </row>
    <row r="583" spans="1:46" x14ac:dyDescent="0.35">
      <c r="A583" s="285" t="s">
        <v>10</v>
      </c>
      <c r="B583" s="285">
        <v>1</v>
      </c>
      <c r="C583" s="285" t="s">
        <v>575</v>
      </c>
      <c r="D583" s="285">
        <v>5300</v>
      </c>
      <c r="E583" s="285">
        <v>0</v>
      </c>
      <c r="F583" s="285">
        <v>0</v>
      </c>
      <c r="G583" s="285">
        <v>0</v>
      </c>
      <c r="H583" s="285">
        <v>0</v>
      </c>
      <c r="I583" s="285">
        <v>0</v>
      </c>
      <c r="J583" s="285">
        <v>0</v>
      </c>
      <c r="K583" s="285">
        <v>0</v>
      </c>
      <c r="L583" s="285">
        <v>0</v>
      </c>
      <c r="M583" s="285">
        <v>0</v>
      </c>
      <c r="N583" s="285">
        <v>0</v>
      </c>
      <c r="O583" s="285">
        <v>0</v>
      </c>
      <c r="P583" s="285">
        <v>0</v>
      </c>
      <c r="Q583" s="285">
        <v>0</v>
      </c>
      <c r="R583" s="285">
        <v>0</v>
      </c>
      <c r="S583" s="285">
        <v>0</v>
      </c>
      <c r="T583" s="285">
        <v>0</v>
      </c>
      <c r="U583" s="285">
        <v>0</v>
      </c>
      <c r="V583" s="285">
        <v>0</v>
      </c>
      <c r="W583" s="285">
        <v>0</v>
      </c>
      <c r="X583" s="285">
        <v>1572</v>
      </c>
      <c r="Y583" s="285">
        <v>19400</v>
      </c>
      <c r="Z583" s="285">
        <v>396</v>
      </c>
      <c r="AA583" s="285">
        <v>1771</v>
      </c>
      <c r="AB583" s="285">
        <v>1145</v>
      </c>
      <c r="AC583" s="285">
        <v>24463</v>
      </c>
      <c r="AD583" s="285">
        <v>22642</v>
      </c>
      <c r="AE583" s="285">
        <v>1111</v>
      </c>
      <c r="AF583" s="285">
        <v>0</v>
      </c>
      <c r="AG583" s="285">
        <v>0</v>
      </c>
      <c r="AH583" s="285">
        <v>0</v>
      </c>
      <c r="AI583" s="285">
        <v>0</v>
      </c>
      <c r="AJ583" s="285">
        <v>0</v>
      </c>
      <c r="AK583" s="285">
        <v>0</v>
      </c>
      <c r="AL583" s="285">
        <v>0</v>
      </c>
      <c r="AM583" s="285">
        <v>0</v>
      </c>
      <c r="AN583" s="285">
        <v>0</v>
      </c>
      <c r="AO583" s="285">
        <v>0</v>
      </c>
      <c r="AP583" s="285">
        <v>0</v>
      </c>
      <c r="AQ583" s="285">
        <v>0</v>
      </c>
      <c r="AR583" s="285">
        <v>0</v>
      </c>
      <c r="AS583" s="285">
        <v>0</v>
      </c>
      <c r="AT583" s="285">
        <v>0</v>
      </c>
    </row>
    <row r="584" spans="1:46" x14ac:dyDescent="0.35">
      <c r="A584" s="285" t="s">
        <v>10</v>
      </c>
      <c r="B584" s="285">
        <v>1</v>
      </c>
      <c r="C584" s="285" t="s">
        <v>575</v>
      </c>
      <c r="D584" s="285">
        <v>5400</v>
      </c>
      <c r="E584" s="285">
        <v>0</v>
      </c>
      <c r="F584" s="285">
        <v>0</v>
      </c>
      <c r="G584" s="285">
        <v>0</v>
      </c>
      <c r="H584" s="285">
        <v>0</v>
      </c>
      <c r="I584" s="285">
        <v>0</v>
      </c>
      <c r="J584" s="285">
        <v>0</v>
      </c>
      <c r="K584" s="285">
        <v>0</v>
      </c>
      <c r="L584" s="285">
        <v>0</v>
      </c>
      <c r="M584" s="285">
        <v>0</v>
      </c>
      <c r="N584" s="285">
        <v>0</v>
      </c>
      <c r="O584" s="285">
        <v>0</v>
      </c>
      <c r="P584" s="285">
        <v>0</v>
      </c>
      <c r="Q584" s="285">
        <v>0</v>
      </c>
      <c r="R584" s="285">
        <v>0</v>
      </c>
      <c r="S584" s="285">
        <v>0</v>
      </c>
      <c r="T584" s="285">
        <v>31270</v>
      </c>
      <c r="U584" s="285">
        <v>32180</v>
      </c>
      <c r="V584" s="285">
        <v>36655</v>
      </c>
      <c r="W584" s="285">
        <v>33312</v>
      </c>
      <c r="X584" s="285">
        <v>31717</v>
      </c>
      <c r="Y584" s="285">
        <v>33724</v>
      </c>
      <c r="Z584" s="285">
        <v>33138</v>
      </c>
      <c r="AA584" s="285">
        <v>31409</v>
      </c>
      <c r="AB584" s="285">
        <v>29201</v>
      </c>
      <c r="AC584" s="285">
        <v>33727</v>
      </c>
      <c r="AD584" s="285">
        <v>28839</v>
      </c>
      <c r="AE584" s="285">
        <v>36521</v>
      </c>
      <c r="AF584" s="285">
        <v>0</v>
      </c>
      <c r="AG584" s="285">
        <v>0</v>
      </c>
      <c r="AH584" s="285">
        <v>0</v>
      </c>
      <c r="AI584" s="285">
        <v>0</v>
      </c>
      <c r="AJ584" s="285">
        <v>0</v>
      </c>
      <c r="AK584" s="285">
        <v>0</v>
      </c>
      <c r="AL584" s="285">
        <v>0</v>
      </c>
      <c r="AM584" s="285">
        <v>0</v>
      </c>
      <c r="AN584" s="285">
        <v>0</v>
      </c>
      <c r="AO584" s="285">
        <v>0</v>
      </c>
      <c r="AP584" s="285">
        <v>0</v>
      </c>
      <c r="AQ584" s="285">
        <v>0</v>
      </c>
      <c r="AR584" s="285">
        <v>0</v>
      </c>
      <c r="AS584" s="285">
        <v>0</v>
      </c>
      <c r="AT584" s="285">
        <v>0</v>
      </c>
    </row>
    <row r="585" spans="1:46" x14ac:dyDescent="0.35">
      <c r="A585" s="285" t="s">
        <v>10</v>
      </c>
      <c r="B585" s="285">
        <v>1</v>
      </c>
      <c r="C585" s="285" t="s">
        <v>575</v>
      </c>
      <c r="D585" s="285">
        <v>5402</v>
      </c>
      <c r="E585" s="285">
        <v>0</v>
      </c>
      <c r="F585" s="285">
        <v>0</v>
      </c>
      <c r="G585" s="285">
        <v>0</v>
      </c>
      <c r="H585" s="285">
        <v>0</v>
      </c>
      <c r="I585" s="285">
        <v>0</v>
      </c>
      <c r="J585" s="285">
        <v>0</v>
      </c>
      <c r="K585" s="285">
        <v>0</v>
      </c>
      <c r="L585" s="285">
        <v>0</v>
      </c>
      <c r="M585" s="285">
        <v>0</v>
      </c>
      <c r="N585" s="285">
        <v>0</v>
      </c>
      <c r="O585" s="285">
        <v>0</v>
      </c>
      <c r="P585" s="285">
        <v>0</v>
      </c>
      <c r="Q585" s="285">
        <v>0</v>
      </c>
      <c r="R585" s="285">
        <v>0</v>
      </c>
      <c r="S585" s="285">
        <v>0</v>
      </c>
      <c r="T585" s="285">
        <v>2849</v>
      </c>
      <c r="U585" s="285">
        <v>2932</v>
      </c>
      <c r="V585" s="285">
        <v>3339</v>
      </c>
      <c r="W585" s="285">
        <v>3035</v>
      </c>
      <c r="X585" s="285">
        <v>2889</v>
      </c>
      <c r="Y585" s="285">
        <v>3072</v>
      </c>
      <c r="Z585" s="285">
        <v>3019</v>
      </c>
      <c r="AA585" s="285">
        <v>2861</v>
      </c>
      <c r="AB585" s="285">
        <v>2660</v>
      </c>
      <c r="AC585" s="285">
        <v>3073</v>
      </c>
      <c r="AD585" s="285">
        <v>2627</v>
      </c>
      <c r="AE585" s="285">
        <v>3327</v>
      </c>
      <c r="AF585" s="285">
        <v>0</v>
      </c>
      <c r="AG585" s="285">
        <v>0</v>
      </c>
      <c r="AH585" s="285">
        <v>0</v>
      </c>
      <c r="AI585" s="285">
        <v>0</v>
      </c>
      <c r="AJ585" s="285">
        <v>0</v>
      </c>
      <c r="AK585" s="285">
        <v>0</v>
      </c>
      <c r="AL585" s="285">
        <v>0</v>
      </c>
      <c r="AM585" s="285">
        <v>0</v>
      </c>
      <c r="AN585" s="285">
        <v>0</v>
      </c>
      <c r="AO585" s="285">
        <v>0</v>
      </c>
      <c r="AP585" s="285">
        <v>0</v>
      </c>
      <c r="AQ585" s="285">
        <v>0</v>
      </c>
      <c r="AR585" s="285">
        <v>0</v>
      </c>
      <c r="AS585" s="285">
        <v>0</v>
      </c>
      <c r="AT585" s="285">
        <v>0</v>
      </c>
    </row>
    <row r="586" spans="1:46" x14ac:dyDescent="0.35">
      <c r="A586" s="285" t="s">
        <v>10</v>
      </c>
      <c r="B586" s="285">
        <v>1</v>
      </c>
      <c r="C586" s="285" t="s">
        <v>575</v>
      </c>
      <c r="D586" s="285">
        <v>5406</v>
      </c>
      <c r="E586" s="285">
        <v>0</v>
      </c>
      <c r="F586" s="285">
        <v>0</v>
      </c>
      <c r="G586" s="285">
        <v>0</v>
      </c>
      <c r="H586" s="285">
        <v>0</v>
      </c>
      <c r="I586" s="285">
        <v>0</v>
      </c>
      <c r="J586" s="285">
        <v>0</v>
      </c>
      <c r="K586" s="285">
        <v>0</v>
      </c>
      <c r="L586" s="285">
        <v>0</v>
      </c>
      <c r="M586" s="285">
        <v>0</v>
      </c>
      <c r="N586" s="285">
        <v>0</v>
      </c>
      <c r="O586" s="285">
        <v>0</v>
      </c>
      <c r="P586" s="285">
        <v>0</v>
      </c>
      <c r="Q586" s="285">
        <v>0</v>
      </c>
      <c r="R586" s="285">
        <v>0</v>
      </c>
      <c r="S586" s="285">
        <v>0</v>
      </c>
      <c r="T586" s="285">
        <v>1292</v>
      </c>
      <c r="U586" s="285">
        <v>1292</v>
      </c>
      <c r="V586" s="285">
        <v>1292</v>
      </c>
      <c r="W586" s="285">
        <v>1292</v>
      </c>
      <c r="X586" s="285">
        <v>1292</v>
      </c>
      <c r="Y586" s="285">
        <v>1292</v>
      </c>
      <c r="Z586" s="285">
        <v>1292</v>
      </c>
      <c r="AA586" s="285">
        <v>1292</v>
      </c>
      <c r="AB586" s="285">
        <v>1292</v>
      </c>
      <c r="AC586" s="285">
        <v>1292</v>
      </c>
      <c r="AD586" s="285">
        <v>1292</v>
      </c>
      <c r="AE586" s="285">
        <v>1288</v>
      </c>
      <c r="AF586" s="285">
        <v>0</v>
      </c>
      <c r="AG586" s="285">
        <v>0</v>
      </c>
      <c r="AH586" s="285">
        <v>0</v>
      </c>
      <c r="AI586" s="285">
        <v>0</v>
      </c>
      <c r="AJ586" s="285">
        <v>0</v>
      </c>
      <c r="AK586" s="285">
        <v>0</v>
      </c>
      <c r="AL586" s="285">
        <v>0</v>
      </c>
      <c r="AM586" s="285">
        <v>0</v>
      </c>
      <c r="AN586" s="285">
        <v>0</v>
      </c>
      <c r="AO586" s="285">
        <v>0</v>
      </c>
      <c r="AP586" s="285">
        <v>0</v>
      </c>
      <c r="AQ586" s="285">
        <v>0</v>
      </c>
      <c r="AR586" s="285">
        <v>0</v>
      </c>
      <c r="AS586" s="285">
        <v>0</v>
      </c>
      <c r="AT586" s="285">
        <v>0</v>
      </c>
    </row>
    <row r="587" spans="1:46" x14ac:dyDescent="0.35">
      <c r="A587" s="285" t="s">
        <v>10</v>
      </c>
      <c r="B587" s="285">
        <v>1</v>
      </c>
      <c r="C587" s="285" t="s">
        <v>575</v>
      </c>
      <c r="D587" s="285">
        <v>5407</v>
      </c>
      <c r="E587" s="285">
        <v>0</v>
      </c>
      <c r="F587" s="285">
        <v>0</v>
      </c>
      <c r="G587" s="285">
        <v>0</v>
      </c>
      <c r="H587" s="285">
        <v>0</v>
      </c>
      <c r="I587" s="285">
        <v>0</v>
      </c>
      <c r="J587" s="285">
        <v>0</v>
      </c>
      <c r="K587" s="285">
        <v>0</v>
      </c>
      <c r="L587" s="285">
        <v>0</v>
      </c>
      <c r="M587" s="285">
        <v>0</v>
      </c>
      <c r="N587" s="285">
        <v>0</v>
      </c>
      <c r="O587" s="285">
        <v>0</v>
      </c>
      <c r="P587" s="285">
        <v>0</v>
      </c>
      <c r="Q587" s="285">
        <v>0</v>
      </c>
      <c r="R587" s="285">
        <v>0</v>
      </c>
      <c r="S587" s="285">
        <v>0</v>
      </c>
      <c r="T587" s="285">
        <v>0</v>
      </c>
      <c r="U587" s="285">
        <v>0</v>
      </c>
      <c r="V587" s="285">
        <v>0</v>
      </c>
      <c r="W587" s="285">
        <v>0</v>
      </c>
      <c r="X587" s="285">
        <v>0</v>
      </c>
      <c r="Y587" s="285">
        <v>0</v>
      </c>
      <c r="Z587" s="285">
        <v>0</v>
      </c>
      <c r="AA587" s="285">
        <v>0</v>
      </c>
      <c r="AB587" s="285">
        <v>0</v>
      </c>
      <c r="AC587" s="285">
        <v>100</v>
      </c>
      <c r="AD587" s="285">
        <v>0</v>
      </c>
      <c r="AE587" s="285">
        <v>0</v>
      </c>
      <c r="AF587" s="285">
        <v>0</v>
      </c>
      <c r="AG587" s="285">
        <v>0</v>
      </c>
      <c r="AH587" s="285">
        <v>0</v>
      </c>
      <c r="AI587" s="285">
        <v>0</v>
      </c>
      <c r="AJ587" s="285">
        <v>0</v>
      </c>
      <c r="AK587" s="285">
        <v>0</v>
      </c>
      <c r="AL587" s="285">
        <v>0</v>
      </c>
      <c r="AM587" s="285">
        <v>0</v>
      </c>
      <c r="AN587" s="285">
        <v>0</v>
      </c>
      <c r="AO587" s="285">
        <v>0</v>
      </c>
      <c r="AP587" s="285">
        <v>0</v>
      </c>
      <c r="AQ587" s="285">
        <v>0</v>
      </c>
      <c r="AR587" s="285">
        <v>0</v>
      </c>
      <c r="AS587" s="285">
        <v>0</v>
      </c>
      <c r="AT587" s="285">
        <v>0</v>
      </c>
    </row>
    <row r="588" spans="1:46" x14ac:dyDescent="0.35">
      <c r="A588" s="285" t="s">
        <v>10</v>
      </c>
      <c r="B588" s="285">
        <v>1</v>
      </c>
      <c r="C588" s="285" t="s">
        <v>575</v>
      </c>
      <c r="D588" s="285">
        <v>5408</v>
      </c>
      <c r="E588" s="285">
        <v>0</v>
      </c>
      <c r="F588" s="285">
        <v>0</v>
      </c>
      <c r="G588" s="285">
        <v>0</v>
      </c>
      <c r="H588" s="285">
        <v>0</v>
      </c>
      <c r="I588" s="285">
        <v>0</v>
      </c>
      <c r="J588" s="285">
        <v>0</v>
      </c>
      <c r="K588" s="285">
        <v>0</v>
      </c>
      <c r="L588" s="285">
        <v>0</v>
      </c>
      <c r="M588" s="285">
        <v>0</v>
      </c>
      <c r="N588" s="285">
        <v>0</v>
      </c>
      <c r="O588" s="285">
        <v>0</v>
      </c>
      <c r="P588" s="285">
        <v>0</v>
      </c>
      <c r="Q588" s="285">
        <v>0</v>
      </c>
      <c r="R588" s="285">
        <v>0</v>
      </c>
      <c r="S588" s="285">
        <v>0</v>
      </c>
      <c r="T588" s="285">
        <v>0</v>
      </c>
      <c r="U588" s="285">
        <v>0</v>
      </c>
      <c r="V588" s="285">
        <v>0</v>
      </c>
      <c r="W588" s="285">
        <v>0</v>
      </c>
      <c r="X588" s="285">
        <v>0</v>
      </c>
      <c r="Y588" s="285">
        <v>0</v>
      </c>
      <c r="Z588" s="285">
        <v>0</v>
      </c>
      <c r="AA588" s="285">
        <v>0</v>
      </c>
      <c r="AB588" s="285">
        <v>900</v>
      </c>
      <c r="AC588" s="285">
        <v>0</v>
      </c>
      <c r="AD588" s="285">
        <v>0</v>
      </c>
      <c r="AE588" s="285">
        <v>0</v>
      </c>
      <c r="AF588" s="285">
        <v>0</v>
      </c>
      <c r="AG588" s="285">
        <v>0</v>
      </c>
      <c r="AH588" s="285">
        <v>0</v>
      </c>
      <c r="AI588" s="285">
        <v>0</v>
      </c>
      <c r="AJ588" s="285">
        <v>0</v>
      </c>
      <c r="AK588" s="285">
        <v>0</v>
      </c>
      <c r="AL588" s="285">
        <v>0</v>
      </c>
      <c r="AM588" s="285">
        <v>0</v>
      </c>
      <c r="AN588" s="285">
        <v>0</v>
      </c>
      <c r="AO588" s="285">
        <v>0</v>
      </c>
      <c r="AP588" s="285">
        <v>0</v>
      </c>
      <c r="AQ588" s="285">
        <v>0</v>
      </c>
      <c r="AR588" s="285">
        <v>0</v>
      </c>
      <c r="AS588" s="285">
        <v>0</v>
      </c>
      <c r="AT588" s="285">
        <v>0</v>
      </c>
    </row>
    <row r="589" spans="1:46" x14ac:dyDescent="0.35">
      <c r="A589" s="285" t="s">
        <v>10</v>
      </c>
      <c r="B589" s="285">
        <v>1</v>
      </c>
      <c r="C589" s="285" t="s">
        <v>575</v>
      </c>
      <c r="D589" s="285">
        <v>5415</v>
      </c>
      <c r="E589" s="285">
        <v>0</v>
      </c>
      <c r="F589" s="285">
        <v>0</v>
      </c>
      <c r="G589" s="285">
        <v>0</v>
      </c>
      <c r="H589" s="285">
        <v>0</v>
      </c>
      <c r="I589" s="285">
        <v>0</v>
      </c>
      <c r="J589" s="285">
        <v>0</v>
      </c>
      <c r="K589" s="285">
        <v>0</v>
      </c>
      <c r="L589" s="285">
        <v>0</v>
      </c>
      <c r="M589" s="285">
        <v>0</v>
      </c>
      <c r="N589" s="285">
        <v>0</v>
      </c>
      <c r="O589" s="285">
        <v>0</v>
      </c>
      <c r="P589" s="285">
        <v>0</v>
      </c>
      <c r="Q589" s="285">
        <v>0</v>
      </c>
      <c r="R589" s="285">
        <v>0</v>
      </c>
      <c r="S589" s="285">
        <v>0</v>
      </c>
      <c r="T589" s="285">
        <v>1980</v>
      </c>
      <c r="U589" s="285">
        <v>3608</v>
      </c>
      <c r="V589" s="285">
        <v>1942</v>
      </c>
      <c r="W589" s="285">
        <v>3557</v>
      </c>
      <c r="X589" s="285">
        <v>18888</v>
      </c>
      <c r="Y589" s="285">
        <v>2820</v>
      </c>
      <c r="Z589" s="285">
        <v>2861</v>
      </c>
      <c r="AA589" s="285">
        <v>2553</v>
      </c>
      <c r="AB589" s="285">
        <v>1937</v>
      </c>
      <c r="AC589" s="285">
        <v>2623</v>
      </c>
      <c r="AD589" s="285">
        <v>2523</v>
      </c>
      <c r="AE589" s="285">
        <v>5708</v>
      </c>
      <c r="AF589" s="285">
        <v>0</v>
      </c>
      <c r="AG589" s="285">
        <v>0</v>
      </c>
      <c r="AH589" s="285">
        <v>0</v>
      </c>
      <c r="AI589" s="285">
        <v>0</v>
      </c>
      <c r="AJ589" s="285">
        <v>0</v>
      </c>
      <c r="AK589" s="285">
        <v>0</v>
      </c>
      <c r="AL589" s="285">
        <v>0</v>
      </c>
      <c r="AM589" s="285">
        <v>0</v>
      </c>
      <c r="AN589" s="285">
        <v>0</v>
      </c>
      <c r="AO589" s="285">
        <v>0</v>
      </c>
      <c r="AP589" s="285">
        <v>0</v>
      </c>
      <c r="AQ589" s="285">
        <v>0</v>
      </c>
      <c r="AR589" s="285">
        <v>0</v>
      </c>
      <c r="AS589" s="285">
        <v>0</v>
      </c>
      <c r="AT589" s="285">
        <v>0</v>
      </c>
    </row>
    <row r="590" spans="1:46" x14ac:dyDescent="0.35">
      <c r="A590" s="285" t="s">
        <v>10</v>
      </c>
      <c r="B590" s="285">
        <v>1</v>
      </c>
      <c r="C590" s="285" t="s">
        <v>575</v>
      </c>
      <c r="D590" s="285">
        <v>5416</v>
      </c>
      <c r="E590" s="285">
        <v>0</v>
      </c>
      <c r="F590" s="285">
        <v>0</v>
      </c>
      <c r="G590" s="285">
        <v>0</v>
      </c>
      <c r="H590" s="285">
        <v>0</v>
      </c>
      <c r="I590" s="285">
        <v>0</v>
      </c>
      <c r="J590" s="285">
        <v>0</v>
      </c>
      <c r="K590" s="285">
        <v>0</v>
      </c>
      <c r="L590" s="285">
        <v>0</v>
      </c>
      <c r="M590" s="285">
        <v>0</v>
      </c>
      <c r="N590" s="285">
        <v>0</v>
      </c>
      <c r="O590" s="285">
        <v>0</v>
      </c>
      <c r="P590" s="285">
        <v>0</v>
      </c>
      <c r="Q590" s="285">
        <v>0</v>
      </c>
      <c r="R590" s="285">
        <v>0</v>
      </c>
      <c r="S590" s="285">
        <v>0</v>
      </c>
      <c r="T590" s="285">
        <v>1197</v>
      </c>
      <c r="U590" s="285">
        <v>2605</v>
      </c>
      <c r="V590" s="285">
        <v>181</v>
      </c>
      <c r="W590" s="285">
        <v>57</v>
      </c>
      <c r="X590" s="285">
        <v>58</v>
      </c>
      <c r="Y590" s="285">
        <v>0</v>
      </c>
      <c r="Z590" s="285">
        <v>126</v>
      </c>
      <c r="AA590" s="285">
        <v>5199</v>
      </c>
      <c r="AB590" s="285">
        <v>507</v>
      </c>
      <c r="AC590" s="285">
        <v>58</v>
      </c>
      <c r="AD590" s="285">
        <v>1012</v>
      </c>
      <c r="AE590" s="285">
        <v>0</v>
      </c>
      <c r="AF590" s="285">
        <v>0</v>
      </c>
      <c r="AG590" s="285">
        <v>0</v>
      </c>
      <c r="AH590" s="285">
        <v>0</v>
      </c>
      <c r="AI590" s="285">
        <v>0</v>
      </c>
      <c r="AJ590" s="285">
        <v>0</v>
      </c>
      <c r="AK590" s="285">
        <v>0</v>
      </c>
      <c r="AL590" s="285">
        <v>0</v>
      </c>
      <c r="AM590" s="285">
        <v>0</v>
      </c>
      <c r="AN590" s="285">
        <v>0</v>
      </c>
      <c r="AO590" s="285">
        <v>0</v>
      </c>
      <c r="AP590" s="285">
        <v>0</v>
      </c>
      <c r="AQ590" s="285">
        <v>0</v>
      </c>
      <c r="AR590" s="285">
        <v>0</v>
      </c>
      <c r="AS590" s="285">
        <v>0</v>
      </c>
      <c r="AT590" s="285">
        <v>0</v>
      </c>
    </row>
    <row r="591" spans="1:46" x14ac:dyDescent="0.35">
      <c r="A591" s="285" t="s">
        <v>10</v>
      </c>
      <c r="B591" s="285">
        <v>1</v>
      </c>
      <c r="C591" s="285" t="s">
        <v>575</v>
      </c>
      <c r="D591" s="285">
        <v>5418</v>
      </c>
      <c r="E591" s="285">
        <v>0</v>
      </c>
      <c r="F591" s="285">
        <v>0</v>
      </c>
      <c r="G591" s="285">
        <v>0</v>
      </c>
      <c r="H591" s="285">
        <v>0</v>
      </c>
      <c r="I591" s="285">
        <v>0</v>
      </c>
      <c r="J591" s="285">
        <v>0</v>
      </c>
      <c r="K591" s="285">
        <v>0</v>
      </c>
      <c r="L591" s="285">
        <v>0</v>
      </c>
      <c r="M591" s="285">
        <v>0</v>
      </c>
      <c r="N591" s="285">
        <v>0</v>
      </c>
      <c r="O591" s="285">
        <v>0</v>
      </c>
      <c r="P591" s="285">
        <v>0</v>
      </c>
      <c r="Q591" s="285">
        <v>0</v>
      </c>
      <c r="R591" s="285">
        <v>0</v>
      </c>
      <c r="S591" s="285">
        <v>0</v>
      </c>
      <c r="T591" s="285">
        <v>0</v>
      </c>
      <c r="U591" s="285">
        <v>475</v>
      </c>
      <c r="V591" s="285">
        <v>0</v>
      </c>
      <c r="W591" s="285">
        <v>291</v>
      </c>
      <c r="X591" s="285">
        <v>1174</v>
      </c>
      <c r="Y591" s="285">
        <v>560</v>
      </c>
      <c r="Z591" s="285">
        <v>0</v>
      </c>
      <c r="AA591" s="285">
        <v>2500</v>
      </c>
      <c r="AB591" s="285">
        <v>0</v>
      </c>
      <c r="AC591" s="285">
        <v>0</v>
      </c>
      <c r="AD591" s="285">
        <v>0</v>
      </c>
      <c r="AE591" s="285">
        <v>0</v>
      </c>
      <c r="AF591" s="285">
        <v>0</v>
      </c>
      <c r="AG591" s="285">
        <v>0</v>
      </c>
      <c r="AH591" s="285">
        <v>0</v>
      </c>
      <c r="AI591" s="285">
        <v>0</v>
      </c>
      <c r="AJ591" s="285">
        <v>0</v>
      </c>
      <c r="AK591" s="285">
        <v>0</v>
      </c>
      <c r="AL591" s="285">
        <v>0</v>
      </c>
      <c r="AM591" s="285">
        <v>0</v>
      </c>
      <c r="AN591" s="285">
        <v>0</v>
      </c>
      <c r="AO591" s="285">
        <v>0</v>
      </c>
      <c r="AP591" s="285">
        <v>0</v>
      </c>
      <c r="AQ591" s="285">
        <v>0</v>
      </c>
      <c r="AR591" s="285">
        <v>0</v>
      </c>
      <c r="AS591" s="285">
        <v>0</v>
      </c>
      <c r="AT591" s="285">
        <v>0</v>
      </c>
    </row>
    <row r="592" spans="1:46" x14ac:dyDescent="0.35">
      <c r="A592" s="285" t="s">
        <v>10</v>
      </c>
      <c r="B592" s="285">
        <v>1</v>
      </c>
      <c r="C592" s="285" t="s">
        <v>575</v>
      </c>
      <c r="D592" s="285">
        <v>5419</v>
      </c>
      <c r="E592" s="285">
        <v>0</v>
      </c>
      <c r="F592" s="285">
        <v>0</v>
      </c>
      <c r="G592" s="285">
        <v>0</v>
      </c>
      <c r="H592" s="285">
        <v>0</v>
      </c>
      <c r="I592" s="285">
        <v>0</v>
      </c>
      <c r="J592" s="285">
        <v>0</v>
      </c>
      <c r="K592" s="285">
        <v>0</v>
      </c>
      <c r="L592" s="285">
        <v>0</v>
      </c>
      <c r="M592" s="285">
        <v>0</v>
      </c>
      <c r="N592" s="285">
        <v>0</v>
      </c>
      <c r="O592" s="285">
        <v>0</v>
      </c>
      <c r="P592" s="285">
        <v>0</v>
      </c>
      <c r="Q592" s="285">
        <v>0</v>
      </c>
      <c r="R592" s="285">
        <v>0</v>
      </c>
      <c r="S592" s="285">
        <v>0</v>
      </c>
      <c r="T592" s="285">
        <v>0</v>
      </c>
      <c r="U592" s="285">
        <v>0</v>
      </c>
      <c r="V592" s="285">
        <v>0</v>
      </c>
      <c r="W592" s="285">
        <v>0</v>
      </c>
      <c r="X592" s="285">
        <v>0</v>
      </c>
      <c r="Y592" s="285">
        <v>0</v>
      </c>
      <c r="Z592" s="285">
        <v>0</v>
      </c>
      <c r="AA592" s="285">
        <v>0</v>
      </c>
      <c r="AB592" s="285">
        <v>0</v>
      </c>
      <c r="AC592" s="285">
        <v>0</v>
      </c>
      <c r="AD592" s="285">
        <v>0</v>
      </c>
      <c r="AE592" s="285">
        <v>1000</v>
      </c>
      <c r="AF592" s="285">
        <v>0</v>
      </c>
      <c r="AG592" s="285">
        <v>0</v>
      </c>
      <c r="AH592" s="285">
        <v>0</v>
      </c>
      <c r="AI592" s="285">
        <v>0</v>
      </c>
      <c r="AJ592" s="285">
        <v>0</v>
      </c>
      <c r="AK592" s="285">
        <v>0</v>
      </c>
      <c r="AL592" s="285">
        <v>0</v>
      </c>
      <c r="AM592" s="285">
        <v>0</v>
      </c>
      <c r="AN592" s="285">
        <v>0</v>
      </c>
      <c r="AO592" s="285">
        <v>0</v>
      </c>
      <c r="AP592" s="285">
        <v>0</v>
      </c>
      <c r="AQ592" s="285">
        <v>0</v>
      </c>
      <c r="AR592" s="285">
        <v>0</v>
      </c>
      <c r="AS592" s="285">
        <v>0</v>
      </c>
      <c r="AT592" s="285">
        <v>0</v>
      </c>
    </row>
    <row r="593" spans="1:46" x14ac:dyDescent="0.35">
      <c r="A593" s="285" t="s">
        <v>10</v>
      </c>
      <c r="B593" s="285">
        <v>1</v>
      </c>
      <c r="C593" s="285" t="s">
        <v>575</v>
      </c>
      <c r="D593" s="285">
        <v>5420</v>
      </c>
      <c r="E593" s="285">
        <v>0</v>
      </c>
      <c r="F593" s="285">
        <v>0</v>
      </c>
      <c r="G593" s="285">
        <v>0</v>
      </c>
      <c r="H593" s="285">
        <v>0</v>
      </c>
      <c r="I593" s="285">
        <v>0</v>
      </c>
      <c r="J593" s="285">
        <v>0</v>
      </c>
      <c r="K593" s="285">
        <v>0</v>
      </c>
      <c r="L593" s="285">
        <v>0</v>
      </c>
      <c r="M593" s="285">
        <v>0</v>
      </c>
      <c r="N593" s="285">
        <v>0</v>
      </c>
      <c r="O593" s="285">
        <v>0</v>
      </c>
      <c r="P593" s="285">
        <v>0</v>
      </c>
      <c r="Q593" s="285">
        <v>0</v>
      </c>
      <c r="R593" s="285">
        <v>0</v>
      </c>
      <c r="S593" s="285">
        <v>0</v>
      </c>
      <c r="T593" s="285">
        <v>456</v>
      </c>
      <c r="U593" s="285">
        <v>456</v>
      </c>
      <c r="V593" s="285">
        <v>456</v>
      </c>
      <c r="W593" s="285">
        <v>456</v>
      </c>
      <c r="X593" s="285">
        <v>397</v>
      </c>
      <c r="Y593" s="285">
        <v>397</v>
      </c>
      <c r="Z593" s="285">
        <v>397</v>
      </c>
      <c r="AA593" s="285">
        <v>397</v>
      </c>
      <c r="AB593" s="285">
        <v>397</v>
      </c>
      <c r="AC593" s="285">
        <v>397</v>
      </c>
      <c r="AD593" s="285">
        <v>397</v>
      </c>
      <c r="AE593" s="285">
        <v>397</v>
      </c>
      <c r="AF593" s="285">
        <v>0</v>
      </c>
      <c r="AG593" s="285">
        <v>0</v>
      </c>
      <c r="AH593" s="285">
        <v>0</v>
      </c>
      <c r="AI593" s="285">
        <v>0</v>
      </c>
      <c r="AJ593" s="285">
        <v>0</v>
      </c>
      <c r="AK593" s="285">
        <v>0</v>
      </c>
      <c r="AL593" s="285">
        <v>0</v>
      </c>
      <c r="AM593" s="285">
        <v>0</v>
      </c>
      <c r="AN593" s="285">
        <v>0</v>
      </c>
      <c r="AO593" s="285">
        <v>0</v>
      </c>
      <c r="AP593" s="285">
        <v>0</v>
      </c>
      <c r="AQ593" s="285">
        <v>0</v>
      </c>
      <c r="AR593" s="285">
        <v>0</v>
      </c>
      <c r="AS593" s="285">
        <v>0</v>
      </c>
      <c r="AT593" s="285">
        <v>0</v>
      </c>
    </row>
    <row r="594" spans="1:46" x14ac:dyDescent="0.35">
      <c r="A594" s="285" t="s">
        <v>10</v>
      </c>
      <c r="B594" s="285">
        <v>1</v>
      </c>
      <c r="C594" s="285" t="s">
        <v>575</v>
      </c>
      <c r="D594" s="285">
        <v>5421</v>
      </c>
      <c r="E594" s="285">
        <v>0</v>
      </c>
      <c r="F594" s="285">
        <v>0</v>
      </c>
      <c r="G594" s="285">
        <v>0</v>
      </c>
      <c r="H594" s="285">
        <v>0</v>
      </c>
      <c r="I594" s="285">
        <v>0</v>
      </c>
      <c r="J594" s="285">
        <v>0</v>
      </c>
      <c r="K594" s="285">
        <v>0</v>
      </c>
      <c r="L594" s="285">
        <v>0</v>
      </c>
      <c r="M594" s="285">
        <v>0</v>
      </c>
      <c r="N594" s="285">
        <v>0</v>
      </c>
      <c r="O594" s="285">
        <v>0</v>
      </c>
      <c r="P594" s="285">
        <v>0</v>
      </c>
      <c r="Q594" s="285">
        <v>0</v>
      </c>
      <c r="R594" s="285">
        <v>0</v>
      </c>
      <c r="S594" s="285">
        <v>0</v>
      </c>
      <c r="T594" s="285">
        <v>1982</v>
      </c>
      <c r="U594" s="285">
        <v>1604</v>
      </c>
      <c r="V594" s="285">
        <v>0</v>
      </c>
      <c r="W594" s="285">
        <v>3367</v>
      </c>
      <c r="X594" s="285">
        <v>51</v>
      </c>
      <c r="Y594" s="285">
        <v>0</v>
      </c>
      <c r="Z594" s="285">
        <v>0</v>
      </c>
      <c r="AA594" s="285">
        <v>2549</v>
      </c>
      <c r="AB594" s="285">
        <v>229</v>
      </c>
      <c r="AC594" s="285">
        <v>103</v>
      </c>
      <c r="AD594" s="285">
        <v>0</v>
      </c>
      <c r="AE594" s="285">
        <v>115</v>
      </c>
      <c r="AF594" s="285">
        <v>0</v>
      </c>
      <c r="AG594" s="285">
        <v>0</v>
      </c>
      <c r="AH594" s="285">
        <v>0</v>
      </c>
      <c r="AI594" s="285">
        <v>0</v>
      </c>
      <c r="AJ594" s="285">
        <v>0</v>
      </c>
      <c r="AK594" s="285">
        <v>0</v>
      </c>
      <c r="AL594" s="285">
        <v>0</v>
      </c>
      <c r="AM594" s="285">
        <v>0</v>
      </c>
      <c r="AN594" s="285">
        <v>0</v>
      </c>
      <c r="AO594" s="285">
        <v>0</v>
      </c>
      <c r="AP594" s="285">
        <v>0</v>
      </c>
      <c r="AQ594" s="285">
        <v>0</v>
      </c>
      <c r="AR594" s="285">
        <v>0</v>
      </c>
      <c r="AS594" s="285">
        <v>0</v>
      </c>
      <c r="AT594" s="285">
        <v>0</v>
      </c>
    </row>
    <row r="595" spans="1:46" x14ac:dyDescent="0.35">
      <c r="A595" s="285" t="s">
        <v>10</v>
      </c>
      <c r="B595" s="285">
        <v>1</v>
      </c>
      <c r="C595" s="285" t="s">
        <v>575</v>
      </c>
      <c r="D595" s="285">
        <v>5422</v>
      </c>
      <c r="E595" s="285">
        <v>0</v>
      </c>
      <c r="F595" s="285">
        <v>0</v>
      </c>
      <c r="G595" s="285">
        <v>0</v>
      </c>
      <c r="H595" s="285">
        <v>0</v>
      </c>
      <c r="I595" s="285">
        <v>0</v>
      </c>
      <c r="J595" s="285">
        <v>0</v>
      </c>
      <c r="K595" s="285">
        <v>0</v>
      </c>
      <c r="L595" s="285">
        <v>0</v>
      </c>
      <c r="M595" s="285">
        <v>0</v>
      </c>
      <c r="N595" s="285">
        <v>0</v>
      </c>
      <c r="O595" s="285">
        <v>0</v>
      </c>
      <c r="P595" s="285">
        <v>0</v>
      </c>
      <c r="Q595" s="285">
        <v>0</v>
      </c>
      <c r="R595" s="285">
        <v>0</v>
      </c>
      <c r="S595" s="285">
        <v>0</v>
      </c>
      <c r="T595" s="285">
        <v>0</v>
      </c>
      <c r="U595" s="285">
        <v>0</v>
      </c>
      <c r="V595" s="285">
        <v>0</v>
      </c>
      <c r="W595" s="285">
        <v>0</v>
      </c>
      <c r="X595" s="285">
        <v>20000</v>
      </c>
      <c r="Y595" s="285">
        <v>0</v>
      </c>
      <c r="Z595" s="285">
        <v>0</v>
      </c>
      <c r="AA595" s="285">
        <v>0</v>
      </c>
      <c r="AB595" s="285">
        <v>0</v>
      </c>
      <c r="AC595" s="285">
        <v>0</v>
      </c>
      <c r="AD595" s="285">
        <v>5000</v>
      </c>
      <c r="AE595" s="285">
        <v>0</v>
      </c>
      <c r="AF595" s="285">
        <v>0</v>
      </c>
      <c r="AG595" s="285">
        <v>0</v>
      </c>
      <c r="AH595" s="285">
        <v>0</v>
      </c>
      <c r="AI595" s="285">
        <v>0</v>
      </c>
      <c r="AJ595" s="285">
        <v>0</v>
      </c>
      <c r="AK595" s="285">
        <v>0</v>
      </c>
      <c r="AL595" s="285">
        <v>0</v>
      </c>
      <c r="AM595" s="285">
        <v>0</v>
      </c>
      <c r="AN595" s="285">
        <v>0</v>
      </c>
      <c r="AO595" s="285">
        <v>0</v>
      </c>
      <c r="AP595" s="285">
        <v>0</v>
      </c>
      <c r="AQ595" s="285">
        <v>0</v>
      </c>
      <c r="AR595" s="285">
        <v>0</v>
      </c>
      <c r="AS595" s="285">
        <v>0</v>
      </c>
      <c r="AT595" s="285">
        <v>0</v>
      </c>
    </row>
    <row r="596" spans="1:46" x14ac:dyDescent="0.35">
      <c r="A596" s="285" t="s">
        <v>10</v>
      </c>
      <c r="B596" s="285">
        <v>1</v>
      </c>
      <c r="C596" s="285" t="s">
        <v>575</v>
      </c>
      <c r="D596" s="285">
        <v>5423</v>
      </c>
      <c r="E596" s="285">
        <v>0</v>
      </c>
      <c r="F596" s="285">
        <v>0</v>
      </c>
      <c r="G596" s="285">
        <v>0</v>
      </c>
      <c r="H596" s="285">
        <v>0</v>
      </c>
      <c r="I596" s="285">
        <v>0</v>
      </c>
      <c r="J596" s="285">
        <v>0</v>
      </c>
      <c r="K596" s="285">
        <v>0</v>
      </c>
      <c r="L596" s="285">
        <v>0</v>
      </c>
      <c r="M596" s="285">
        <v>0</v>
      </c>
      <c r="N596" s="285">
        <v>0</v>
      </c>
      <c r="O596" s="285">
        <v>0</v>
      </c>
      <c r="P596" s="285">
        <v>0</v>
      </c>
      <c r="Q596" s="285">
        <v>0</v>
      </c>
      <c r="R596" s="285">
        <v>0</v>
      </c>
      <c r="S596" s="285">
        <v>0</v>
      </c>
      <c r="T596" s="285">
        <v>0</v>
      </c>
      <c r="U596" s="285">
        <v>0</v>
      </c>
      <c r="V596" s="285">
        <v>5000</v>
      </c>
      <c r="W596" s="285">
        <v>0</v>
      </c>
      <c r="X596" s="285">
        <v>0</v>
      </c>
      <c r="Y596" s="285">
        <v>1000</v>
      </c>
      <c r="Z596" s="285">
        <v>0</v>
      </c>
      <c r="AA596" s="285">
        <v>0</v>
      </c>
      <c r="AB596" s="285">
        <v>1000</v>
      </c>
      <c r="AC596" s="285">
        <v>0</v>
      </c>
      <c r="AD596" s="285">
        <v>0</v>
      </c>
      <c r="AE596" s="285">
        <v>0</v>
      </c>
      <c r="AF596" s="285">
        <v>0</v>
      </c>
      <c r="AG596" s="285">
        <v>0</v>
      </c>
      <c r="AH596" s="285">
        <v>0</v>
      </c>
      <c r="AI596" s="285">
        <v>0</v>
      </c>
      <c r="AJ596" s="285">
        <v>0</v>
      </c>
      <c r="AK596" s="285">
        <v>0</v>
      </c>
      <c r="AL596" s="285">
        <v>0</v>
      </c>
      <c r="AM596" s="285">
        <v>0</v>
      </c>
      <c r="AN596" s="285">
        <v>0</v>
      </c>
      <c r="AO596" s="285">
        <v>0</v>
      </c>
      <c r="AP596" s="285">
        <v>0</v>
      </c>
      <c r="AQ596" s="285">
        <v>0</v>
      </c>
      <c r="AR596" s="285">
        <v>0</v>
      </c>
      <c r="AS596" s="285">
        <v>0</v>
      </c>
      <c r="AT596" s="285">
        <v>0</v>
      </c>
    </row>
    <row r="597" spans="1:46" x14ac:dyDescent="0.35">
      <c r="A597" s="285" t="s">
        <v>10</v>
      </c>
      <c r="B597" s="285">
        <v>1</v>
      </c>
      <c r="C597" s="285" t="s">
        <v>575</v>
      </c>
      <c r="D597" s="285">
        <v>5430</v>
      </c>
      <c r="E597" s="285">
        <v>0</v>
      </c>
      <c r="F597" s="285">
        <v>0</v>
      </c>
      <c r="G597" s="285">
        <v>0</v>
      </c>
      <c r="H597" s="285">
        <v>0</v>
      </c>
      <c r="I597" s="285">
        <v>0</v>
      </c>
      <c r="J597" s="285">
        <v>0</v>
      </c>
      <c r="K597" s="285">
        <v>0</v>
      </c>
      <c r="L597" s="285">
        <v>0</v>
      </c>
      <c r="M597" s="285">
        <v>0</v>
      </c>
      <c r="N597" s="285">
        <v>0</v>
      </c>
      <c r="O597" s="285">
        <v>0</v>
      </c>
      <c r="P597" s="285">
        <v>0</v>
      </c>
      <c r="Q597" s="285">
        <v>0</v>
      </c>
      <c r="R597" s="285">
        <v>0</v>
      </c>
      <c r="S597" s="285">
        <v>0</v>
      </c>
      <c r="T597" s="285">
        <v>2163</v>
      </c>
      <c r="U597" s="285">
        <v>511</v>
      </c>
      <c r="V597" s="285">
        <v>1025</v>
      </c>
      <c r="W597" s="285">
        <v>1324</v>
      </c>
      <c r="X597" s="285">
        <v>3765</v>
      </c>
      <c r="Y597" s="285">
        <v>2130</v>
      </c>
      <c r="Z597" s="285">
        <v>2922</v>
      </c>
      <c r="AA597" s="285">
        <v>169</v>
      </c>
      <c r="AB597" s="285">
        <v>444</v>
      </c>
      <c r="AC597" s="285">
        <v>1936</v>
      </c>
      <c r="AD597" s="285">
        <v>759</v>
      </c>
      <c r="AE597" s="285">
        <v>3852</v>
      </c>
      <c r="AF597" s="285">
        <v>0</v>
      </c>
      <c r="AG597" s="285">
        <v>0</v>
      </c>
      <c r="AH597" s="285">
        <v>0</v>
      </c>
      <c r="AI597" s="285">
        <v>0</v>
      </c>
      <c r="AJ597" s="285">
        <v>0</v>
      </c>
      <c r="AK597" s="285">
        <v>0</v>
      </c>
      <c r="AL597" s="285">
        <v>0</v>
      </c>
      <c r="AM597" s="285">
        <v>0</v>
      </c>
      <c r="AN597" s="285">
        <v>0</v>
      </c>
      <c r="AO597" s="285">
        <v>0</v>
      </c>
      <c r="AP597" s="285">
        <v>0</v>
      </c>
      <c r="AQ597" s="285">
        <v>0</v>
      </c>
      <c r="AR597" s="285">
        <v>0</v>
      </c>
      <c r="AS597" s="285">
        <v>0</v>
      </c>
      <c r="AT597" s="285">
        <v>0</v>
      </c>
    </row>
    <row r="598" spans="1:46" x14ac:dyDescent="0.35">
      <c r="A598" s="285" t="s">
        <v>10</v>
      </c>
      <c r="B598" s="285">
        <v>1</v>
      </c>
      <c r="C598" s="285" t="s">
        <v>575</v>
      </c>
      <c r="D598" s="285">
        <v>5435</v>
      </c>
      <c r="E598" s="285">
        <v>0</v>
      </c>
      <c r="F598" s="285">
        <v>0</v>
      </c>
      <c r="G598" s="285">
        <v>0</v>
      </c>
      <c r="H598" s="285">
        <v>0</v>
      </c>
      <c r="I598" s="285">
        <v>0</v>
      </c>
      <c r="J598" s="285">
        <v>0</v>
      </c>
      <c r="K598" s="285">
        <v>0</v>
      </c>
      <c r="L598" s="285">
        <v>0</v>
      </c>
      <c r="M598" s="285">
        <v>0</v>
      </c>
      <c r="N598" s="285">
        <v>0</v>
      </c>
      <c r="O598" s="285">
        <v>0</v>
      </c>
      <c r="P598" s="285">
        <v>0</v>
      </c>
      <c r="Q598" s="285">
        <v>0</v>
      </c>
      <c r="R598" s="285">
        <v>0</v>
      </c>
      <c r="S598" s="285">
        <v>0</v>
      </c>
      <c r="T598" s="285">
        <v>1175</v>
      </c>
      <c r="U598" s="285">
        <v>1175</v>
      </c>
      <c r="V598" s="285">
        <v>1175</v>
      </c>
      <c r="W598" s="285">
        <v>1175</v>
      </c>
      <c r="X598" s="285">
        <v>1175</v>
      </c>
      <c r="Y598" s="285">
        <v>1175</v>
      </c>
      <c r="Z598" s="285">
        <v>1175</v>
      </c>
      <c r="AA598" s="285">
        <v>1175</v>
      </c>
      <c r="AB598" s="285">
        <v>1175</v>
      </c>
      <c r="AC598" s="285">
        <v>1175</v>
      </c>
      <c r="AD598" s="285">
        <v>1175</v>
      </c>
      <c r="AE598" s="285">
        <v>1175</v>
      </c>
      <c r="AF598" s="285">
        <v>0</v>
      </c>
      <c r="AG598" s="285">
        <v>0</v>
      </c>
      <c r="AH598" s="285">
        <v>0</v>
      </c>
      <c r="AI598" s="285">
        <v>0</v>
      </c>
      <c r="AJ598" s="285">
        <v>0</v>
      </c>
      <c r="AK598" s="285">
        <v>0</v>
      </c>
      <c r="AL598" s="285">
        <v>0</v>
      </c>
      <c r="AM598" s="285">
        <v>0</v>
      </c>
      <c r="AN598" s="285">
        <v>0</v>
      </c>
      <c r="AO598" s="285">
        <v>0</v>
      </c>
      <c r="AP598" s="285">
        <v>0</v>
      </c>
      <c r="AQ598" s="285">
        <v>0</v>
      </c>
      <c r="AR598" s="285">
        <v>0</v>
      </c>
      <c r="AS598" s="285">
        <v>0</v>
      </c>
      <c r="AT598" s="285">
        <v>0</v>
      </c>
    </row>
    <row r="599" spans="1:46" x14ac:dyDescent="0.35">
      <c r="A599" s="285" t="s">
        <v>10</v>
      </c>
      <c r="B599" s="285">
        <v>1</v>
      </c>
      <c r="C599" s="285" t="s">
        <v>575</v>
      </c>
      <c r="D599" s="285">
        <v>5440</v>
      </c>
      <c r="E599" s="285">
        <v>0</v>
      </c>
      <c r="F599" s="285">
        <v>0</v>
      </c>
      <c r="G599" s="285">
        <v>0</v>
      </c>
      <c r="H599" s="285">
        <v>0</v>
      </c>
      <c r="I599" s="285">
        <v>0</v>
      </c>
      <c r="J599" s="285">
        <v>0</v>
      </c>
      <c r="K599" s="285">
        <v>0</v>
      </c>
      <c r="L599" s="285">
        <v>0</v>
      </c>
      <c r="M599" s="285">
        <v>0</v>
      </c>
      <c r="N599" s="285">
        <v>0</v>
      </c>
      <c r="O599" s="285">
        <v>0</v>
      </c>
      <c r="P599" s="285">
        <v>0</v>
      </c>
      <c r="Q599" s="285">
        <v>0</v>
      </c>
      <c r="R599" s="285">
        <v>0</v>
      </c>
      <c r="S599" s="285">
        <v>0</v>
      </c>
      <c r="T599" s="285">
        <v>300</v>
      </c>
      <c r="U599" s="285">
        <v>300</v>
      </c>
      <c r="V599" s="285">
        <v>300</v>
      </c>
      <c r="W599" s="285">
        <v>300</v>
      </c>
      <c r="X599" s="285">
        <v>300</v>
      </c>
      <c r="Y599" s="285">
        <v>300</v>
      </c>
      <c r="Z599" s="285">
        <v>300</v>
      </c>
      <c r="AA599" s="285">
        <v>300</v>
      </c>
      <c r="AB599" s="285">
        <v>300</v>
      </c>
      <c r="AC599" s="285">
        <v>300</v>
      </c>
      <c r="AD599" s="285">
        <v>300</v>
      </c>
      <c r="AE599" s="285">
        <v>300</v>
      </c>
      <c r="AF599" s="285">
        <v>0</v>
      </c>
      <c r="AG599" s="285">
        <v>0</v>
      </c>
      <c r="AH599" s="285">
        <v>0</v>
      </c>
      <c r="AI599" s="285">
        <v>0</v>
      </c>
      <c r="AJ599" s="285">
        <v>0</v>
      </c>
      <c r="AK599" s="285">
        <v>0</v>
      </c>
      <c r="AL599" s="285">
        <v>0</v>
      </c>
      <c r="AM599" s="285">
        <v>0</v>
      </c>
      <c r="AN599" s="285">
        <v>0</v>
      </c>
      <c r="AO599" s="285">
        <v>0</v>
      </c>
      <c r="AP599" s="285">
        <v>0</v>
      </c>
      <c r="AQ599" s="285">
        <v>0</v>
      </c>
      <c r="AR599" s="285">
        <v>0</v>
      </c>
      <c r="AS599" s="285">
        <v>0</v>
      </c>
      <c r="AT599" s="285">
        <v>0</v>
      </c>
    </row>
    <row r="600" spans="1:46" x14ac:dyDescent="0.35">
      <c r="A600" s="285" t="s">
        <v>10</v>
      </c>
      <c r="B600" s="285">
        <v>1</v>
      </c>
      <c r="C600" s="285" t="s">
        <v>575</v>
      </c>
      <c r="D600" s="285">
        <v>5450</v>
      </c>
      <c r="E600" s="285">
        <v>0</v>
      </c>
      <c r="F600" s="285">
        <v>0</v>
      </c>
      <c r="G600" s="285">
        <v>0</v>
      </c>
      <c r="H600" s="285">
        <v>0</v>
      </c>
      <c r="I600" s="285">
        <v>0</v>
      </c>
      <c r="J600" s="285">
        <v>0</v>
      </c>
      <c r="K600" s="285">
        <v>0</v>
      </c>
      <c r="L600" s="285">
        <v>0</v>
      </c>
      <c r="M600" s="285">
        <v>0</v>
      </c>
      <c r="N600" s="285">
        <v>0</v>
      </c>
      <c r="O600" s="285">
        <v>0</v>
      </c>
      <c r="P600" s="285">
        <v>0</v>
      </c>
      <c r="Q600" s="285">
        <v>0</v>
      </c>
      <c r="R600" s="285">
        <v>0</v>
      </c>
      <c r="S600" s="285">
        <v>0</v>
      </c>
      <c r="T600" s="285">
        <v>0</v>
      </c>
      <c r="U600" s="285">
        <v>31</v>
      </c>
      <c r="V600" s="285">
        <v>392</v>
      </c>
      <c r="W600" s="285">
        <v>66</v>
      </c>
      <c r="X600" s="285">
        <v>81</v>
      </c>
      <c r="Y600" s="285">
        <v>102</v>
      </c>
      <c r="Z600" s="285">
        <v>0</v>
      </c>
      <c r="AA600" s="285">
        <v>291</v>
      </c>
      <c r="AB600" s="285">
        <v>73</v>
      </c>
      <c r="AC600" s="285">
        <v>132</v>
      </c>
      <c r="AD600" s="285">
        <v>532</v>
      </c>
      <c r="AE600" s="285">
        <v>0</v>
      </c>
      <c r="AF600" s="285">
        <v>0</v>
      </c>
      <c r="AG600" s="285">
        <v>0</v>
      </c>
      <c r="AH600" s="285">
        <v>0</v>
      </c>
      <c r="AI600" s="285">
        <v>0</v>
      </c>
      <c r="AJ600" s="285">
        <v>0</v>
      </c>
      <c r="AK600" s="285">
        <v>0</v>
      </c>
      <c r="AL600" s="285">
        <v>0</v>
      </c>
      <c r="AM600" s="285">
        <v>0</v>
      </c>
      <c r="AN600" s="285">
        <v>0</v>
      </c>
      <c r="AO600" s="285">
        <v>0</v>
      </c>
      <c r="AP600" s="285">
        <v>0</v>
      </c>
      <c r="AQ600" s="285">
        <v>0</v>
      </c>
      <c r="AR600" s="285">
        <v>0</v>
      </c>
      <c r="AS600" s="285">
        <v>0</v>
      </c>
      <c r="AT600" s="285">
        <v>0</v>
      </c>
    </row>
    <row r="601" spans="1:46" x14ac:dyDescent="0.35">
      <c r="A601" s="285" t="s">
        <v>10</v>
      </c>
      <c r="B601" s="285">
        <v>1</v>
      </c>
      <c r="C601" s="285" t="s">
        <v>575</v>
      </c>
      <c r="D601" s="285">
        <v>5470</v>
      </c>
      <c r="E601" s="285">
        <v>0</v>
      </c>
      <c r="F601" s="285">
        <v>0</v>
      </c>
      <c r="G601" s="285">
        <v>0</v>
      </c>
      <c r="H601" s="285">
        <v>0</v>
      </c>
      <c r="I601" s="285">
        <v>0</v>
      </c>
      <c r="J601" s="285">
        <v>0</v>
      </c>
      <c r="K601" s="285">
        <v>0</v>
      </c>
      <c r="L601" s="285">
        <v>0</v>
      </c>
      <c r="M601" s="285">
        <v>0</v>
      </c>
      <c r="N601" s="285">
        <v>0</v>
      </c>
      <c r="O601" s="285">
        <v>0</v>
      </c>
      <c r="P601" s="285">
        <v>0</v>
      </c>
      <c r="Q601" s="285">
        <v>0</v>
      </c>
      <c r="R601" s="285">
        <v>0</v>
      </c>
      <c r="S601" s="285">
        <v>0</v>
      </c>
      <c r="T601" s="285">
        <v>451</v>
      </c>
      <c r="U601" s="285">
        <v>0</v>
      </c>
      <c r="V601" s="285">
        <v>741</v>
      </c>
      <c r="W601" s="285">
        <v>0</v>
      </c>
      <c r="X601" s="285">
        <v>0</v>
      </c>
      <c r="Y601" s="285">
        <v>0</v>
      </c>
      <c r="Z601" s="285">
        <v>0</v>
      </c>
      <c r="AA601" s="285">
        <v>1169</v>
      </c>
      <c r="AB601" s="285">
        <v>0</v>
      </c>
      <c r="AC601" s="285">
        <v>0</v>
      </c>
      <c r="AD601" s="285">
        <v>0</v>
      </c>
      <c r="AE601" s="285">
        <v>639</v>
      </c>
      <c r="AF601" s="285">
        <v>0</v>
      </c>
      <c r="AG601" s="285">
        <v>0</v>
      </c>
      <c r="AH601" s="285">
        <v>0</v>
      </c>
      <c r="AI601" s="285">
        <v>0</v>
      </c>
      <c r="AJ601" s="285">
        <v>0</v>
      </c>
      <c r="AK601" s="285">
        <v>0</v>
      </c>
      <c r="AL601" s="285">
        <v>0</v>
      </c>
      <c r="AM601" s="285">
        <v>0</v>
      </c>
      <c r="AN601" s="285">
        <v>0</v>
      </c>
      <c r="AO601" s="285">
        <v>0</v>
      </c>
      <c r="AP601" s="285">
        <v>0</v>
      </c>
      <c r="AQ601" s="285">
        <v>0</v>
      </c>
      <c r="AR601" s="285">
        <v>0</v>
      </c>
      <c r="AS601" s="285">
        <v>0</v>
      </c>
      <c r="AT601" s="285">
        <v>0</v>
      </c>
    </row>
    <row r="602" spans="1:46" x14ac:dyDescent="0.35">
      <c r="A602" s="285" t="s">
        <v>10</v>
      </c>
      <c r="B602" s="285">
        <v>1</v>
      </c>
      <c r="C602" s="285" t="s">
        <v>575</v>
      </c>
      <c r="D602" s="285">
        <v>5600</v>
      </c>
      <c r="E602" s="285">
        <v>0</v>
      </c>
      <c r="F602" s="285">
        <v>0</v>
      </c>
      <c r="G602" s="285">
        <v>0</v>
      </c>
      <c r="H602" s="285">
        <v>0</v>
      </c>
      <c r="I602" s="285">
        <v>0</v>
      </c>
      <c r="J602" s="285">
        <v>0</v>
      </c>
      <c r="K602" s="285">
        <v>0</v>
      </c>
      <c r="L602" s="285">
        <v>0</v>
      </c>
      <c r="M602" s="285">
        <v>0</v>
      </c>
      <c r="N602" s="285">
        <v>0</v>
      </c>
      <c r="O602" s="285">
        <v>0</v>
      </c>
      <c r="P602" s="285">
        <v>0</v>
      </c>
      <c r="Q602" s="285">
        <v>0</v>
      </c>
      <c r="R602" s="285">
        <v>0</v>
      </c>
      <c r="S602" s="285">
        <v>0</v>
      </c>
      <c r="T602" s="285">
        <v>2844</v>
      </c>
      <c r="U602" s="285">
        <v>2673</v>
      </c>
      <c r="V602" s="285">
        <v>3628</v>
      </c>
      <c r="W602" s="285">
        <v>6209</v>
      </c>
      <c r="X602" s="285">
        <v>4072</v>
      </c>
      <c r="Y602" s="285">
        <v>4046</v>
      </c>
      <c r="Z602" s="285">
        <v>3648</v>
      </c>
      <c r="AA602" s="285">
        <v>4591</v>
      </c>
      <c r="AB602" s="285">
        <v>3466</v>
      </c>
      <c r="AC602" s="285">
        <v>4817</v>
      </c>
      <c r="AD602" s="285">
        <v>3621</v>
      </c>
      <c r="AE602" s="285">
        <v>5270</v>
      </c>
      <c r="AF602" s="285">
        <v>0</v>
      </c>
      <c r="AG602" s="285">
        <v>0</v>
      </c>
      <c r="AH602" s="285">
        <v>0</v>
      </c>
      <c r="AI602" s="285">
        <v>0</v>
      </c>
      <c r="AJ602" s="285">
        <v>0</v>
      </c>
      <c r="AK602" s="285">
        <v>0</v>
      </c>
      <c r="AL602" s="285">
        <v>0</v>
      </c>
      <c r="AM602" s="285">
        <v>0</v>
      </c>
      <c r="AN602" s="285">
        <v>0</v>
      </c>
      <c r="AO602" s="285">
        <v>0</v>
      </c>
      <c r="AP602" s="285">
        <v>0</v>
      </c>
      <c r="AQ602" s="285">
        <v>0</v>
      </c>
      <c r="AR602" s="285">
        <v>0</v>
      </c>
      <c r="AS602" s="285">
        <v>0</v>
      </c>
      <c r="AT602" s="285">
        <v>0</v>
      </c>
    </row>
    <row r="603" spans="1:46" x14ac:dyDescent="0.35">
      <c r="A603" s="285" t="s">
        <v>10</v>
      </c>
      <c r="B603" s="285">
        <v>1</v>
      </c>
      <c r="C603" s="285" t="s">
        <v>575</v>
      </c>
      <c r="D603" s="285">
        <v>5601</v>
      </c>
      <c r="E603" s="285">
        <v>0</v>
      </c>
      <c r="F603" s="285">
        <v>0</v>
      </c>
      <c r="G603" s="285">
        <v>0</v>
      </c>
      <c r="H603" s="285">
        <v>0</v>
      </c>
      <c r="I603" s="285">
        <v>0</v>
      </c>
      <c r="J603" s="285">
        <v>0</v>
      </c>
      <c r="K603" s="285">
        <v>0</v>
      </c>
      <c r="L603" s="285">
        <v>0</v>
      </c>
      <c r="M603" s="285">
        <v>0</v>
      </c>
      <c r="N603" s="285">
        <v>0</v>
      </c>
      <c r="O603" s="285">
        <v>0</v>
      </c>
      <c r="P603" s="285">
        <v>0</v>
      </c>
      <c r="Q603" s="285">
        <v>0</v>
      </c>
      <c r="R603" s="285">
        <v>0</v>
      </c>
      <c r="S603" s="285">
        <v>0</v>
      </c>
      <c r="T603" s="285">
        <v>253</v>
      </c>
      <c r="U603" s="285">
        <v>238</v>
      </c>
      <c r="V603" s="285">
        <v>323</v>
      </c>
      <c r="W603" s="285">
        <v>552</v>
      </c>
      <c r="X603" s="285">
        <v>362</v>
      </c>
      <c r="Y603" s="285">
        <v>360</v>
      </c>
      <c r="Z603" s="285">
        <v>324</v>
      </c>
      <c r="AA603" s="285">
        <v>408</v>
      </c>
      <c r="AB603" s="285">
        <v>308</v>
      </c>
      <c r="AC603" s="285">
        <v>428</v>
      </c>
      <c r="AD603" s="285">
        <v>322</v>
      </c>
      <c r="AE603" s="285">
        <v>470</v>
      </c>
      <c r="AF603" s="285">
        <v>0</v>
      </c>
      <c r="AG603" s="285">
        <v>0</v>
      </c>
      <c r="AH603" s="285">
        <v>0</v>
      </c>
      <c r="AI603" s="285">
        <v>0</v>
      </c>
      <c r="AJ603" s="285">
        <v>0</v>
      </c>
      <c r="AK603" s="285">
        <v>0</v>
      </c>
      <c r="AL603" s="285">
        <v>0</v>
      </c>
      <c r="AM603" s="285">
        <v>0</v>
      </c>
      <c r="AN603" s="285">
        <v>0</v>
      </c>
      <c r="AO603" s="285">
        <v>0</v>
      </c>
      <c r="AP603" s="285">
        <v>0</v>
      </c>
      <c r="AQ603" s="285">
        <v>0</v>
      </c>
      <c r="AR603" s="285">
        <v>0</v>
      </c>
      <c r="AS603" s="285">
        <v>0</v>
      </c>
      <c r="AT603" s="285">
        <v>0</v>
      </c>
    </row>
    <row r="604" spans="1:46" x14ac:dyDescent="0.35">
      <c r="A604" s="285" t="s">
        <v>10</v>
      </c>
      <c r="B604" s="285">
        <v>1</v>
      </c>
      <c r="C604" s="285" t="s">
        <v>575</v>
      </c>
      <c r="D604" s="285">
        <v>5800</v>
      </c>
      <c r="E604" s="285">
        <v>0</v>
      </c>
      <c r="F604" s="285">
        <v>0</v>
      </c>
      <c r="G604" s="285">
        <v>0</v>
      </c>
      <c r="H604" s="285">
        <v>0</v>
      </c>
      <c r="I604" s="285">
        <v>0</v>
      </c>
      <c r="J604" s="285">
        <v>0</v>
      </c>
      <c r="K604" s="285">
        <v>0</v>
      </c>
      <c r="L604" s="285">
        <v>0</v>
      </c>
      <c r="M604" s="285">
        <v>0</v>
      </c>
      <c r="N604" s="285">
        <v>0</v>
      </c>
      <c r="O604" s="285">
        <v>0</v>
      </c>
      <c r="P604" s="285">
        <v>0</v>
      </c>
      <c r="Q604" s="285">
        <v>0</v>
      </c>
      <c r="R604" s="285">
        <v>0</v>
      </c>
      <c r="S604" s="285">
        <v>0</v>
      </c>
      <c r="T604" s="285">
        <v>16222</v>
      </c>
      <c r="U604" s="285">
        <v>14135</v>
      </c>
      <c r="V604" s="285">
        <v>16213</v>
      </c>
      <c r="W604" s="285">
        <v>14294</v>
      </c>
      <c r="X604" s="285">
        <v>13532</v>
      </c>
      <c r="Y604" s="285">
        <v>13360</v>
      </c>
      <c r="Z604" s="285">
        <v>14374</v>
      </c>
      <c r="AA604" s="285">
        <v>14261</v>
      </c>
      <c r="AB604" s="285">
        <v>14509</v>
      </c>
      <c r="AC604" s="285">
        <v>15346</v>
      </c>
      <c r="AD604" s="285">
        <v>11160</v>
      </c>
      <c r="AE604" s="285">
        <v>28254</v>
      </c>
      <c r="AF604" s="285">
        <v>0</v>
      </c>
      <c r="AG604" s="285">
        <v>0</v>
      </c>
      <c r="AH604" s="285">
        <v>0</v>
      </c>
      <c r="AI604" s="285">
        <v>0</v>
      </c>
      <c r="AJ604" s="285">
        <v>0</v>
      </c>
      <c r="AK604" s="285">
        <v>0</v>
      </c>
      <c r="AL604" s="285">
        <v>0</v>
      </c>
      <c r="AM604" s="285">
        <v>0</v>
      </c>
      <c r="AN604" s="285">
        <v>0</v>
      </c>
      <c r="AO604" s="285">
        <v>0</v>
      </c>
      <c r="AP604" s="285">
        <v>0</v>
      </c>
      <c r="AQ604" s="285">
        <v>0</v>
      </c>
      <c r="AR604" s="285">
        <v>0</v>
      </c>
      <c r="AS604" s="285">
        <v>0</v>
      </c>
      <c r="AT604" s="285">
        <v>0</v>
      </c>
    </row>
    <row r="605" spans="1:46" x14ac:dyDescent="0.35">
      <c r="A605" s="285" t="s">
        <v>10</v>
      </c>
      <c r="B605" s="285">
        <v>1</v>
      </c>
      <c r="C605" s="285" t="s">
        <v>575</v>
      </c>
      <c r="D605" s="285">
        <v>5801</v>
      </c>
      <c r="E605" s="285">
        <v>0</v>
      </c>
      <c r="F605" s="285">
        <v>0</v>
      </c>
      <c r="G605" s="285">
        <v>0</v>
      </c>
      <c r="H605" s="285">
        <v>0</v>
      </c>
      <c r="I605" s="285">
        <v>0</v>
      </c>
      <c r="J605" s="285">
        <v>0</v>
      </c>
      <c r="K605" s="285">
        <v>0</v>
      </c>
      <c r="L605" s="285">
        <v>0</v>
      </c>
      <c r="M605" s="285">
        <v>0</v>
      </c>
      <c r="N605" s="285">
        <v>0</v>
      </c>
      <c r="O605" s="285">
        <v>0</v>
      </c>
      <c r="P605" s="285">
        <v>0</v>
      </c>
      <c r="Q605" s="285">
        <v>0</v>
      </c>
      <c r="R605" s="285">
        <v>0</v>
      </c>
      <c r="S605" s="285">
        <v>0</v>
      </c>
      <c r="T605" s="285">
        <v>1671</v>
      </c>
      <c r="U605" s="285">
        <v>1456</v>
      </c>
      <c r="V605" s="285">
        <v>1670</v>
      </c>
      <c r="W605" s="285">
        <v>1472</v>
      </c>
      <c r="X605" s="285">
        <v>1394</v>
      </c>
      <c r="Y605" s="285">
        <v>1376</v>
      </c>
      <c r="Z605" s="285">
        <v>1480</v>
      </c>
      <c r="AA605" s="285">
        <v>1469</v>
      </c>
      <c r="AB605" s="285">
        <v>1494</v>
      </c>
      <c r="AC605" s="285">
        <v>1580</v>
      </c>
      <c r="AD605" s="285">
        <v>1149</v>
      </c>
      <c r="AE605" s="285">
        <v>2910</v>
      </c>
      <c r="AF605" s="285">
        <v>0</v>
      </c>
      <c r="AG605" s="285">
        <v>0</v>
      </c>
      <c r="AH605" s="285">
        <v>0</v>
      </c>
      <c r="AI605" s="285">
        <v>0</v>
      </c>
      <c r="AJ605" s="285">
        <v>0</v>
      </c>
      <c r="AK605" s="285">
        <v>0</v>
      </c>
      <c r="AL605" s="285">
        <v>0</v>
      </c>
      <c r="AM605" s="285">
        <v>0</v>
      </c>
      <c r="AN605" s="285">
        <v>0</v>
      </c>
      <c r="AO605" s="285">
        <v>0</v>
      </c>
      <c r="AP605" s="285">
        <v>0</v>
      </c>
      <c r="AQ605" s="285">
        <v>0</v>
      </c>
      <c r="AR605" s="285">
        <v>0</v>
      </c>
      <c r="AS605" s="285">
        <v>0</v>
      </c>
      <c r="AT605" s="285">
        <v>0</v>
      </c>
    </row>
    <row r="606" spans="1:46" x14ac:dyDescent="0.35">
      <c r="A606" s="285" t="s">
        <v>10</v>
      </c>
      <c r="B606" s="285">
        <v>1</v>
      </c>
      <c r="C606" s="285" t="s">
        <v>575</v>
      </c>
      <c r="D606" s="285">
        <v>5818</v>
      </c>
      <c r="E606" s="285">
        <v>0</v>
      </c>
      <c r="F606" s="285">
        <v>0</v>
      </c>
      <c r="G606" s="285">
        <v>0</v>
      </c>
      <c r="H606" s="285">
        <v>0</v>
      </c>
      <c r="I606" s="285">
        <v>0</v>
      </c>
      <c r="J606" s="285">
        <v>0</v>
      </c>
      <c r="K606" s="285">
        <v>0</v>
      </c>
      <c r="L606" s="285">
        <v>0</v>
      </c>
      <c r="M606" s="285">
        <v>0</v>
      </c>
      <c r="N606" s="285">
        <v>0</v>
      </c>
      <c r="O606" s="285">
        <v>0</v>
      </c>
      <c r="P606" s="285">
        <v>0</v>
      </c>
      <c r="Q606" s="285">
        <v>0</v>
      </c>
      <c r="R606" s="285">
        <v>0</v>
      </c>
      <c r="S606" s="285">
        <v>0</v>
      </c>
      <c r="T606" s="285">
        <v>192</v>
      </c>
      <c r="U606" s="285">
        <v>31</v>
      </c>
      <c r="V606" s="285">
        <v>12</v>
      </c>
      <c r="W606" s="285">
        <v>158</v>
      </c>
      <c r="X606" s="285">
        <v>29</v>
      </c>
      <c r="Y606" s="285">
        <v>191</v>
      </c>
      <c r="Z606" s="285">
        <v>20</v>
      </c>
      <c r="AA606" s="285">
        <v>41</v>
      </c>
      <c r="AB606" s="285">
        <v>66</v>
      </c>
      <c r="AC606" s="285">
        <v>411</v>
      </c>
      <c r="AD606" s="285">
        <v>147</v>
      </c>
      <c r="AE606" s="285">
        <v>202</v>
      </c>
      <c r="AF606" s="285">
        <v>0</v>
      </c>
      <c r="AG606" s="285">
        <v>0</v>
      </c>
      <c r="AH606" s="285">
        <v>0</v>
      </c>
      <c r="AI606" s="285">
        <v>0</v>
      </c>
      <c r="AJ606" s="285">
        <v>0</v>
      </c>
      <c r="AK606" s="285">
        <v>0</v>
      </c>
      <c r="AL606" s="285">
        <v>0</v>
      </c>
      <c r="AM606" s="285">
        <v>0</v>
      </c>
      <c r="AN606" s="285">
        <v>0</v>
      </c>
      <c r="AO606" s="285">
        <v>0</v>
      </c>
      <c r="AP606" s="285">
        <v>0</v>
      </c>
      <c r="AQ606" s="285">
        <v>0</v>
      </c>
      <c r="AR606" s="285">
        <v>0</v>
      </c>
      <c r="AS606" s="285">
        <v>0</v>
      </c>
      <c r="AT606" s="285">
        <v>0</v>
      </c>
    </row>
    <row r="607" spans="1:46" x14ac:dyDescent="0.35">
      <c r="A607" s="285" t="s">
        <v>10</v>
      </c>
      <c r="B607" s="285">
        <v>1</v>
      </c>
      <c r="C607" s="285" t="s">
        <v>575</v>
      </c>
      <c r="D607" s="285">
        <v>5819</v>
      </c>
      <c r="E607" s="285">
        <v>0</v>
      </c>
      <c r="F607" s="285">
        <v>0</v>
      </c>
      <c r="G607" s="285">
        <v>0</v>
      </c>
      <c r="H607" s="285">
        <v>0</v>
      </c>
      <c r="I607" s="285">
        <v>0</v>
      </c>
      <c r="J607" s="285">
        <v>0</v>
      </c>
      <c r="K607" s="285">
        <v>0</v>
      </c>
      <c r="L607" s="285">
        <v>0</v>
      </c>
      <c r="M607" s="285">
        <v>0</v>
      </c>
      <c r="N607" s="285">
        <v>0</v>
      </c>
      <c r="O607" s="285">
        <v>0</v>
      </c>
      <c r="P607" s="285">
        <v>0</v>
      </c>
      <c r="Q607" s="285">
        <v>0</v>
      </c>
      <c r="R607" s="285">
        <v>0</v>
      </c>
      <c r="S607" s="285">
        <v>0</v>
      </c>
      <c r="T607" s="285">
        <v>0</v>
      </c>
      <c r="U607" s="285">
        <v>176</v>
      </c>
      <c r="V607" s="285">
        <v>56</v>
      </c>
      <c r="W607" s="285">
        <v>0</v>
      </c>
      <c r="X607" s="285">
        <v>69</v>
      </c>
      <c r="Y607" s="285">
        <v>137</v>
      </c>
      <c r="Z607" s="285">
        <v>71</v>
      </c>
      <c r="AA607" s="285">
        <v>71</v>
      </c>
      <c r="AB607" s="285">
        <v>0</v>
      </c>
      <c r="AC607" s="285">
        <v>0</v>
      </c>
      <c r="AD607" s="285">
        <v>142</v>
      </c>
      <c r="AE607" s="285">
        <v>78</v>
      </c>
      <c r="AF607" s="285">
        <v>0</v>
      </c>
      <c r="AG607" s="285">
        <v>0</v>
      </c>
      <c r="AH607" s="285">
        <v>0</v>
      </c>
      <c r="AI607" s="285">
        <v>0</v>
      </c>
      <c r="AJ607" s="285">
        <v>0</v>
      </c>
      <c r="AK607" s="285">
        <v>0</v>
      </c>
      <c r="AL607" s="285">
        <v>0</v>
      </c>
      <c r="AM607" s="285">
        <v>0</v>
      </c>
      <c r="AN607" s="285">
        <v>0</v>
      </c>
      <c r="AO607" s="285">
        <v>0</v>
      </c>
      <c r="AP607" s="285">
        <v>0</v>
      </c>
      <c r="AQ607" s="285">
        <v>0</v>
      </c>
      <c r="AR607" s="285">
        <v>0</v>
      </c>
      <c r="AS607" s="285">
        <v>0</v>
      </c>
      <c r="AT607" s="285">
        <v>0</v>
      </c>
    </row>
    <row r="608" spans="1:46" x14ac:dyDescent="0.35">
      <c r="A608" s="285" t="s">
        <v>10</v>
      </c>
      <c r="B608" s="285">
        <v>1</v>
      </c>
      <c r="C608" s="285" t="s">
        <v>575</v>
      </c>
      <c r="D608" s="285">
        <v>5820</v>
      </c>
      <c r="E608" s="285">
        <v>0</v>
      </c>
      <c r="F608" s="285">
        <v>0</v>
      </c>
      <c r="G608" s="285">
        <v>0</v>
      </c>
      <c r="H608" s="285">
        <v>0</v>
      </c>
      <c r="I608" s="285">
        <v>0</v>
      </c>
      <c r="J608" s="285">
        <v>0</v>
      </c>
      <c r="K608" s="285">
        <v>0</v>
      </c>
      <c r="L608" s="285">
        <v>0</v>
      </c>
      <c r="M608" s="285">
        <v>0</v>
      </c>
      <c r="N608" s="285">
        <v>0</v>
      </c>
      <c r="O608" s="285">
        <v>0</v>
      </c>
      <c r="P608" s="285">
        <v>0</v>
      </c>
      <c r="Q608" s="285">
        <v>0</v>
      </c>
      <c r="R608" s="285">
        <v>0</v>
      </c>
      <c r="S608" s="285">
        <v>0</v>
      </c>
      <c r="T608" s="285">
        <v>0</v>
      </c>
      <c r="U608" s="285">
        <v>167</v>
      </c>
      <c r="V608" s="285">
        <v>5853</v>
      </c>
      <c r="W608" s="285">
        <v>484</v>
      </c>
      <c r="X608" s="285">
        <v>2224</v>
      </c>
      <c r="Y608" s="285">
        <v>232</v>
      </c>
      <c r="Z608" s="285">
        <v>1045</v>
      </c>
      <c r="AA608" s="285">
        <v>3317</v>
      </c>
      <c r="AB608" s="285">
        <v>763</v>
      </c>
      <c r="AC608" s="285">
        <v>4150</v>
      </c>
      <c r="AD608" s="285">
        <v>619</v>
      </c>
      <c r="AE608" s="285">
        <v>3146</v>
      </c>
      <c r="AF608" s="285">
        <v>0</v>
      </c>
      <c r="AG608" s="285">
        <v>0</v>
      </c>
      <c r="AH608" s="285">
        <v>0</v>
      </c>
      <c r="AI608" s="285">
        <v>0</v>
      </c>
      <c r="AJ608" s="285">
        <v>0</v>
      </c>
      <c r="AK608" s="285">
        <v>0</v>
      </c>
      <c r="AL608" s="285">
        <v>0</v>
      </c>
      <c r="AM608" s="285">
        <v>0</v>
      </c>
      <c r="AN608" s="285">
        <v>0</v>
      </c>
      <c r="AO608" s="285">
        <v>0</v>
      </c>
      <c r="AP608" s="285">
        <v>0</v>
      </c>
      <c r="AQ608" s="285">
        <v>0</v>
      </c>
      <c r="AR608" s="285">
        <v>0</v>
      </c>
      <c r="AS608" s="285">
        <v>0</v>
      </c>
      <c r="AT608" s="285">
        <v>0</v>
      </c>
    </row>
    <row r="609" spans="1:46" x14ac:dyDescent="0.35">
      <c r="A609" s="285" t="s">
        <v>10</v>
      </c>
      <c r="B609" s="285">
        <v>1</v>
      </c>
      <c r="C609" s="285" t="s">
        <v>575</v>
      </c>
      <c r="D609" s="285">
        <v>5821</v>
      </c>
      <c r="E609" s="285">
        <v>0</v>
      </c>
      <c r="F609" s="285">
        <v>0</v>
      </c>
      <c r="G609" s="285">
        <v>0</v>
      </c>
      <c r="H609" s="285">
        <v>0</v>
      </c>
      <c r="I609" s="285">
        <v>0</v>
      </c>
      <c r="J609" s="285">
        <v>0</v>
      </c>
      <c r="K609" s="285">
        <v>0</v>
      </c>
      <c r="L609" s="285">
        <v>0</v>
      </c>
      <c r="M609" s="285">
        <v>0</v>
      </c>
      <c r="N609" s="285">
        <v>0</v>
      </c>
      <c r="O609" s="285">
        <v>0</v>
      </c>
      <c r="P609" s="285">
        <v>0</v>
      </c>
      <c r="Q609" s="285">
        <v>0</v>
      </c>
      <c r="R609" s="285">
        <v>0</v>
      </c>
      <c r="S609" s="285">
        <v>0</v>
      </c>
      <c r="T609" s="285">
        <v>0</v>
      </c>
      <c r="U609" s="285">
        <v>0</v>
      </c>
      <c r="V609" s="285">
        <v>0</v>
      </c>
      <c r="W609" s="285">
        <v>1551</v>
      </c>
      <c r="X609" s="285">
        <v>1257</v>
      </c>
      <c r="Y609" s="285">
        <v>0</v>
      </c>
      <c r="Z609" s="285">
        <v>0</v>
      </c>
      <c r="AA609" s="285">
        <v>192</v>
      </c>
      <c r="AB609" s="285">
        <v>0</v>
      </c>
      <c r="AC609" s="285">
        <v>0</v>
      </c>
      <c r="AD609" s="285">
        <v>0</v>
      </c>
      <c r="AE609" s="285">
        <v>0</v>
      </c>
      <c r="AF609" s="285">
        <v>0</v>
      </c>
      <c r="AG609" s="285">
        <v>0</v>
      </c>
      <c r="AH609" s="285">
        <v>0</v>
      </c>
      <c r="AI609" s="285">
        <v>0</v>
      </c>
      <c r="AJ609" s="285">
        <v>0</v>
      </c>
      <c r="AK609" s="285">
        <v>0</v>
      </c>
      <c r="AL609" s="285">
        <v>0</v>
      </c>
      <c r="AM609" s="285">
        <v>0</v>
      </c>
      <c r="AN609" s="285">
        <v>0</v>
      </c>
      <c r="AO609" s="285">
        <v>0</v>
      </c>
      <c r="AP609" s="285">
        <v>0</v>
      </c>
      <c r="AQ609" s="285">
        <v>0</v>
      </c>
      <c r="AR609" s="285">
        <v>0</v>
      </c>
      <c r="AS609" s="285">
        <v>0</v>
      </c>
      <c r="AT609" s="285">
        <v>0</v>
      </c>
    </row>
    <row r="610" spans="1:46" x14ac:dyDescent="0.35">
      <c r="A610" s="285" t="s">
        <v>10</v>
      </c>
      <c r="B610" s="285">
        <v>1</v>
      </c>
      <c r="C610" s="285" t="s">
        <v>575</v>
      </c>
      <c r="D610" s="285">
        <v>5822</v>
      </c>
      <c r="E610" s="285">
        <v>0</v>
      </c>
      <c r="F610" s="285">
        <v>0</v>
      </c>
      <c r="G610" s="285">
        <v>0</v>
      </c>
      <c r="H610" s="285">
        <v>0</v>
      </c>
      <c r="I610" s="285">
        <v>0</v>
      </c>
      <c r="J610" s="285">
        <v>0</v>
      </c>
      <c r="K610" s="285">
        <v>0</v>
      </c>
      <c r="L610" s="285">
        <v>0</v>
      </c>
      <c r="M610" s="285">
        <v>0</v>
      </c>
      <c r="N610" s="285">
        <v>0</v>
      </c>
      <c r="O610" s="285">
        <v>0</v>
      </c>
      <c r="P610" s="285">
        <v>0</v>
      </c>
      <c r="Q610" s="285">
        <v>0</v>
      </c>
      <c r="R610" s="285">
        <v>0</v>
      </c>
      <c r="S610" s="285">
        <v>0</v>
      </c>
      <c r="T610" s="285">
        <v>917</v>
      </c>
      <c r="U610" s="285">
        <v>917</v>
      </c>
      <c r="V610" s="285">
        <v>917</v>
      </c>
      <c r="W610" s="285">
        <v>917</v>
      </c>
      <c r="X610" s="285">
        <v>917</v>
      </c>
      <c r="Y610" s="285">
        <v>917</v>
      </c>
      <c r="Z610" s="285">
        <v>917</v>
      </c>
      <c r="AA610" s="285">
        <v>917</v>
      </c>
      <c r="AB610" s="285">
        <v>917</v>
      </c>
      <c r="AC610" s="285">
        <v>917</v>
      </c>
      <c r="AD610" s="285">
        <v>917</v>
      </c>
      <c r="AE610" s="285">
        <v>913</v>
      </c>
      <c r="AF610" s="285">
        <v>0</v>
      </c>
      <c r="AG610" s="285">
        <v>0</v>
      </c>
      <c r="AH610" s="285">
        <v>0</v>
      </c>
      <c r="AI610" s="285">
        <v>0</v>
      </c>
      <c r="AJ610" s="285">
        <v>0</v>
      </c>
      <c r="AK610" s="285">
        <v>0</v>
      </c>
      <c r="AL610" s="285">
        <v>0</v>
      </c>
      <c r="AM610" s="285">
        <v>0</v>
      </c>
      <c r="AN610" s="285">
        <v>0</v>
      </c>
      <c r="AO610" s="285">
        <v>0</v>
      </c>
      <c r="AP610" s="285">
        <v>0</v>
      </c>
      <c r="AQ610" s="285">
        <v>0</v>
      </c>
      <c r="AR610" s="285">
        <v>0</v>
      </c>
      <c r="AS610" s="285">
        <v>0</v>
      </c>
      <c r="AT610" s="285">
        <v>0</v>
      </c>
    </row>
    <row r="611" spans="1:46" x14ac:dyDescent="0.35">
      <c r="A611" s="285" t="s">
        <v>10</v>
      </c>
      <c r="B611" s="285">
        <v>1</v>
      </c>
      <c r="C611" s="285" t="s">
        <v>575</v>
      </c>
      <c r="D611" s="285">
        <v>5905</v>
      </c>
      <c r="E611" s="285">
        <v>0</v>
      </c>
      <c r="F611" s="285">
        <v>0</v>
      </c>
      <c r="G611" s="285">
        <v>0</v>
      </c>
      <c r="H611" s="285">
        <v>0</v>
      </c>
      <c r="I611" s="285">
        <v>0</v>
      </c>
      <c r="J611" s="285">
        <v>0</v>
      </c>
      <c r="K611" s="285">
        <v>0</v>
      </c>
      <c r="L611" s="285">
        <v>0</v>
      </c>
      <c r="M611" s="285">
        <v>0</v>
      </c>
      <c r="N611" s="285">
        <v>0</v>
      </c>
      <c r="O611" s="285">
        <v>0</v>
      </c>
      <c r="P611" s="285">
        <v>0</v>
      </c>
      <c r="Q611" s="285">
        <v>0</v>
      </c>
      <c r="R611" s="285">
        <v>0</v>
      </c>
      <c r="S611" s="285">
        <v>0</v>
      </c>
      <c r="T611" s="285">
        <v>417</v>
      </c>
      <c r="U611" s="285">
        <v>417</v>
      </c>
      <c r="V611" s="285">
        <v>417</v>
      </c>
      <c r="W611" s="285">
        <v>417</v>
      </c>
      <c r="X611" s="285">
        <v>417</v>
      </c>
      <c r="Y611" s="285">
        <v>417</v>
      </c>
      <c r="Z611" s="285">
        <v>417</v>
      </c>
      <c r="AA611" s="285">
        <v>417</v>
      </c>
      <c r="AB611" s="285">
        <v>417</v>
      </c>
      <c r="AC611" s="285">
        <v>417</v>
      </c>
      <c r="AD611" s="285">
        <v>417</v>
      </c>
      <c r="AE611" s="285">
        <v>413</v>
      </c>
      <c r="AF611" s="285">
        <v>0</v>
      </c>
      <c r="AG611" s="285">
        <v>0</v>
      </c>
      <c r="AH611" s="285">
        <v>0</v>
      </c>
      <c r="AI611" s="285">
        <v>0</v>
      </c>
      <c r="AJ611" s="285">
        <v>0</v>
      </c>
      <c r="AK611" s="285">
        <v>0</v>
      </c>
      <c r="AL611" s="285">
        <v>0</v>
      </c>
      <c r="AM611" s="285">
        <v>0</v>
      </c>
      <c r="AN611" s="285">
        <v>0</v>
      </c>
      <c r="AO611" s="285">
        <v>0</v>
      </c>
      <c r="AP611" s="285">
        <v>0</v>
      </c>
      <c r="AQ611" s="285">
        <v>0</v>
      </c>
      <c r="AR611" s="285">
        <v>0</v>
      </c>
      <c r="AS611" s="285">
        <v>0</v>
      </c>
      <c r="AT611" s="285">
        <v>0</v>
      </c>
    </row>
    <row r="612" spans="1:46" x14ac:dyDescent="0.35">
      <c r="A612" s="285" t="s">
        <v>10</v>
      </c>
      <c r="B612" s="285">
        <v>1</v>
      </c>
      <c r="C612" s="285" t="s">
        <v>575</v>
      </c>
      <c r="D612" s="285">
        <v>5915</v>
      </c>
      <c r="E612" s="285">
        <v>0</v>
      </c>
      <c r="F612" s="285">
        <v>0</v>
      </c>
      <c r="G612" s="285">
        <v>0</v>
      </c>
      <c r="H612" s="285">
        <v>0</v>
      </c>
      <c r="I612" s="285">
        <v>0</v>
      </c>
      <c r="J612" s="285">
        <v>0</v>
      </c>
      <c r="K612" s="285">
        <v>0</v>
      </c>
      <c r="L612" s="285">
        <v>0</v>
      </c>
      <c r="M612" s="285">
        <v>0</v>
      </c>
      <c r="N612" s="285">
        <v>0</v>
      </c>
      <c r="O612" s="285">
        <v>0</v>
      </c>
      <c r="P612" s="285">
        <v>0</v>
      </c>
      <c r="Q612" s="285">
        <v>0</v>
      </c>
      <c r="R612" s="285">
        <v>0</v>
      </c>
      <c r="S612" s="285">
        <v>0</v>
      </c>
      <c r="T612" s="285">
        <v>0</v>
      </c>
      <c r="U612" s="285">
        <v>867</v>
      </c>
      <c r="V612" s="285">
        <v>856</v>
      </c>
      <c r="W612" s="285">
        <v>856</v>
      </c>
      <c r="X612" s="285">
        <v>738</v>
      </c>
      <c r="Y612" s="285">
        <v>1282</v>
      </c>
      <c r="Z612" s="285">
        <v>731</v>
      </c>
      <c r="AA612" s="285">
        <v>729</v>
      </c>
      <c r="AB612" s="285">
        <v>836</v>
      </c>
      <c r="AC612" s="285">
        <v>2694</v>
      </c>
      <c r="AD612" s="285">
        <v>1345</v>
      </c>
      <c r="AE612" s="285">
        <v>66</v>
      </c>
      <c r="AF612" s="285">
        <v>0</v>
      </c>
      <c r="AG612" s="285">
        <v>0</v>
      </c>
      <c r="AH612" s="285">
        <v>0</v>
      </c>
      <c r="AI612" s="285">
        <v>0</v>
      </c>
      <c r="AJ612" s="285">
        <v>0</v>
      </c>
      <c r="AK612" s="285">
        <v>0</v>
      </c>
      <c r="AL612" s="285">
        <v>0</v>
      </c>
      <c r="AM612" s="285">
        <v>0</v>
      </c>
      <c r="AN612" s="285">
        <v>0</v>
      </c>
      <c r="AO612" s="285">
        <v>0</v>
      </c>
      <c r="AP612" s="285">
        <v>0</v>
      </c>
      <c r="AQ612" s="285">
        <v>0</v>
      </c>
      <c r="AR612" s="285">
        <v>0</v>
      </c>
      <c r="AS612" s="285">
        <v>0</v>
      </c>
      <c r="AT612" s="285">
        <v>0</v>
      </c>
    </row>
    <row r="613" spans="1:46" x14ac:dyDescent="0.35">
      <c r="A613" s="285" t="s">
        <v>10</v>
      </c>
      <c r="B613" s="285">
        <v>1</v>
      </c>
      <c r="C613" s="285" t="s">
        <v>575</v>
      </c>
      <c r="D613" s="285">
        <v>5980</v>
      </c>
      <c r="E613" s="285">
        <v>0</v>
      </c>
      <c r="F613" s="285">
        <v>0</v>
      </c>
      <c r="G613" s="285">
        <v>0</v>
      </c>
      <c r="H613" s="285">
        <v>0</v>
      </c>
      <c r="I613" s="285">
        <v>0</v>
      </c>
      <c r="J613" s="285">
        <v>0</v>
      </c>
      <c r="K613" s="285">
        <v>0</v>
      </c>
      <c r="L613" s="285">
        <v>0</v>
      </c>
      <c r="M613" s="285">
        <v>0</v>
      </c>
      <c r="N613" s="285">
        <v>0</v>
      </c>
      <c r="O613" s="285">
        <v>0</v>
      </c>
      <c r="P613" s="285">
        <v>0</v>
      </c>
      <c r="Q613" s="285">
        <v>0</v>
      </c>
      <c r="R613" s="285">
        <v>0</v>
      </c>
      <c r="S613" s="285">
        <v>0</v>
      </c>
      <c r="T613" s="285">
        <v>3400</v>
      </c>
      <c r="U613" s="285">
        <v>2833</v>
      </c>
      <c r="V613" s="285">
        <v>3967</v>
      </c>
      <c r="W613" s="285">
        <v>3967</v>
      </c>
      <c r="X613" s="285">
        <v>3967</v>
      </c>
      <c r="Y613" s="285">
        <v>3967</v>
      </c>
      <c r="Z613" s="285">
        <v>3967</v>
      </c>
      <c r="AA613" s="285">
        <v>2833</v>
      </c>
      <c r="AB613" s="285">
        <v>1700</v>
      </c>
      <c r="AC613" s="285">
        <v>1700</v>
      </c>
      <c r="AD613" s="285">
        <v>1133</v>
      </c>
      <c r="AE613" s="285">
        <v>566</v>
      </c>
      <c r="AF613" s="285">
        <v>0</v>
      </c>
      <c r="AG613" s="285">
        <v>0</v>
      </c>
      <c r="AH613" s="285">
        <v>0</v>
      </c>
      <c r="AI613" s="285">
        <v>0</v>
      </c>
      <c r="AJ613" s="285">
        <v>0</v>
      </c>
      <c r="AK613" s="285">
        <v>0</v>
      </c>
      <c r="AL613" s="285">
        <v>0</v>
      </c>
      <c r="AM613" s="285">
        <v>0</v>
      </c>
      <c r="AN613" s="285">
        <v>0</v>
      </c>
      <c r="AO613" s="285">
        <v>0</v>
      </c>
      <c r="AP613" s="285">
        <v>0</v>
      </c>
      <c r="AQ613" s="285">
        <v>0</v>
      </c>
      <c r="AR613" s="285">
        <v>0</v>
      </c>
      <c r="AS613" s="285">
        <v>0</v>
      </c>
      <c r="AT613" s="285">
        <v>0</v>
      </c>
    </row>
    <row r="614" spans="1:46" x14ac:dyDescent="0.35">
      <c r="A614" s="285" t="s">
        <v>10</v>
      </c>
      <c r="B614" s="285">
        <v>1</v>
      </c>
      <c r="C614" s="285" t="s">
        <v>575</v>
      </c>
      <c r="D614" s="285">
        <v>6000</v>
      </c>
      <c r="E614" s="285">
        <v>0</v>
      </c>
      <c r="F614" s="285">
        <v>0</v>
      </c>
      <c r="G614" s="285">
        <v>0</v>
      </c>
      <c r="H614" s="285">
        <v>0</v>
      </c>
      <c r="I614" s="285">
        <v>0</v>
      </c>
      <c r="J614" s="285">
        <v>0</v>
      </c>
      <c r="K614" s="285">
        <v>0</v>
      </c>
      <c r="L614" s="285">
        <v>0</v>
      </c>
      <c r="M614" s="285">
        <v>0</v>
      </c>
      <c r="N614" s="285">
        <v>0</v>
      </c>
      <c r="O614" s="285">
        <v>0</v>
      </c>
      <c r="P614" s="285">
        <v>0</v>
      </c>
      <c r="Q614" s="285">
        <v>0</v>
      </c>
      <c r="R614" s="285">
        <v>0</v>
      </c>
      <c r="S614" s="285">
        <v>0</v>
      </c>
      <c r="T614" s="285">
        <v>0</v>
      </c>
      <c r="U614" s="285">
        <v>19804</v>
      </c>
      <c r="V614" s="285">
        <v>65834</v>
      </c>
      <c r="W614" s="285">
        <v>35384</v>
      </c>
      <c r="X614" s="285">
        <v>7275</v>
      </c>
      <c r="Y614" s="285">
        <v>1194</v>
      </c>
      <c r="Z614" s="285">
        <v>1182</v>
      </c>
      <c r="AA614" s="285">
        <v>6991</v>
      </c>
      <c r="AB614" s="285">
        <v>1108</v>
      </c>
      <c r="AC614" s="285">
        <v>515</v>
      </c>
      <c r="AD614" s="285">
        <v>713</v>
      </c>
      <c r="AE614" s="285">
        <v>0</v>
      </c>
      <c r="AF614" s="285">
        <v>0</v>
      </c>
      <c r="AG614" s="285">
        <v>0</v>
      </c>
      <c r="AH614" s="285">
        <v>0</v>
      </c>
      <c r="AI614" s="285">
        <v>0</v>
      </c>
      <c r="AJ614" s="285">
        <v>0</v>
      </c>
      <c r="AK614" s="285">
        <v>0</v>
      </c>
      <c r="AL614" s="285">
        <v>0</v>
      </c>
      <c r="AM614" s="285">
        <v>0</v>
      </c>
      <c r="AN614" s="285">
        <v>0</v>
      </c>
      <c r="AO614" s="285">
        <v>0</v>
      </c>
      <c r="AP614" s="285">
        <v>0</v>
      </c>
      <c r="AQ614" s="285">
        <v>0</v>
      </c>
      <c r="AR614" s="285">
        <v>0</v>
      </c>
      <c r="AS614" s="285">
        <v>0</v>
      </c>
      <c r="AT614" s="285">
        <v>0</v>
      </c>
    </row>
    <row r="615" spans="1:46" x14ac:dyDescent="0.35">
      <c r="A615" s="285" t="s">
        <v>10</v>
      </c>
      <c r="B615" s="285">
        <v>1</v>
      </c>
      <c r="C615" s="285" t="s">
        <v>575</v>
      </c>
      <c r="D615" s="285">
        <v>6002</v>
      </c>
      <c r="E615" s="285">
        <v>0</v>
      </c>
      <c r="F615" s="285">
        <v>0</v>
      </c>
      <c r="G615" s="285">
        <v>0</v>
      </c>
      <c r="H615" s="285">
        <v>0</v>
      </c>
      <c r="I615" s="285">
        <v>0</v>
      </c>
      <c r="J615" s="285">
        <v>0</v>
      </c>
      <c r="K615" s="285">
        <v>0</v>
      </c>
      <c r="L615" s="285">
        <v>0</v>
      </c>
      <c r="M615" s="285">
        <v>0</v>
      </c>
      <c r="N615" s="285">
        <v>0</v>
      </c>
      <c r="O615" s="285">
        <v>0</v>
      </c>
      <c r="P615" s="285">
        <v>0</v>
      </c>
      <c r="Q615" s="285">
        <v>0</v>
      </c>
      <c r="R615" s="285">
        <v>0</v>
      </c>
      <c r="S615" s="285">
        <v>0</v>
      </c>
      <c r="T615" s="285">
        <v>2968</v>
      </c>
      <c r="U615" s="285">
        <v>5397</v>
      </c>
      <c r="V615" s="285">
        <v>6197</v>
      </c>
      <c r="W615" s="285">
        <v>19369</v>
      </c>
      <c r="X615" s="285">
        <v>1672</v>
      </c>
      <c r="Y615" s="285">
        <v>140</v>
      </c>
      <c r="Z615" s="285">
        <v>3098</v>
      </c>
      <c r="AA615" s="285">
        <v>2199</v>
      </c>
      <c r="AB615" s="285">
        <v>605</v>
      </c>
      <c r="AC615" s="285">
        <v>215</v>
      </c>
      <c r="AD615" s="285">
        <v>139</v>
      </c>
      <c r="AE615" s="285">
        <v>1</v>
      </c>
      <c r="AF615" s="285">
        <v>0</v>
      </c>
      <c r="AG615" s="285">
        <v>0</v>
      </c>
      <c r="AH615" s="285">
        <v>0</v>
      </c>
      <c r="AI615" s="285">
        <v>0</v>
      </c>
      <c r="AJ615" s="285">
        <v>0</v>
      </c>
      <c r="AK615" s="285">
        <v>0</v>
      </c>
      <c r="AL615" s="285">
        <v>0</v>
      </c>
      <c r="AM615" s="285">
        <v>0</v>
      </c>
      <c r="AN615" s="285">
        <v>0</v>
      </c>
      <c r="AO615" s="285">
        <v>0</v>
      </c>
      <c r="AP615" s="285">
        <v>0</v>
      </c>
      <c r="AQ615" s="285">
        <v>0</v>
      </c>
      <c r="AR615" s="285">
        <v>0</v>
      </c>
      <c r="AS615" s="285">
        <v>0</v>
      </c>
      <c r="AT615" s="285">
        <v>0</v>
      </c>
    </row>
    <row r="616" spans="1:46" x14ac:dyDescent="0.35">
      <c r="A616" s="285" t="s">
        <v>10</v>
      </c>
      <c r="B616" s="285">
        <v>1</v>
      </c>
      <c r="C616" s="285" t="s">
        <v>575</v>
      </c>
      <c r="D616" s="285">
        <v>6050</v>
      </c>
      <c r="E616" s="285">
        <v>0</v>
      </c>
      <c r="F616" s="285">
        <v>0</v>
      </c>
      <c r="G616" s="285">
        <v>0</v>
      </c>
      <c r="H616" s="285">
        <v>0</v>
      </c>
      <c r="I616" s="285">
        <v>0</v>
      </c>
      <c r="J616" s="285">
        <v>0</v>
      </c>
      <c r="K616" s="285">
        <v>0</v>
      </c>
      <c r="L616" s="285">
        <v>0</v>
      </c>
      <c r="M616" s="285">
        <v>0</v>
      </c>
      <c r="N616" s="285">
        <v>0</v>
      </c>
      <c r="O616" s="285">
        <v>0</v>
      </c>
      <c r="P616" s="285">
        <v>0</v>
      </c>
      <c r="Q616" s="285">
        <v>0</v>
      </c>
      <c r="R616" s="285">
        <v>0</v>
      </c>
      <c r="S616" s="285">
        <v>0</v>
      </c>
      <c r="T616" s="285">
        <v>1250</v>
      </c>
      <c r="U616" s="285">
        <v>1250</v>
      </c>
      <c r="V616" s="285">
        <v>1250</v>
      </c>
      <c r="W616" s="285">
        <v>1250</v>
      </c>
      <c r="X616" s="285">
        <v>1250</v>
      </c>
      <c r="Y616" s="285">
        <v>1250</v>
      </c>
      <c r="Z616" s="285">
        <v>1250</v>
      </c>
      <c r="AA616" s="285">
        <v>1250</v>
      </c>
      <c r="AB616" s="285">
        <v>1250</v>
      </c>
      <c r="AC616" s="285">
        <v>1250</v>
      </c>
      <c r="AD616" s="285">
        <v>1250</v>
      </c>
      <c r="AE616" s="285">
        <v>1250</v>
      </c>
      <c r="AF616" s="285">
        <v>0</v>
      </c>
      <c r="AG616" s="285">
        <v>0</v>
      </c>
      <c r="AH616" s="285">
        <v>0</v>
      </c>
      <c r="AI616" s="285">
        <v>0</v>
      </c>
      <c r="AJ616" s="285">
        <v>0</v>
      </c>
      <c r="AK616" s="285">
        <v>0</v>
      </c>
      <c r="AL616" s="285">
        <v>0</v>
      </c>
      <c r="AM616" s="285">
        <v>0</v>
      </c>
      <c r="AN616" s="285">
        <v>0</v>
      </c>
      <c r="AO616" s="285">
        <v>0</v>
      </c>
      <c r="AP616" s="285">
        <v>0</v>
      </c>
      <c r="AQ616" s="285">
        <v>0</v>
      </c>
      <c r="AR616" s="285">
        <v>0</v>
      </c>
      <c r="AS616" s="285">
        <v>0</v>
      </c>
      <c r="AT616" s="285">
        <v>0</v>
      </c>
    </row>
    <row r="617" spans="1:46" x14ac:dyDescent="0.35">
      <c r="A617" s="285" t="s">
        <v>10</v>
      </c>
      <c r="B617" s="285">
        <v>1</v>
      </c>
      <c r="C617" s="285" t="s">
        <v>575</v>
      </c>
      <c r="D617" s="285">
        <v>6055</v>
      </c>
      <c r="E617" s="285">
        <v>0</v>
      </c>
      <c r="F617" s="285">
        <v>0</v>
      </c>
      <c r="G617" s="285">
        <v>0</v>
      </c>
      <c r="H617" s="285">
        <v>0</v>
      </c>
      <c r="I617" s="285">
        <v>0</v>
      </c>
      <c r="J617" s="285">
        <v>0</v>
      </c>
      <c r="K617" s="285">
        <v>0</v>
      </c>
      <c r="L617" s="285">
        <v>0</v>
      </c>
      <c r="M617" s="285">
        <v>0</v>
      </c>
      <c r="N617" s="285">
        <v>0</v>
      </c>
      <c r="O617" s="285">
        <v>0</v>
      </c>
      <c r="P617" s="285">
        <v>0</v>
      </c>
      <c r="Q617" s="285">
        <v>0</v>
      </c>
      <c r="R617" s="285">
        <v>0</v>
      </c>
      <c r="S617" s="285">
        <v>0</v>
      </c>
      <c r="T617" s="285">
        <v>417</v>
      </c>
      <c r="U617" s="285">
        <v>417</v>
      </c>
      <c r="V617" s="285">
        <v>417</v>
      </c>
      <c r="W617" s="285">
        <v>417</v>
      </c>
      <c r="X617" s="285">
        <v>417</v>
      </c>
      <c r="Y617" s="285">
        <v>417</v>
      </c>
      <c r="Z617" s="285">
        <v>417</v>
      </c>
      <c r="AA617" s="285">
        <v>417</v>
      </c>
      <c r="AB617" s="285">
        <v>417</v>
      </c>
      <c r="AC617" s="285">
        <v>417</v>
      </c>
      <c r="AD617" s="285">
        <v>417</v>
      </c>
      <c r="AE617" s="285">
        <v>413</v>
      </c>
      <c r="AF617" s="285">
        <v>0</v>
      </c>
      <c r="AG617" s="285">
        <v>0</v>
      </c>
      <c r="AH617" s="285">
        <v>0</v>
      </c>
      <c r="AI617" s="285">
        <v>0</v>
      </c>
      <c r="AJ617" s="285">
        <v>0</v>
      </c>
      <c r="AK617" s="285">
        <v>0</v>
      </c>
      <c r="AL617" s="285">
        <v>0</v>
      </c>
      <c r="AM617" s="285">
        <v>0</v>
      </c>
      <c r="AN617" s="285">
        <v>0</v>
      </c>
      <c r="AO617" s="285">
        <v>0</v>
      </c>
      <c r="AP617" s="285">
        <v>0</v>
      </c>
      <c r="AQ617" s="285">
        <v>0</v>
      </c>
      <c r="AR617" s="285">
        <v>0</v>
      </c>
      <c r="AS617" s="285">
        <v>0</v>
      </c>
      <c r="AT617" s="285">
        <v>0</v>
      </c>
    </row>
    <row r="618" spans="1:46" x14ac:dyDescent="0.35">
      <c r="A618" s="285" t="s">
        <v>10</v>
      </c>
      <c r="B618" s="285">
        <v>1</v>
      </c>
      <c r="C618" s="285" t="s">
        <v>575</v>
      </c>
      <c r="D618" s="285">
        <v>6060</v>
      </c>
      <c r="E618" s="285">
        <v>0</v>
      </c>
      <c r="F618" s="285">
        <v>0</v>
      </c>
      <c r="G618" s="285">
        <v>0</v>
      </c>
      <c r="H618" s="285">
        <v>0</v>
      </c>
      <c r="I618" s="285">
        <v>0</v>
      </c>
      <c r="J618" s="285">
        <v>0</v>
      </c>
      <c r="K618" s="285">
        <v>0</v>
      </c>
      <c r="L618" s="285">
        <v>0</v>
      </c>
      <c r="M618" s="285">
        <v>0</v>
      </c>
      <c r="N618" s="285">
        <v>0</v>
      </c>
      <c r="O618" s="285">
        <v>0</v>
      </c>
      <c r="P618" s="285">
        <v>0</v>
      </c>
      <c r="Q618" s="285">
        <v>0</v>
      </c>
      <c r="R618" s="285">
        <v>0</v>
      </c>
      <c r="S618" s="285">
        <v>0</v>
      </c>
      <c r="T618" s="285">
        <v>833</v>
      </c>
      <c r="U618" s="285">
        <v>833</v>
      </c>
      <c r="V618" s="285">
        <v>833</v>
      </c>
      <c r="W618" s="285">
        <v>833</v>
      </c>
      <c r="X618" s="285">
        <v>833</v>
      </c>
      <c r="Y618" s="285">
        <v>833</v>
      </c>
      <c r="Z618" s="285">
        <v>833</v>
      </c>
      <c r="AA618" s="285">
        <v>833</v>
      </c>
      <c r="AB618" s="285">
        <v>833</v>
      </c>
      <c r="AC618" s="285">
        <v>833</v>
      </c>
      <c r="AD618" s="285">
        <v>833</v>
      </c>
      <c r="AE618" s="285">
        <v>837</v>
      </c>
      <c r="AF618" s="285">
        <v>0</v>
      </c>
      <c r="AG618" s="285">
        <v>0</v>
      </c>
      <c r="AH618" s="285">
        <v>0</v>
      </c>
      <c r="AI618" s="285">
        <v>0</v>
      </c>
      <c r="AJ618" s="285">
        <v>0</v>
      </c>
      <c r="AK618" s="285">
        <v>0</v>
      </c>
      <c r="AL618" s="285">
        <v>0</v>
      </c>
      <c r="AM618" s="285">
        <v>0</v>
      </c>
      <c r="AN618" s="285">
        <v>0</v>
      </c>
      <c r="AO618" s="285">
        <v>0</v>
      </c>
      <c r="AP618" s="285">
        <v>0</v>
      </c>
      <c r="AQ618" s="285">
        <v>0</v>
      </c>
      <c r="AR618" s="285">
        <v>0</v>
      </c>
      <c r="AS618" s="285">
        <v>0</v>
      </c>
      <c r="AT618" s="285">
        <v>0</v>
      </c>
    </row>
    <row r="619" spans="1:46" x14ac:dyDescent="0.35">
      <c r="A619" s="285" t="s">
        <v>10</v>
      </c>
      <c r="B619" s="285">
        <v>1</v>
      </c>
      <c r="C619" s="285" t="s">
        <v>575</v>
      </c>
      <c r="D619" s="285">
        <v>6099</v>
      </c>
      <c r="E619" s="285">
        <v>0</v>
      </c>
      <c r="F619" s="285">
        <v>0</v>
      </c>
      <c r="G619" s="285">
        <v>0</v>
      </c>
      <c r="H619" s="285">
        <v>0</v>
      </c>
      <c r="I619" s="285">
        <v>0</v>
      </c>
      <c r="J619" s="285">
        <v>0</v>
      </c>
      <c r="K619" s="285">
        <v>0</v>
      </c>
      <c r="L619" s="285">
        <v>0</v>
      </c>
      <c r="M619" s="285">
        <v>0</v>
      </c>
      <c r="N619" s="285">
        <v>0</v>
      </c>
      <c r="O619" s="285">
        <v>0</v>
      </c>
      <c r="P619" s="285">
        <v>0</v>
      </c>
      <c r="Q619" s="285">
        <v>0</v>
      </c>
      <c r="R619" s="285">
        <v>0</v>
      </c>
      <c r="S619" s="285">
        <v>0</v>
      </c>
      <c r="T619" s="285">
        <v>88</v>
      </c>
      <c r="U619" s="285">
        <v>0</v>
      </c>
      <c r="V619" s="285">
        <v>1869</v>
      </c>
      <c r="W619" s="285">
        <v>0</v>
      </c>
      <c r="X619" s="285">
        <v>648</v>
      </c>
      <c r="Y619" s="285">
        <v>960</v>
      </c>
      <c r="Z619" s="285">
        <v>348</v>
      </c>
      <c r="AA619" s="285">
        <v>6384</v>
      </c>
      <c r="AB619" s="285">
        <v>3076</v>
      </c>
      <c r="AC619" s="285">
        <v>4081</v>
      </c>
      <c r="AD619" s="285">
        <v>239</v>
      </c>
      <c r="AE619" s="285">
        <v>2307</v>
      </c>
      <c r="AF619" s="285">
        <v>0</v>
      </c>
      <c r="AG619" s="285">
        <v>0</v>
      </c>
      <c r="AH619" s="285">
        <v>0</v>
      </c>
      <c r="AI619" s="285">
        <v>0</v>
      </c>
      <c r="AJ619" s="285">
        <v>0</v>
      </c>
      <c r="AK619" s="285">
        <v>0</v>
      </c>
      <c r="AL619" s="285">
        <v>0</v>
      </c>
      <c r="AM619" s="285">
        <v>0</v>
      </c>
      <c r="AN619" s="285">
        <v>0</v>
      </c>
      <c r="AO619" s="285">
        <v>0</v>
      </c>
      <c r="AP619" s="285">
        <v>0</v>
      </c>
      <c r="AQ619" s="285">
        <v>0</v>
      </c>
      <c r="AR619" s="285">
        <v>0</v>
      </c>
      <c r="AS619" s="285">
        <v>0</v>
      </c>
      <c r="AT619" s="285">
        <v>0</v>
      </c>
    </row>
    <row r="620" spans="1:46" x14ac:dyDescent="0.35">
      <c r="A620" s="285" t="s">
        <v>10</v>
      </c>
      <c r="B620" s="285">
        <v>1</v>
      </c>
      <c r="C620" s="285" t="s">
        <v>575</v>
      </c>
      <c r="D620" s="285">
        <v>6100</v>
      </c>
      <c r="E620" s="285">
        <v>0</v>
      </c>
      <c r="F620" s="285">
        <v>0</v>
      </c>
      <c r="G620" s="285">
        <v>0</v>
      </c>
      <c r="H620" s="285">
        <v>0</v>
      </c>
      <c r="I620" s="285">
        <v>0</v>
      </c>
      <c r="J620" s="285">
        <v>0</v>
      </c>
      <c r="K620" s="285">
        <v>0</v>
      </c>
      <c r="L620" s="285">
        <v>0</v>
      </c>
      <c r="M620" s="285">
        <v>0</v>
      </c>
      <c r="N620" s="285">
        <v>0</v>
      </c>
      <c r="O620" s="285">
        <v>0</v>
      </c>
      <c r="P620" s="285">
        <v>0</v>
      </c>
      <c r="Q620" s="285">
        <v>0</v>
      </c>
      <c r="R620" s="285">
        <v>0</v>
      </c>
      <c r="S620" s="285">
        <v>0</v>
      </c>
      <c r="T620" s="285">
        <v>167</v>
      </c>
      <c r="U620" s="285">
        <v>167</v>
      </c>
      <c r="V620" s="285">
        <v>167</v>
      </c>
      <c r="W620" s="285">
        <v>167</v>
      </c>
      <c r="X620" s="285">
        <v>167</v>
      </c>
      <c r="Y620" s="285">
        <v>167</v>
      </c>
      <c r="Z620" s="285">
        <v>167</v>
      </c>
      <c r="AA620" s="285">
        <v>167</v>
      </c>
      <c r="AB620" s="285">
        <v>167</v>
      </c>
      <c r="AC620" s="285">
        <v>167</v>
      </c>
      <c r="AD620" s="285">
        <v>167</v>
      </c>
      <c r="AE620" s="285">
        <v>163</v>
      </c>
      <c r="AF620" s="285">
        <v>0</v>
      </c>
      <c r="AG620" s="285">
        <v>0</v>
      </c>
      <c r="AH620" s="285">
        <v>0</v>
      </c>
      <c r="AI620" s="285">
        <v>0</v>
      </c>
      <c r="AJ620" s="285">
        <v>0</v>
      </c>
      <c r="AK620" s="285">
        <v>0</v>
      </c>
      <c r="AL620" s="285">
        <v>0</v>
      </c>
      <c r="AM620" s="285">
        <v>0</v>
      </c>
      <c r="AN620" s="285">
        <v>0</v>
      </c>
      <c r="AO620" s="285">
        <v>0</v>
      </c>
      <c r="AP620" s="285">
        <v>0</v>
      </c>
      <c r="AQ620" s="285">
        <v>0</v>
      </c>
      <c r="AR620" s="285">
        <v>0</v>
      </c>
      <c r="AS620" s="285">
        <v>0</v>
      </c>
      <c r="AT620" s="285">
        <v>0</v>
      </c>
    </row>
    <row r="621" spans="1:46" x14ac:dyDescent="0.35">
      <c r="A621" s="285" t="s">
        <v>10</v>
      </c>
      <c r="B621" s="285">
        <v>1</v>
      </c>
      <c r="C621" s="285" t="s">
        <v>575</v>
      </c>
      <c r="D621" s="285">
        <v>6115</v>
      </c>
      <c r="E621" s="285">
        <v>0</v>
      </c>
      <c r="F621" s="285">
        <v>0</v>
      </c>
      <c r="G621" s="285">
        <v>0</v>
      </c>
      <c r="H621" s="285">
        <v>0</v>
      </c>
      <c r="I621" s="285">
        <v>0</v>
      </c>
      <c r="J621" s="285">
        <v>0</v>
      </c>
      <c r="K621" s="285">
        <v>0</v>
      </c>
      <c r="L621" s="285">
        <v>0</v>
      </c>
      <c r="M621" s="285">
        <v>0</v>
      </c>
      <c r="N621" s="285">
        <v>0</v>
      </c>
      <c r="O621" s="285">
        <v>0</v>
      </c>
      <c r="P621" s="285">
        <v>0</v>
      </c>
      <c r="Q621" s="285">
        <v>0</v>
      </c>
      <c r="R621" s="285">
        <v>0</v>
      </c>
      <c r="S621" s="285">
        <v>0</v>
      </c>
      <c r="T621" s="285">
        <v>0</v>
      </c>
      <c r="U621" s="285">
        <v>0</v>
      </c>
      <c r="V621" s="285">
        <v>50000</v>
      </c>
      <c r="W621" s="285">
        <v>0</v>
      </c>
      <c r="X621" s="285">
        <v>0</v>
      </c>
      <c r="Y621" s="285">
        <v>0</v>
      </c>
      <c r="Z621" s="285">
        <v>0</v>
      </c>
      <c r="AA621" s="285">
        <v>0</v>
      </c>
      <c r="AB621" s="285">
        <v>0</v>
      </c>
      <c r="AC621" s="285">
        <v>0</v>
      </c>
      <c r="AD621" s="285">
        <v>0</v>
      </c>
      <c r="AE621" s="285">
        <v>0</v>
      </c>
      <c r="AF621" s="285">
        <v>0</v>
      </c>
      <c r="AG621" s="285">
        <v>0</v>
      </c>
      <c r="AH621" s="285">
        <v>0</v>
      </c>
      <c r="AI621" s="285">
        <v>0</v>
      </c>
      <c r="AJ621" s="285">
        <v>0</v>
      </c>
      <c r="AK621" s="285">
        <v>0</v>
      </c>
      <c r="AL621" s="285">
        <v>0</v>
      </c>
      <c r="AM621" s="285">
        <v>0</v>
      </c>
      <c r="AN621" s="285">
        <v>0</v>
      </c>
      <c r="AO621" s="285">
        <v>0</v>
      </c>
      <c r="AP621" s="285">
        <v>0</v>
      </c>
      <c r="AQ621" s="285">
        <v>0</v>
      </c>
      <c r="AR621" s="285">
        <v>0</v>
      </c>
      <c r="AS621" s="285">
        <v>0</v>
      </c>
      <c r="AT621" s="285">
        <v>0</v>
      </c>
    </row>
    <row r="622" spans="1:46" x14ac:dyDescent="0.35">
      <c r="A622" s="285" t="s">
        <v>10</v>
      </c>
      <c r="B622" s="285">
        <v>1</v>
      </c>
      <c r="C622" s="285" t="s">
        <v>575</v>
      </c>
      <c r="D622" s="285">
        <v>6200</v>
      </c>
      <c r="E622" s="285">
        <v>0</v>
      </c>
      <c r="F622" s="285">
        <v>0</v>
      </c>
      <c r="G622" s="285">
        <v>0</v>
      </c>
      <c r="H622" s="285">
        <v>0</v>
      </c>
      <c r="I622" s="285">
        <v>0</v>
      </c>
      <c r="J622" s="285">
        <v>0</v>
      </c>
      <c r="K622" s="285">
        <v>0</v>
      </c>
      <c r="L622" s="285">
        <v>0</v>
      </c>
      <c r="M622" s="285">
        <v>0</v>
      </c>
      <c r="N622" s="285">
        <v>0</v>
      </c>
      <c r="O622" s="285">
        <v>0</v>
      </c>
      <c r="P622" s="285">
        <v>0</v>
      </c>
      <c r="Q622" s="285">
        <v>0</v>
      </c>
      <c r="R622" s="285">
        <v>0</v>
      </c>
      <c r="S622" s="285">
        <v>0</v>
      </c>
      <c r="T622" s="285">
        <v>0</v>
      </c>
      <c r="U622" s="285">
        <v>0</v>
      </c>
      <c r="V622" s="285">
        <v>24400</v>
      </c>
      <c r="W622" s="285">
        <v>0</v>
      </c>
      <c r="X622" s="285">
        <v>0</v>
      </c>
      <c r="Y622" s="285">
        <v>0</v>
      </c>
      <c r="Z622" s="285">
        <v>0</v>
      </c>
      <c r="AA622" s="285">
        <v>0</v>
      </c>
      <c r="AB622" s="285">
        <v>0</v>
      </c>
      <c r="AC622" s="285">
        <v>0</v>
      </c>
      <c r="AD622" s="285">
        <v>0</v>
      </c>
      <c r="AE622" s="285">
        <v>0</v>
      </c>
      <c r="AF622" s="285">
        <v>0</v>
      </c>
      <c r="AG622" s="285">
        <v>0</v>
      </c>
      <c r="AH622" s="285">
        <v>0</v>
      </c>
      <c r="AI622" s="285">
        <v>0</v>
      </c>
      <c r="AJ622" s="285">
        <v>0</v>
      </c>
      <c r="AK622" s="285">
        <v>0</v>
      </c>
      <c r="AL622" s="285">
        <v>0</v>
      </c>
      <c r="AM622" s="285">
        <v>0</v>
      </c>
      <c r="AN622" s="285">
        <v>0</v>
      </c>
      <c r="AO622" s="285">
        <v>0</v>
      </c>
      <c r="AP622" s="285">
        <v>0</v>
      </c>
      <c r="AQ622" s="285">
        <v>0</v>
      </c>
      <c r="AR622" s="285">
        <v>0</v>
      </c>
      <c r="AS622" s="285">
        <v>0</v>
      </c>
      <c r="AT622" s="285">
        <v>0</v>
      </c>
    </row>
    <row r="623" spans="1:46" x14ac:dyDescent="0.35">
      <c r="A623" s="285" t="s">
        <v>10</v>
      </c>
      <c r="B623" s="285">
        <v>1</v>
      </c>
      <c r="C623" s="285" t="s">
        <v>575</v>
      </c>
      <c r="D623" s="285">
        <v>6250</v>
      </c>
      <c r="E623" s="285">
        <v>0</v>
      </c>
      <c r="F623" s="285">
        <v>0</v>
      </c>
      <c r="G623" s="285">
        <v>0</v>
      </c>
      <c r="H623" s="285">
        <v>0</v>
      </c>
      <c r="I623" s="285">
        <v>0</v>
      </c>
      <c r="J623" s="285">
        <v>0</v>
      </c>
      <c r="K623" s="285">
        <v>0</v>
      </c>
      <c r="L623" s="285">
        <v>0</v>
      </c>
      <c r="M623" s="285">
        <v>0</v>
      </c>
      <c r="N623" s="285">
        <v>0</v>
      </c>
      <c r="O623" s="285">
        <v>0</v>
      </c>
      <c r="P623" s="285">
        <v>0</v>
      </c>
      <c r="Q623" s="285">
        <v>0</v>
      </c>
      <c r="R623" s="285">
        <v>0</v>
      </c>
      <c r="S623" s="285">
        <v>0</v>
      </c>
      <c r="T623" s="285">
        <v>1338</v>
      </c>
      <c r="U623" s="285">
        <v>1338</v>
      </c>
      <c r="V623" s="285">
        <v>1338</v>
      </c>
      <c r="W623" s="285">
        <v>1338</v>
      </c>
      <c r="X623" s="285">
        <v>1338</v>
      </c>
      <c r="Y623" s="285">
        <v>1338</v>
      </c>
      <c r="Z623" s="285">
        <v>1338</v>
      </c>
      <c r="AA623" s="285">
        <v>1338</v>
      </c>
      <c r="AB623" s="285">
        <v>1338</v>
      </c>
      <c r="AC623" s="285">
        <v>1338</v>
      </c>
      <c r="AD623" s="285">
        <v>1338</v>
      </c>
      <c r="AE623" s="285">
        <v>1342</v>
      </c>
      <c r="AF623" s="285">
        <v>0</v>
      </c>
      <c r="AG623" s="285">
        <v>0</v>
      </c>
      <c r="AH623" s="285">
        <v>0</v>
      </c>
      <c r="AI623" s="285">
        <v>0</v>
      </c>
      <c r="AJ623" s="285">
        <v>0</v>
      </c>
      <c r="AK623" s="285">
        <v>0</v>
      </c>
      <c r="AL623" s="285">
        <v>0</v>
      </c>
      <c r="AM623" s="285">
        <v>0</v>
      </c>
      <c r="AN623" s="285">
        <v>0</v>
      </c>
      <c r="AO623" s="285">
        <v>0</v>
      </c>
      <c r="AP623" s="285">
        <v>0</v>
      </c>
      <c r="AQ623" s="285">
        <v>0</v>
      </c>
      <c r="AR623" s="285">
        <v>0</v>
      </c>
      <c r="AS623" s="285">
        <v>0</v>
      </c>
      <c r="AT623" s="285">
        <v>0</v>
      </c>
    </row>
    <row r="624" spans="1:46" x14ac:dyDescent="0.35">
      <c r="A624" s="285" t="s">
        <v>10</v>
      </c>
      <c r="B624" s="285">
        <v>1</v>
      </c>
      <c r="C624" s="285" t="s">
        <v>575</v>
      </c>
      <c r="D624" s="285">
        <v>6300</v>
      </c>
      <c r="E624" s="285">
        <v>0</v>
      </c>
      <c r="F624" s="285">
        <v>0</v>
      </c>
      <c r="G624" s="285">
        <v>0</v>
      </c>
      <c r="H624" s="285">
        <v>0</v>
      </c>
      <c r="I624" s="285">
        <v>0</v>
      </c>
      <c r="J624" s="285">
        <v>0</v>
      </c>
      <c r="K624" s="285">
        <v>0</v>
      </c>
      <c r="L624" s="285">
        <v>0</v>
      </c>
      <c r="M624" s="285">
        <v>0</v>
      </c>
      <c r="N624" s="285">
        <v>0</v>
      </c>
      <c r="O624" s="285">
        <v>0</v>
      </c>
      <c r="P624" s="285">
        <v>0</v>
      </c>
      <c r="Q624" s="285">
        <v>0</v>
      </c>
      <c r="R624" s="285">
        <v>0</v>
      </c>
      <c r="S624" s="285">
        <v>0</v>
      </c>
      <c r="T624" s="285">
        <v>0</v>
      </c>
      <c r="U624" s="285">
        <v>0</v>
      </c>
      <c r="V624" s="285">
        <v>0</v>
      </c>
      <c r="W624" s="285">
        <v>3529</v>
      </c>
      <c r="X624" s="285">
        <v>2829</v>
      </c>
      <c r="Y624" s="285">
        <v>1041</v>
      </c>
      <c r="Z624" s="285">
        <v>923</v>
      </c>
      <c r="AA624" s="285">
        <v>2429</v>
      </c>
      <c r="AB624" s="285">
        <v>1063</v>
      </c>
      <c r="AC624" s="285">
        <v>4244</v>
      </c>
      <c r="AD624" s="285">
        <v>3682</v>
      </c>
      <c r="AE624" s="285">
        <v>15260</v>
      </c>
      <c r="AF624" s="285">
        <v>0</v>
      </c>
      <c r="AG624" s="285">
        <v>0</v>
      </c>
      <c r="AH624" s="285">
        <v>0</v>
      </c>
      <c r="AI624" s="285">
        <v>0</v>
      </c>
      <c r="AJ624" s="285">
        <v>0</v>
      </c>
      <c r="AK624" s="285">
        <v>0</v>
      </c>
      <c r="AL624" s="285">
        <v>0</v>
      </c>
      <c r="AM624" s="285">
        <v>0</v>
      </c>
      <c r="AN624" s="285">
        <v>0</v>
      </c>
      <c r="AO624" s="285">
        <v>0</v>
      </c>
      <c r="AP624" s="285">
        <v>0</v>
      </c>
      <c r="AQ624" s="285">
        <v>0</v>
      </c>
      <c r="AR624" s="285">
        <v>0</v>
      </c>
      <c r="AS624" s="285">
        <v>0</v>
      </c>
      <c r="AT624" s="285">
        <v>0</v>
      </c>
    </row>
    <row r="625" spans="1:46" x14ac:dyDescent="0.35">
      <c r="A625" s="285" t="s">
        <v>10</v>
      </c>
      <c r="B625" s="285">
        <v>1</v>
      </c>
      <c r="C625" s="285" t="s">
        <v>575</v>
      </c>
      <c r="D625" s="285">
        <v>6400</v>
      </c>
      <c r="E625" s="285">
        <v>0</v>
      </c>
      <c r="F625" s="285">
        <v>0</v>
      </c>
      <c r="G625" s="285">
        <v>0</v>
      </c>
      <c r="H625" s="285">
        <v>0</v>
      </c>
      <c r="I625" s="285">
        <v>0</v>
      </c>
      <c r="J625" s="285">
        <v>0</v>
      </c>
      <c r="K625" s="285">
        <v>0</v>
      </c>
      <c r="L625" s="285">
        <v>0</v>
      </c>
      <c r="M625" s="285">
        <v>0</v>
      </c>
      <c r="N625" s="285">
        <v>0</v>
      </c>
      <c r="O625" s="285">
        <v>0</v>
      </c>
      <c r="P625" s="285">
        <v>0</v>
      </c>
      <c r="Q625" s="285">
        <v>0</v>
      </c>
      <c r="R625" s="285">
        <v>0</v>
      </c>
      <c r="S625" s="285">
        <v>0</v>
      </c>
      <c r="T625" s="285">
        <v>0</v>
      </c>
      <c r="U625" s="285">
        <v>0</v>
      </c>
      <c r="V625" s="285">
        <v>0</v>
      </c>
      <c r="W625" s="285">
        <v>0</v>
      </c>
      <c r="X625" s="285">
        <v>2864</v>
      </c>
      <c r="Y625" s="285">
        <v>790</v>
      </c>
      <c r="Z625" s="285">
        <v>2166</v>
      </c>
      <c r="AA625" s="285">
        <v>7181</v>
      </c>
      <c r="AB625" s="285">
        <v>2323</v>
      </c>
      <c r="AC625" s="285">
        <v>4594</v>
      </c>
      <c r="AD625" s="285">
        <v>7712</v>
      </c>
      <c r="AE625" s="285">
        <v>7370</v>
      </c>
      <c r="AF625" s="285">
        <v>0</v>
      </c>
      <c r="AG625" s="285">
        <v>0</v>
      </c>
      <c r="AH625" s="285">
        <v>0</v>
      </c>
      <c r="AI625" s="285">
        <v>0</v>
      </c>
      <c r="AJ625" s="285">
        <v>0</v>
      </c>
      <c r="AK625" s="285">
        <v>0</v>
      </c>
      <c r="AL625" s="285">
        <v>0</v>
      </c>
      <c r="AM625" s="285">
        <v>0</v>
      </c>
      <c r="AN625" s="285">
        <v>0</v>
      </c>
      <c r="AO625" s="285">
        <v>0</v>
      </c>
      <c r="AP625" s="285">
        <v>0</v>
      </c>
      <c r="AQ625" s="285">
        <v>0</v>
      </c>
      <c r="AR625" s="285">
        <v>0</v>
      </c>
      <c r="AS625" s="285">
        <v>0</v>
      </c>
      <c r="AT625" s="285">
        <v>0</v>
      </c>
    </row>
    <row r="626" spans="1:46" x14ac:dyDescent="0.35">
      <c r="A626" s="285" t="s">
        <v>10</v>
      </c>
      <c r="B626" s="285">
        <v>1</v>
      </c>
      <c r="C626" s="285" t="s">
        <v>575</v>
      </c>
      <c r="D626" s="285">
        <v>6500</v>
      </c>
      <c r="E626" s="285">
        <v>0</v>
      </c>
      <c r="F626" s="285">
        <v>0</v>
      </c>
      <c r="G626" s="285">
        <v>0</v>
      </c>
      <c r="H626" s="285">
        <v>0</v>
      </c>
      <c r="I626" s="285">
        <v>0</v>
      </c>
      <c r="J626" s="285">
        <v>0</v>
      </c>
      <c r="K626" s="285">
        <v>0</v>
      </c>
      <c r="L626" s="285">
        <v>0</v>
      </c>
      <c r="M626" s="285">
        <v>0</v>
      </c>
      <c r="N626" s="285">
        <v>0</v>
      </c>
      <c r="O626" s="285">
        <v>0</v>
      </c>
      <c r="P626" s="285">
        <v>0</v>
      </c>
      <c r="Q626" s="285">
        <v>0</v>
      </c>
      <c r="R626" s="285">
        <v>0</v>
      </c>
      <c r="S626" s="285">
        <v>0</v>
      </c>
      <c r="T626" s="285">
        <v>191</v>
      </c>
      <c r="U626" s="285">
        <v>0</v>
      </c>
      <c r="V626" s="285">
        <v>0</v>
      </c>
      <c r="W626" s="285">
        <v>1997</v>
      </c>
      <c r="X626" s="285">
        <v>3279</v>
      </c>
      <c r="Y626" s="285">
        <v>0</v>
      </c>
      <c r="Z626" s="285">
        <v>377</v>
      </c>
      <c r="AA626" s="285">
        <v>463</v>
      </c>
      <c r="AB626" s="285">
        <v>314</v>
      </c>
      <c r="AC626" s="285">
        <v>8278</v>
      </c>
      <c r="AD626" s="285">
        <v>1012</v>
      </c>
      <c r="AE626" s="285">
        <v>5089</v>
      </c>
      <c r="AF626" s="285">
        <v>0</v>
      </c>
      <c r="AG626" s="285">
        <v>0</v>
      </c>
      <c r="AH626" s="285">
        <v>0</v>
      </c>
      <c r="AI626" s="285">
        <v>0</v>
      </c>
      <c r="AJ626" s="285">
        <v>0</v>
      </c>
      <c r="AK626" s="285">
        <v>0</v>
      </c>
      <c r="AL626" s="285">
        <v>0</v>
      </c>
      <c r="AM626" s="285">
        <v>0</v>
      </c>
      <c r="AN626" s="285">
        <v>0</v>
      </c>
      <c r="AO626" s="285">
        <v>0</v>
      </c>
      <c r="AP626" s="285">
        <v>0</v>
      </c>
      <c r="AQ626" s="285">
        <v>0</v>
      </c>
      <c r="AR626" s="285">
        <v>0</v>
      </c>
      <c r="AS626" s="285">
        <v>0</v>
      </c>
      <c r="AT626" s="285">
        <v>0</v>
      </c>
    </row>
    <row r="627" spans="1:46" x14ac:dyDescent="0.35">
      <c r="A627" s="285" t="s">
        <v>10</v>
      </c>
      <c r="B627" s="285">
        <v>1</v>
      </c>
      <c r="C627" s="285" t="s">
        <v>575</v>
      </c>
      <c r="D627" s="285">
        <v>6505</v>
      </c>
      <c r="E627" s="285">
        <v>0</v>
      </c>
      <c r="F627" s="285">
        <v>0</v>
      </c>
      <c r="G627" s="285">
        <v>0</v>
      </c>
      <c r="H627" s="285">
        <v>0</v>
      </c>
      <c r="I627" s="285">
        <v>0</v>
      </c>
      <c r="J627" s="285">
        <v>0</v>
      </c>
      <c r="K627" s="285">
        <v>0</v>
      </c>
      <c r="L627" s="285">
        <v>0</v>
      </c>
      <c r="M627" s="285">
        <v>0</v>
      </c>
      <c r="N627" s="285">
        <v>0</v>
      </c>
      <c r="O627" s="285">
        <v>0</v>
      </c>
      <c r="P627" s="285">
        <v>0</v>
      </c>
      <c r="Q627" s="285">
        <v>0</v>
      </c>
      <c r="R627" s="285">
        <v>0</v>
      </c>
      <c r="S627" s="285">
        <v>0</v>
      </c>
      <c r="T627" s="285">
        <v>0</v>
      </c>
      <c r="U627" s="285">
        <v>457</v>
      </c>
      <c r="V627" s="285">
        <v>0</v>
      </c>
      <c r="W627" s="285">
        <v>2339</v>
      </c>
      <c r="X627" s="285">
        <v>208</v>
      </c>
      <c r="Y627" s="285">
        <v>1176</v>
      </c>
      <c r="Z627" s="285">
        <v>145</v>
      </c>
      <c r="AA627" s="285">
        <v>0</v>
      </c>
      <c r="AB627" s="285">
        <v>1087</v>
      </c>
      <c r="AC627" s="285">
        <v>2588</v>
      </c>
      <c r="AD627" s="285">
        <v>0</v>
      </c>
      <c r="AE627" s="285">
        <v>0</v>
      </c>
      <c r="AF627" s="285">
        <v>0</v>
      </c>
      <c r="AG627" s="285">
        <v>0</v>
      </c>
      <c r="AH627" s="285">
        <v>0</v>
      </c>
      <c r="AI627" s="285">
        <v>0</v>
      </c>
      <c r="AJ627" s="285">
        <v>0</v>
      </c>
      <c r="AK627" s="285">
        <v>0</v>
      </c>
      <c r="AL627" s="285">
        <v>0</v>
      </c>
      <c r="AM627" s="285">
        <v>0</v>
      </c>
      <c r="AN627" s="285">
        <v>0</v>
      </c>
      <c r="AO627" s="285">
        <v>0</v>
      </c>
      <c r="AP627" s="285">
        <v>0</v>
      </c>
      <c r="AQ627" s="285">
        <v>0</v>
      </c>
      <c r="AR627" s="285">
        <v>0</v>
      </c>
      <c r="AS627" s="285">
        <v>0</v>
      </c>
      <c r="AT627" s="285">
        <v>0</v>
      </c>
    </row>
    <row r="628" spans="1:46" x14ac:dyDescent="0.35">
      <c r="A628" s="285" t="s">
        <v>10</v>
      </c>
      <c r="B628" s="285">
        <v>1</v>
      </c>
      <c r="C628" s="285" t="s">
        <v>575</v>
      </c>
      <c r="D628" s="285">
        <v>6510</v>
      </c>
      <c r="E628" s="285">
        <v>0</v>
      </c>
      <c r="F628" s="285">
        <v>0</v>
      </c>
      <c r="G628" s="285">
        <v>0</v>
      </c>
      <c r="H628" s="285">
        <v>0</v>
      </c>
      <c r="I628" s="285">
        <v>0</v>
      </c>
      <c r="J628" s="285">
        <v>0</v>
      </c>
      <c r="K628" s="285">
        <v>0</v>
      </c>
      <c r="L628" s="285">
        <v>0</v>
      </c>
      <c r="M628" s="285">
        <v>0</v>
      </c>
      <c r="N628" s="285">
        <v>0</v>
      </c>
      <c r="O628" s="285">
        <v>0</v>
      </c>
      <c r="P628" s="285">
        <v>0</v>
      </c>
      <c r="Q628" s="285">
        <v>0</v>
      </c>
      <c r="R628" s="285">
        <v>0</v>
      </c>
      <c r="S628" s="285">
        <v>0</v>
      </c>
      <c r="T628" s="285">
        <v>2083</v>
      </c>
      <c r="U628" s="285">
        <v>2083</v>
      </c>
      <c r="V628" s="285">
        <v>2083</v>
      </c>
      <c r="W628" s="285">
        <v>2083</v>
      </c>
      <c r="X628" s="285">
        <v>2083</v>
      </c>
      <c r="Y628" s="285">
        <v>2083</v>
      </c>
      <c r="Z628" s="285">
        <v>2083</v>
      </c>
      <c r="AA628" s="285">
        <v>2083</v>
      </c>
      <c r="AB628" s="285">
        <v>2083</v>
      </c>
      <c r="AC628" s="285">
        <v>2083</v>
      </c>
      <c r="AD628" s="285">
        <v>2083</v>
      </c>
      <c r="AE628" s="285">
        <v>2087</v>
      </c>
      <c r="AF628" s="285">
        <v>0</v>
      </c>
      <c r="AG628" s="285">
        <v>0</v>
      </c>
      <c r="AH628" s="285">
        <v>0</v>
      </c>
      <c r="AI628" s="285">
        <v>0</v>
      </c>
      <c r="AJ628" s="285">
        <v>0</v>
      </c>
      <c r="AK628" s="285">
        <v>0</v>
      </c>
      <c r="AL628" s="285">
        <v>0</v>
      </c>
      <c r="AM628" s="285">
        <v>0</v>
      </c>
      <c r="AN628" s="285">
        <v>0</v>
      </c>
      <c r="AO628" s="285">
        <v>0</v>
      </c>
      <c r="AP628" s="285">
        <v>0</v>
      </c>
      <c r="AQ628" s="285">
        <v>0</v>
      </c>
      <c r="AR628" s="285">
        <v>0</v>
      </c>
      <c r="AS628" s="285">
        <v>0</v>
      </c>
      <c r="AT628" s="285">
        <v>0</v>
      </c>
    </row>
    <row r="629" spans="1:46" x14ac:dyDescent="0.35">
      <c r="A629" s="285" t="s">
        <v>10</v>
      </c>
      <c r="B629" s="285">
        <v>1</v>
      </c>
      <c r="C629" s="285" t="s">
        <v>575</v>
      </c>
      <c r="D629" s="285">
        <v>6600</v>
      </c>
      <c r="E629" s="285">
        <v>0</v>
      </c>
      <c r="F629" s="285">
        <v>0</v>
      </c>
      <c r="G629" s="285">
        <v>0</v>
      </c>
      <c r="H629" s="285">
        <v>0</v>
      </c>
      <c r="I629" s="285">
        <v>0</v>
      </c>
      <c r="J629" s="285">
        <v>0</v>
      </c>
      <c r="K629" s="285">
        <v>0</v>
      </c>
      <c r="L629" s="285">
        <v>0</v>
      </c>
      <c r="M629" s="285">
        <v>0</v>
      </c>
      <c r="N629" s="285">
        <v>0</v>
      </c>
      <c r="O629" s="285">
        <v>0</v>
      </c>
      <c r="P629" s="285">
        <v>0</v>
      </c>
      <c r="Q629" s="285">
        <v>0</v>
      </c>
      <c r="R629" s="285">
        <v>0</v>
      </c>
      <c r="S629" s="285">
        <v>0</v>
      </c>
      <c r="T629" s="285">
        <v>500</v>
      </c>
      <c r="U629" s="285">
        <v>500</v>
      </c>
      <c r="V629" s="285">
        <v>500</v>
      </c>
      <c r="W629" s="285">
        <v>500</v>
      </c>
      <c r="X629" s="285">
        <v>500</v>
      </c>
      <c r="Y629" s="285">
        <v>500</v>
      </c>
      <c r="Z629" s="285">
        <v>500</v>
      </c>
      <c r="AA629" s="285">
        <v>500</v>
      </c>
      <c r="AB629" s="285">
        <v>500</v>
      </c>
      <c r="AC629" s="285">
        <v>500</v>
      </c>
      <c r="AD629" s="285">
        <v>500</v>
      </c>
      <c r="AE629" s="285">
        <v>500</v>
      </c>
      <c r="AF629" s="285">
        <v>0</v>
      </c>
      <c r="AG629" s="285">
        <v>0</v>
      </c>
      <c r="AH629" s="285">
        <v>0</v>
      </c>
      <c r="AI629" s="285">
        <v>0</v>
      </c>
      <c r="AJ629" s="285">
        <v>0</v>
      </c>
      <c r="AK629" s="285">
        <v>0</v>
      </c>
      <c r="AL629" s="285">
        <v>0</v>
      </c>
      <c r="AM629" s="285">
        <v>0</v>
      </c>
      <c r="AN629" s="285">
        <v>0</v>
      </c>
      <c r="AO629" s="285">
        <v>0</v>
      </c>
      <c r="AP629" s="285">
        <v>0</v>
      </c>
      <c r="AQ629" s="285">
        <v>0</v>
      </c>
      <c r="AR629" s="285">
        <v>0</v>
      </c>
      <c r="AS629" s="285">
        <v>0</v>
      </c>
      <c r="AT629" s="285">
        <v>0</v>
      </c>
    </row>
    <row r="630" spans="1:46" x14ac:dyDescent="0.35">
      <c r="A630" s="285" t="s">
        <v>10</v>
      </c>
      <c r="B630" s="285">
        <v>1</v>
      </c>
      <c r="C630" s="285" t="s">
        <v>575</v>
      </c>
      <c r="D630" s="285">
        <v>6700</v>
      </c>
      <c r="E630" s="285">
        <v>0</v>
      </c>
      <c r="F630" s="285">
        <v>0</v>
      </c>
      <c r="G630" s="285">
        <v>0</v>
      </c>
      <c r="H630" s="285">
        <v>0</v>
      </c>
      <c r="I630" s="285">
        <v>0</v>
      </c>
      <c r="J630" s="285">
        <v>0</v>
      </c>
      <c r="K630" s="285">
        <v>0</v>
      </c>
      <c r="L630" s="285">
        <v>0</v>
      </c>
      <c r="M630" s="285">
        <v>0</v>
      </c>
      <c r="N630" s="285">
        <v>0</v>
      </c>
      <c r="O630" s="285">
        <v>0</v>
      </c>
      <c r="P630" s="285">
        <v>0</v>
      </c>
      <c r="Q630" s="285">
        <v>0</v>
      </c>
      <c r="R630" s="285">
        <v>0</v>
      </c>
      <c r="S630" s="285">
        <v>0</v>
      </c>
      <c r="T630" s="285">
        <v>1258</v>
      </c>
      <c r="U630" s="285">
        <v>1380</v>
      </c>
      <c r="V630" s="285">
        <v>1748</v>
      </c>
      <c r="W630" s="285">
        <v>7400</v>
      </c>
      <c r="X630" s="285">
        <v>4841</v>
      </c>
      <c r="Y630" s="285">
        <v>2693</v>
      </c>
      <c r="Z630" s="285">
        <v>4756</v>
      </c>
      <c r="AA630" s="285">
        <v>2532</v>
      </c>
      <c r="AB630" s="285">
        <v>1425</v>
      </c>
      <c r="AC630" s="285">
        <v>4039</v>
      </c>
      <c r="AD630" s="285">
        <v>8105</v>
      </c>
      <c r="AE630" s="285">
        <v>9823</v>
      </c>
      <c r="AF630" s="285">
        <v>0</v>
      </c>
      <c r="AG630" s="285">
        <v>0</v>
      </c>
      <c r="AH630" s="285">
        <v>0</v>
      </c>
      <c r="AI630" s="285">
        <v>0</v>
      </c>
      <c r="AJ630" s="285">
        <v>0</v>
      </c>
      <c r="AK630" s="285">
        <v>0</v>
      </c>
      <c r="AL630" s="285">
        <v>0</v>
      </c>
      <c r="AM630" s="285">
        <v>0</v>
      </c>
      <c r="AN630" s="285">
        <v>0</v>
      </c>
      <c r="AO630" s="285">
        <v>0</v>
      </c>
      <c r="AP630" s="285">
        <v>0</v>
      </c>
      <c r="AQ630" s="285">
        <v>0</v>
      </c>
      <c r="AR630" s="285">
        <v>0</v>
      </c>
      <c r="AS630" s="285">
        <v>0</v>
      </c>
      <c r="AT630" s="285">
        <v>0</v>
      </c>
    </row>
    <row r="631" spans="1:46" x14ac:dyDescent="0.35">
      <c r="A631" s="285" t="s">
        <v>10</v>
      </c>
      <c r="B631" s="285">
        <v>1</v>
      </c>
      <c r="C631" s="285" t="s">
        <v>575</v>
      </c>
      <c r="D631" s="285">
        <v>6999</v>
      </c>
      <c r="E631" s="285">
        <v>0</v>
      </c>
      <c r="F631" s="285">
        <v>0</v>
      </c>
      <c r="G631" s="285">
        <v>0</v>
      </c>
      <c r="H631" s="285">
        <v>0</v>
      </c>
      <c r="I631" s="285">
        <v>0</v>
      </c>
      <c r="J631" s="285">
        <v>0</v>
      </c>
      <c r="K631" s="285">
        <v>0</v>
      </c>
      <c r="L631" s="285">
        <v>0</v>
      </c>
      <c r="M631" s="285">
        <v>0</v>
      </c>
      <c r="N631" s="285">
        <v>0</v>
      </c>
      <c r="O631" s="285">
        <v>0</v>
      </c>
      <c r="P631" s="285">
        <v>0</v>
      </c>
      <c r="Q631" s="285">
        <v>0</v>
      </c>
      <c r="R631" s="285">
        <v>0</v>
      </c>
      <c r="S631" s="285">
        <v>0</v>
      </c>
      <c r="T631" s="285">
        <v>0</v>
      </c>
      <c r="U631" s="285">
        <v>0</v>
      </c>
      <c r="V631" s="285">
        <v>0</v>
      </c>
      <c r="W631" s="285">
        <v>0</v>
      </c>
      <c r="X631" s="285">
        <v>0</v>
      </c>
      <c r="Y631" s="285">
        <v>0</v>
      </c>
      <c r="Z631" s="285">
        <v>0</v>
      </c>
      <c r="AA631" s="285">
        <v>0</v>
      </c>
      <c r="AB631" s="285">
        <v>0</v>
      </c>
      <c r="AC631" s="285">
        <v>0</v>
      </c>
      <c r="AD631" s="285">
        <v>0</v>
      </c>
      <c r="AE631" s="285">
        <v>25000</v>
      </c>
      <c r="AF631" s="285">
        <v>0</v>
      </c>
      <c r="AG631" s="285">
        <v>0</v>
      </c>
      <c r="AH631" s="285">
        <v>0</v>
      </c>
      <c r="AI631" s="285">
        <v>0</v>
      </c>
      <c r="AJ631" s="285">
        <v>0</v>
      </c>
      <c r="AK631" s="285">
        <v>0</v>
      </c>
      <c r="AL631" s="285">
        <v>0</v>
      </c>
      <c r="AM631" s="285">
        <v>0</v>
      </c>
      <c r="AN631" s="285">
        <v>0</v>
      </c>
      <c r="AO631" s="285">
        <v>0</v>
      </c>
      <c r="AP631" s="285">
        <v>0</v>
      </c>
      <c r="AQ631" s="285">
        <v>0</v>
      </c>
      <c r="AR631" s="285">
        <v>0</v>
      </c>
      <c r="AS631" s="285">
        <v>0</v>
      </c>
      <c r="AT631" s="285">
        <v>0</v>
      </c>
    </row>
    <row r="632" spans="1:46" x14ac:dyDescent="0.35">
      <c r="A632" s="285" t="s">
        <v>10</v>
      </c>
      <c r="B632" s="285">
        <v>1</v>
      </c>
      <c r="C632" s="285" t="s">
        <v>575</v>
      </c>
      <c r="D632" s="285">
        <v>7083</v>
      </c>
      <c r="E632" s="285">
        <v>0</v>
      </c>
      <c r="F632" s="285">
        <v>0</v>
      </c>
      <c r="G632" s="285">
        <v>0</v>
      </c>
      <c r="H632" s="285">
        <v>0</v>
      </c>
      <c r="I632" s="285">
        <v>0</v>
      </c>
      <c r="J632" s="285">
        <v>0</v>
      </c>
      <c r="K632" s="285">
        <v>0</v>
      </c>
      <c r="L632" s="285">
        <v>0</v>
      </c>
      <c r="M632" s="285">
        <v>0</v>
      </c>
      <c r="N632" s="285">
        <v>0</v>
      </c>
      <c r="O632" s="285">
        <v>0</v>
      </c>
      <c r="P632" s="285">
        <v>0</v>
      </c>
      <c r="Q632" s="285">
        <v>0</v>
      </c>
      <c r="R632" s="285">
        <v>0</v>
      </c>
      <c r="S632" s="285">
        <v>0</v>
      </c>
      <c r="T632" s="285">
        <v>0</v>
      </c>
      <c r="U632" s="285">
        <v>0</v>
      </c>
      <c r="V632" s="285">
        <v>0</v>
      </c>
      <c r="W632" s="285">
        <v>0</v>
      </c>
      <c r="X632" s="285">
        <v>0</v>
      </c>
      <c r="Y632" s="285">
        <v>0</v>
      </c>
      <c r="Z632" s="285">
        <v>0</v>
      </c>
      <c r="AA632" s="285">
        <v>0</v>
      </c>
      <c r="AB632" s="285">
        <v>0</v>
      </c>
      <c r="AC632" s="285">
        <v>0</v>
      </c>
      <c r="AD632" s="285">
        <v>0</v>
      </c>
      <c r="AE632" s="285">
        <v>0</v>
      </c>
      <c r="AF632" s="285">
        <v>0</v>
      </c>
      <c r="AG632" s="285">
        <v>0</v>
      </c>
      <c r="AH632" s="285">
        <v>0</v>
      </c>
      <c r="AI632" s="285">
        <v>0</v>
      </c>
      <c r="AJ632" s="285">
        <v>0</v>
      </c>
      <c r="AK632" s="285">
        <v>0</v>
      </c>
      <c r="AL632" s="285">
        <v>0</v>
      </c>
      <c r="AM632" s="285">
        <v>0</v>
      </c>
      <c r="AN632" s="285">
        <v>0</v>
      </c>
      <c r="AO632" s="285">
        <v>0</v>
      </c>
      <c r="AP632" s="285">
        <v>0</v>
      </c>
      <c r="AQ632" s="285">
        <v>0</v>
      </c>
      <c r="AR632" s="285">
        <v>0</v>
      </c>
      <c r="AS632" s="285">
        <v>0</v>
      </c>
      <c r="AT632" s="285">
        <v>0</v>
      </c>
    </row>
    <row r="633" spans="1:46" x14ac:dyDescent="0.35">
      <c r="A633" s="285" t="s">
        <v>10</v>
      </c>
      <c r="B633" s="285">
        <v>1</v>
      </c>
      <c r="C633" s="285" t="s">
        <v>575</v>
      </c>
      <c r="D633" s="285">
        <v>7454</v>
      </c>
      <c r="E633" s="285">
        <v>0</v>
      </c>
      <c r="F633" s="285">
        <v>0</v>
      </c>
      <c r="G633" s="285">
        <v>0</v>
      </c>
      <c r="H633" s="285">
        <v>0</v>
      </c>
      <c r="I633" s="285">
        <v>0</v>
      </c>
      <c r="J633" s="285">
        <v>0</v>
      </c>
      <c r="K633" s="285">
        <v>0</v>
      </c>
      <c r="L633" s="285">
        <v>0</v>
      </c>
      <c r="M633" s="285">
        <v>0</v>
      </c>
      <c r="N633" s="285">
        <v>0</v>
      </c>
      <c r="O633" s="285">
        <v>0</v>
      </c>
      <c r="P633" s="285">
        <v>0</v>
      </c>
      <c r="Q633" s="285">
        <v>0</v>
      </c>
      <c r="R633" s="285">
        <v>0</v>
      </c>
      <c r="S633" s="285">
        <v>0</v>
      </c>
      <c r="T633" s="285">
        <v>0</v>
      </c>
      <c r="U633" s="285">
        <v>0</v>
      </c>
      <c r="V633" s="285">
        <v>0</v>
      </c>
      <c r="W633" s="285">
        <v>0</v>
      </c>
      <c r="X633" s="285">
        <v>0</v>
      </c>
      <c r="Y633" s="285">
        <v>0</v>
      </c>
      <c r="Z633" s="285">
        <v>0</v>
      </c>
      <c r="AA633" s="285">
        <v>0</v>
      </c>
      <c r="AB633" s="285">
        <v>0</v>
      </c>
      <c r="AC633" s="285">
        <v>0</v>
      </c>
      <c r="AD633" s="285">
        <v>0</v>
      </c>
      <c r="AE633" s="285">
        <v>0</v>
      </c>
      <c r="AF633" s="285">
        <v>0</v>
      </c>
      <c r="AG633" s="285">
        <v>0</v>
      </c>
      <c r="AH633" s="285">
        <v>0</v>
      </c>
      <c r="AI633" s="285">
        <v>0</v>
      </c>
      <c r="AJ633" s="285">
        <v>0</v>
      </c>
      <c r="AK633" s="285">
        <v>0</v>
      </c>
      <c r="AL633" s="285">
        <v>0</v>
      </c>
      <c r="AM633" s="285">
        <v>0</v>
      </c>
      <c r="AN633" s="285">
        <v>0</v>
      </c>
      <c r="AO633" s="285">
        <v>0</v>
      </c>
      <c r="AP633" s="285">
        <v>0</v>
      </c>
      <c r="AQ633" s="285">
        <v>0</v>
      </c>
      <c r="AR633" s="285">
        <v>0</v>
      </c>
      <c r="AS633" s="285">
        <v>0</v>
      </c>
      <c r="AT633" s="285">
        <v>0</v>
      </c>
    </row>
    <row r="634" spans="1:46" x14ac:dyDescent="0.35">
      <c r="A634" s="285" t="s">
        <v>10</v>
      </c>
      <c r="B634" s="285">
        <v>1</v>
      </c>
      <c r="C634" s="285" t="s">
        <v>575</v>
      </c>
      <c r="D634" s="285">
        <v>7685</v>
      </c>
      <c r="E634" s="285">
        <v>0</v>
      </c>
      <c r="F634" s="285">
        <v>0</v>
      </c>
      <c r="G634" s="285">
        <v>0</v>
      </c>
      <c r="H634" s="285">
        <v>0</v>
      </c>
      <c r="I634" s="285">
        <v>0</v>
      </c>
      <c r="J634" s="285">
        <v>0</v>
      </c>
      <c r="K634" s="285">
        <v>0</v>
      </c>
      <c r="L634" s="285">
        <v>0</v>
      </c>
      <c r="M634" s="285">
        <v>0</v>
      </c>
      <c r="N634" s="285">
        <v>0</v>
      </c>
      <c r="O634" s="285">
        <v>0</v>
      </c>
      <c r="P634" s="285">
        <v>0</v>
      </c>
      <c r="Q634" s="285">
        <v>0</v>
      </c>
      <c r="R634" s="285">
        <v>0</v>
      </c>
      <c r="S634" s="285">
        <v>0</v>
      </c>
      <c r="T634" s="285">
        <v>15000</v>
      </c>
      <c r="U634" s="285">
        <v>15000</v>
      </c>
      <c r="V634" s="285">
        <v>15000</v>
      </c>
      <c r="W634" s="285">
        <v>15000</v>
      </c>
      <c r="X634" s="285">
        <v>15000</v>
      </c>
      <c r="Y634" s="285">
        <v>15000</v>
      </c>
      <c r="Z634" s="285">
        <v>15000</v>
      </c>
      <c r="AA634" s="285">
        <v>15000</v>
      </c>
      <c r="AB634" s="285">
        <v>15000</v>
      </c>
      <c r="AC634" s="285">
        <v>15000</v>
      </c>
      <c r="AD634" s="285">
        <v>15000</v>
      </c>
      <c r="AE634" s="285">
        <v>15000</v>
      </c>
      <c r="AF634" s="285">
        <v>0</v>
      </c>
      <c r="AG634" s="285">
        <v>0</v>
      </c>
      <c r="AH634" s="285">
        <v>0</v>
      </c>
      <c r="AI634" s="285">
        <v>0</v>
      </c>
      <c r="AJ634" s="285">
        <v>0</v>
      </c>
      <c r="AK634" s="285">
        <v>0</v>
      </c>
      <c r="AL634" s="285">
        <v>0</v>
      </c>
      <c r="AM634" s="285">
        <v>0</v>
      </c>
      <c r="AN634" s="285">
        <v>0</v>
      </c>
      <c r="AO634" s="285">
        <v>0</v>
      </c>
      <c r="AP634" s="285">
        <v>0</v>
      </c>
      <c r="AQ634" s="285">
        <v>0</v>
      </c>
      <c r="AR634" s="285">
        <v>0</v>
      </c>
      <c r="AS634" s="285">
        <v>0</v>
      </c>
      <c r="AT634" s="285">
        <v>0</v>
      </c>
    </row>
    <row r="635" spans="1:46" x14ac:dyDescent="0.35">
      <c r="A635" s="285" t="s">
        <v>10</v>
      </c>
      <c r="B635" s="285">
        <v>1</v>
      </c>
      <c r="C635" s="285" t="s">
        <v>575</v>
      </c>
      <c r="D635" s="285">
        <v>7686</v>
      </c>
      <c r="E635" s="285">
        <v>0</v>
      </c>
      <c r="F635" s="285">
        <v>0</v>
      </c>
      <c r="G635" s="285">
        <v>0</v>
      </c>
      <c r="H635" s="285">
        <v>0</v>
      </c>
      <c r="I635" s="285">
        <v>0</v>
      </c>
      <c r="J635" s="285">
        <v>0</v>
      </c>
      <c r="K635" s="285">
        <v>0</v>
      </c>
      <c r="L635" s="285">
        <v>0</v>
      </c>
      <c r="M635" s="285">
        <v>0</v>
      </c>
      <c r="N635" s="285">
        <v>0</v>
      </c>
      <c r="O635" s="285">
        <v>0</v>
      </c>
      <c r="P635" s="285">
        <v>0</v>
      </c>
      <c r="Q635" s="285">
        <v>0</v>
      </c>
      <c r="R635" s="285">
        <v>0</v>
      </c>
      <c r="S635" s="285">
        <v>0</v>
      </c>
      <c r="T635" s="285">
        <v>245</v>
      </c>
      <c r="U635" s="285">
        <v>1546</v>
      </c>
      <c r="V635" s="285">
        <v>1270</v>
      </c>
      <c r="W635" s="285">
        <v>1514</v>
      </c>
      <c r="X635" s="285">
        <v>1451</v>
      </c>
      <c r="Y635" s="285">
        <v>1435</v>
      </c>
      <c r="Z635" s="285">
        <v>1278</v>
      </c>
      <c r="AA635" s="285">
        <v>1549</v>
      </c>
      <c r="AB635" s="285">
        <v>1138</v>
      </c>
      <c r="AC635" s="285">
        <v>1410</v>
      </c>
      <c r="AD635" s="285">
        <v>881</v>
      </c>
      <c r="AE635" s="285">
        <v>2598</v>
      </c>
      <c r="AF635" s="285">
        <v>0</v>
      </c>
      <c r="AG635" s="285">
        <v>0</v>
      </c>
      <c r="AH635" s="285">
        <v>0</v>
      </c>
      <c r="AI635" s="285">
        <v>0</v>
      </c>
      <c r="AJ635" s="285">
        <v>0</v>
      </c>
      <c r="AK635" s="285">
        <v>0</v>
      </c>
      <c r="AL635" s="285">
        <v>0</v>
      </c>
      <c r="AM635" s="285">
        <v>0</v>
      </c>
      <c r="AN635" s="285">
        <v>0</v>
      </c>
      <c r="AO635" s="285">
        <v>0</v>
      </c>
      <c r="AP635" s="285">
        <v>0</v>
      </c>
      <c r="AQ635" s="285">
        <v>0</v>
      </c>
      <c r="AR635" s="285">
        <v>0</v>
      </c>
      <c r="AS635" s="285">
        <v>0</v>
      </c>
      <c r="AT635" s="285">
        <v>0</v>
      </c>
    </row>
    <row r="636" spans="1:46" x14ac:dyDescent="0.35">
      <c r="A636" s="285" t="s">
        <v>10</v>
      </c>
      <c r="B636" s="285">
        <v>1</v>
      </c>
      <c r="C636" s="285" t="s">
        <v>575</v>
      </c>
      <c r="D636" s="285">
        <v>7687</v>
      </c>
      <c r="E636" s="285">
        <v>0</v>
      </c>
      <c r="F636" s="285">
        <v>0</v>
      </c>
      <c r="G636" s="285">
        <v>0</v>
      </c>
      <c r="H636" s="285">
        <v>0</v>
      </c>
      <c r="I636" s="285">
        <v>0</v>
      </c>
      <c r="J636" s="285">
        <v>0</v>
      </c>
      <c r="K636" s="285">
        <v>0</v>
      </c>
      <c r="L636" s="285">
        <v>0</v>
      </c>
      <c r="M636" s="285">
        <v>0</v>
      </c>
      <c r="N636" s="285">
        <v>0</v>
      </c>
      <c r="O636" s="285">
        <v>0</v>
      </c>
      <c r="P636" s="285">
        <v>0</v>
      </c>
      <c r="Q636" s="285">
        <v>0</v>
      </c>
      <c r="R636" s="285">
        <v>0</v>
      </c>
      <c r="S636" s="285">
        <v>0</v>
      </c>
      <c r="T636" s="285">
        <v>25</v>
      </c>
      <c r="U636" s="285">
        <v>156</v>
      </c>
      <c r="V636" s="285">
        <v>128</v>
      </c>
      <c r="W636" s="285">
        <v>152</v>
      </c>
      <c r="X636" s="285">
        <v>146</v>
      </c>
      <c r="Y636" s="285">
        <v>144</v>
      </c>
      <c r="Z636" s="285">
        <v>129</v>
      </c>
      <c r="AA636" s="285">
        <v>156</v>
      </c>
      <c r="AB636" s="285">
        <v>114</v>
      </c>
      <c r="AC636" s="285">
        <v>142</v>
      </c>
      <c r="AD636" s="285">
        <v>89</v>
      </c>
      <c r="AE636" s="285">
        <v>260</v>
      </c>
      <c r="AF636" s="285">
        <v>0</v>
      </c>
      <c r="AG636" s="285">
        <v>0</v>
      </c>
      <c r="AH636" s="285">
        <v>0</v>
      </c>
      <c r="AI636" s="285">
        <v>0</v>
      </c>
      <c r="AJ636" s="285">
        <v>0</v>
      </c>
      <c r="AK636" s="285">
        <v>0</v>
      </c>
      <c r="AL636" s="285">
        <v>0</v>
      </c>
      <c r="AM636" s="285">
        <v>0</v>
      </c>
      <c r="AN636" s="285">
        <v>0</v>
      </c>
      <c r="AO636" s="285">
        <v>0</v>
      </c>
      <c r="AP636" s="285">
        <v>0</v>
      </c>
      <c r="AQ636" s="285">
        <v>0</v>
      </c>
      <c r="AR636" s="285">
        <v>0</v>
      </c>
      <c r="AS636" s="285">
        <v>0</v>
      </c>
      <c r="AT636" s="285">
        <v>0</v>
      </c>
    </row>
    <row r="637" spans="1:46" x14ac:dyDescent="0.35">
      <c r="A637" s="285" t="s">
        <v>10</v>
      </c>
      <c r="B637" s="285">
        <v>1</v>
      </c>
      <c r="C637" s="285" t="s">
        <v>575</v>
      </c>
      <c r="D637" s="285">
        <v>7700</v>
      </c>
      <c r="E637" s="285">
        <v>0</v>
      </c>
      <c r="F637" s="285">
        <v>0</v>
      </c>
      <c r="G637" s="285">
        <v>0</v>
      </c>
      <c r="H637" s="285">
        <v>0</v>
      </c>
      <c r="I637" s="285">
        <v>0</v>
      </c>
      <c r="J637" s="285">
        <v>0</v>
      </c>
      <c r="K637" s="285">
        <v>0</v>
      </c>
      <c r="L637" s="285">
        <v>0</v>
      </c>
      <c r="M637" s="285">
        <v>0</v>
      </c>
      <c r="N637" s="285">
        <v>0</v>
      </c>
      <c r="O637" s="285">
        <v>0</v>
      </c>
      <c r="P637" s="285">
        <v>0</v>
      </c>
      <c r="Q637" s="285">
        <v>0</v>
      </c>
      <c r="R637" s="285">
        <v>0</v>
      </c>
      <c r="S637" s="285">
        <v>0</v>
      </c>
      <c r="T637" s="285">
        <v>14210</v>
      </c>
      <c r="U637" s="285">
        <v>13760</v>
      </c>
      <c r="V637" s="285">
        <v>16685</v>
      </c>
      <c r="W637" s="285">
        <v>16524</v>
      </c>
      <c r="X637" s="285">
        <v>17031</v>
      </c>
      <c r="Y637" s="285">
        <v>15185</v>
      </c>
      <c r="Z637" s="285">
        <v>17357</v>
      </c>
      <c r="AA637" s="285">
        <v>17192</v>
      </c>
      <c r="AB637" s="285">
        <v>16272</v>
      </c>
      <c r="AC637" s="285">
        <v>19112</v>
      </c>
      <c r="AD637" s="285">
        <v>14495</v>
      </c>
      <c r="AE637" s="285">
        <v>23085</v>
      </c>
      <c r="AF637" s="285">
        <v>0</v>
      </c>
      <c r="AG637" s="285">
        <v>0</v>
      </c>
      <c r="AH637" s="285">
        <v>0</v>
      </c>
      <c r="AI637" s="285">
        <v>0</v>
      </c>
      <c r="AJ637" s="285">
        <v>0</v>
      </c>
      <c r="AK637" s="285">
        <v>0</v>
      </c>
      <c r="AL637" s="285">
        <v>0</v>
      </c>
      <c r="AM637" s="285">
        <v>0</v>
      </c>
      <c r="AN637" s="285">
        <v>0</v>
      </c>
      <c r="AO637" s="285">
        <v>0</v>
      </c>
      <c r="AP637" s="285">
        <v>0</v>
      </c>
      <c r="AQ637" s="285">
        <v>0</v>
      </c>
      <c r="AR637" s="285">
        <v>0</v>
      </c>
      <c r="AS637" s="285">
        <v>0</v>
      </c>
      <c r="AT637" s="285">
        <v>0</v>
      </c>
    </row>
    <row r="638" spans="1:46" x14ac:dyDescent="0.35">
      <c r="A638" s="285" t="s">
        <v>10</v>
      </c>
      <c r="B638" s="285">
        <v>1</v>
      </c>
      <c r="C638" s="285" t="s">
        <v>575</v>
      </c>
      <c r="D638" s="285">
        <v>7701</v>
      </c>
      <c r="E638" s="285">
        <v>0</v>
      </c>
      <c r="F638" s="285">
        <v>0</v>
      </c>
      <c r="G638" s="285">
        <v>0</v>
      </c>
      <c r="H638" s="285">
        <v>0</v>
      </c>
      <c r="I638" s="285">
        <v>0</v>
      </c>
      <c r="J638" s="285">
        <v>0</v>
      </c>
      <c r="K638" s="285">
        <v>0</v>
      </c>
      <c r="L638" s="285">
        <v>0</v>
      </c>
      <c r="M638" s="285">
        <v>0</v>
      </c>
      <c r="N638" s="285">
        <v>0</v>
      </c>
      <c r="O638" s="285">
        <v>0</v>
      </c>
      <c r="P638" s="285">
        <v>0</v>
      </c>
      <c r="Q638" s="285">
        <v>0</v>
      </c>
      <c r="R638" s="285">
        <v>0</v>
      </c>
      <c r="S638" s="285">
        <v>0</v>
      </c>
      <c r="T638" s="285">
        <v>1484</v>
      </c>
      <c r="U638" s="285">
        <v>1437</v>
      </c>
      <c r="V638" s="285">
        <v>1743</v>
      </c>
      <c r="W638" s="285">
        <v>1726</v>
      </c>
      <c r="X638" s="285">
        <v>1779</v>
      </c>
      <c r="Y638" s="285">
        <v>1586</v>
      </c>
      <c r="Z638" s="285">
        <v>1813</v>
      </c>
      <c r="AA638" s="285">
        <v>1796</v>
      </c>
      <c r="AB638" s="285">
        <v>1700</v>
      </c>
      <c r="AC638" s="285">
        <v>1996</v>
      </c>
      <c r="AD638" s="285">
        <v>1514</v>
      </c>
      <c r="AE638" s="285">
        <v>2412</v>
      </c>
      <c r="AF638" s="285">
        <v>0</v>
      </c>
      <c r="AG638" s="285">
        <v>0</v>
      </c>
      <c r="AH638" s="285">
        <v>0</v>
      </c>
      <c r="AI638" s="285">
        <v>0</v>
      </c>
      <c r="AJ638" s="285">
        <v>0</v>
      </c>
      <c r="AK638" s="285">
        <v>0</v>
      </c>
      <c r="AL638" s="285">
        <v>0</v>
      </c>
      <c r="AM638" s="285">
        <v>0</v>
      </c>
      <c r="AN638" s="285">
        <v>0</v>
      </c>
      <c r="AO638" s="285">
        <v>0</v>
      </c>
      <c r="AP638" s="285">
        <v>0</v>
      </c>
      <c r="AQ638" s="285">
        <v>0</v>
      </c>
      <c r="AR638" s="285">
        <v>0</v>
      </c>
      <c r="AS638" s="285">
        <v>0</v>
      </c>
      <c r="AT638" s="285">
        <v>0</v>
      </c>
    </row>
    <row r="639" spans="1:46" x14ac:dyDescent="0.35">
      <c r="A639" s="285" t="s">
        <v>10</v>
      </c>
      <c r="B639" s="285">
        <v>1</v>
      </c>
      <c r="C639" s="285" t="s">
        <v>575</v>
      </c>
      <c r="D639" s="285">
        <v>7715</v>
      </c>
      <c r="E639" s="285">
        <v>0</v>
      </c>
      <c r="F639" s="285">
        <v>0</v>
      </c>
      <c r="G639" s="285">
        <v>0</v>
      </c>
      <c r="H639" s="285">
        <v>0</v>
      </c>
      <c r="I639" s="285">
        <v>0</v>
      </c>
      <c r="J639" s="285">
        <v>0</v>
      </c>
      <c r="K639" s="285">
        <v>0</v>
      </c>
      <c r="L639" s="285">
        <v>0</v>
      </c>
      <c r="M639" s="285">
        <v>0</v>
      </c>
      <c r="N639" s="285">
        <v>0</v>
      </c>
      <c r="O639" s="285">
        <v>0</v>
      </c>
      <c r="P639" s="285">
        <v>0</v>
      </c>
      <c r="Q639" s="285">
        <v>0</v>
      </c>
      <c r="R639" s="285">
        <v>0</v>
      </c>
      <c r="S639" s="285">
        <v>0</v>
      </c>
      <c r="T639" s="285">
        <v>662</v>
      </c>
      <c r="U639" s="285">
        <v>484</v>
      </c>
      <c r="V639" s="285">
        <v>849</v>
      </c>
      <c r="W639" s="285">
        <v>947</v>
      </c>
      <c r="X639" s="285">
        <v>326</v>
      </c>
      <c r="Y639" s="285">
        <v>464</v>
      </c>
      <c r="Z639" s="285">
        <v>888</v>
      </c>
      <c r="AA639" s="285">
        <v>137</v>
      </c>
      <c r="AB639" s="285">
        <v>715</v>
      </c>
      <c r="AC639" s="285">
        <v>2841</v>
      </c>
      <c r="AD639" s="285">
        <v>152</v>
      </c>
      <c r="AE639" s="285">
        <v>535</v>
      </c>
      <c r="AF639" s="285">
        <v>0</v>
      </c>
      <c r="AG639" s="285">
        <v>0</v>
      </c>
      <c r="AH639" s="285">
        <v>0</v>
      </c>
      <c r="AI639" s="285">
        <v>0</v>
      </c>
      <c r="AJ639" s="285">
        <v>0</v>
      </c>
      <c r="AK639" s="285">
        <v>0</v>
      </c>
      <c r="AL639" s="285">
        <v>0</v>
      </c>
      <c r="AM639" s="285">
        <v>0</v>
      </c>
      <c r="AN639" s="285">
        <v>0</v>
      </c>
      <c r="AO639" s="285">
        <v>0</v>
      </c>
      <c r="AP639" s="285">
        <v>0</v>
      </c>
      <c r="AQ639" s="285">
        <v>0</v>
      </c>
      <c r="AR639" s="285">
        <v>0</v>
      </c>
      <c r="AS639" s="285">
        <v>0</v>
      </c>
      <c r="AT639" s="285">
        <v>0</v>
      </c>
    </row>
    <row r="640" spans="1:46" x14ac:dyDescent="0.35">
      <c r="A640" s="285" t="s">
        <v>10</v>
      </c>
      <c r="B640" s="285">
        <v>1</v>
      </c>
      <c r="C640" s="285" t="s">
        <v>575</v>
      </c>
      <c r="D640" s="285">
        <v>7716</v>
      </c>
      <c r="E640" s="285">
        <v>0</v>
      </c>
      <c r="F640" s="285">
        <v>0</v>
      </c>
      <c r="G640" s="285">
        <v>0</v>
      </c>
      <c r="H640" s="285">
        <v>0</v>
      </c>
      <c r="I640" s="285">
        <v>0</v>
      </c>
      <c r="J640" s="285">
        <v>0</v>
      </c>
      <c r="K640" s="285">
        <v>0</v>
      </c>
      <c r="L640" s="285">
        <v>0</v>
      </c>
      <c r="M640" s="285">
        <v>0</v>
      </c>
      <c r="N640" s="285">
        <v>0</v>
      </c>
      <c r="O640" s="285">
        <v>0</v>
      </c>
      <c r="P640" s="285">
        <v>0</v>
      </c>
      <c r="Q640" s="285">
        <v>0</v>
      </c>
      <c r="R640" s="285">
        <v>0</v>
      </c>
      <c r="S640" s="285">
        <v>0</v>
      </c>
      <c r="T640" s="285">
        <v>0</v>
      </c>
      <c r="U640" s="285">
        <v>4543</v>
      </c>
      <c r="V640" s="285">
        <v>0</v>
      </c>
      <c r="W640" s="285">
        <v>1229</v>
      </c>
      <c r="X640" s="285">
        <v>948</v>
      </c>
      <c r="Y640" s="285">
        <v>3280</v>
      </c>
      <c r="Z640" s="285">
        <v>0</v>
      </c>
      <c r="AA640" s="285">
        <v>0</v>
      </c>
      <c r="AB640" s="285">
        <v>0</v>
      </c>
      <c r="AC640" s="285">
        <v>0</v>
      </c>
      <c r="AD640" s="285">
        <v>0</v>
      </c>
      <c r="AE640" s="285">
        <v>0</v>
      </c>
      <c r="AF640" s="285">
        <v>0</v>
      </c>
      <c r="AG640" s="285">
        <v>0</v>
      </c>
      <c r="AH640" s="285">
        <v>0</v>
      </c>
      <c r="AI640" s="285">
        <v>0</v>
      </c>
      <c r="AJ640" s="285">
        <v>0</v>
      </c>
      <c r="AK640" s="285">
        <v>0</v>
      </c>
      <c r="AL640" s="285">
        <v>0</v>
      </c>
      <c r="AM640" s="285">
        <v>0</v>
      </c>
      <c r="AN640" s="285">
        <v>0</v>
      </c>
      <c r="AO640" s="285">
        <v>0</v>
      </c>
      <c r="AP640" s="285">
        <v>0</v>
      </c>
      <c r="AQ640" s="285">
        <v>0</v>
      </c>
      <c r="AR640" s="285">
        <v>0</v>
      </c>
      <c r="AS640" s="285">
        <v>0</v>
      </c>
      <c r="AT640" s="285">
        <v>0</v>
      </c>
    </row>
    <row r="641" spans="1:46" x14ac:dyDescent="0.35">
      <c r="A641" s="285" t="s">
        <v>10</v>
      </c>
      <c r="B641" s="285">
        <v>1</v>
      </c>
      <c r="C641" s="285" t="s">
        <v>575</v>
      </c>
      <c r="D641" s="285">
        <v>7750</v>
      </c>
      <c r="E641" s="285">
        <v>0</v>
      </c>
      <c r="F641" s="285">
        <v>0</v>
      </c>
      <c r="G641" s="285">
        <v>0</v>
      </c>
      <c r="H641" s="285">
        <v>0</v>
      </c>
      <c r="I641" s="285">
        <v>0</v>
      </c>
      <c r="J641" s="285">
        <v>0</v>
      </c>
      <c r="K641" s="285">
        <v>0</v>
      </c>
      <c r="L641" s="285">
        <v>0</v>
      </c>
      <c r="M641" s="285">
        <v>0</v>
      </c>
      <c r="N641" s="285">
        <v>0</v>
      </c>
      <c r="O641" s="285">
        <v>0</v>
      </c>
      <c r="P641" s="285">
        <v>0</v>
      </c>
      <c r="Q641" s="285">
        <v>0</v>
      </c>
      <c r="R641" s="285">
        <v>0</v>
      </c>
      <c r="S641" s="285">
        <v>0</v>
      </c>
      <c r="T641" s="285">
        <v>0</v>
      </c>
      <c r="U641" s="285">
        <v>0</v>
      </c>
      <c r="V641" s="285">
        <v>0</v>
      </c>
      <c r="W641" s="285">
        <v>94</v>
      </c>
      <c r="X641" s="285">
        <v>0</v>
      </c>
      <c r="Y641" s="285">
        <v>2640</v>
      </c>
      <c r="Z641" s="285">
        <v>11</v>
      </c>
      <c r="AA641" s="285">
        <v>0</v>
      </c>
      <c r="AB641" s="285">
        <v>0</v>
      </c>
      <c r="AC641" s="285">
        <v>-1179</v>
      </c>
      <c r="AD641" s="285">
        <v>434</v>
      </c>
      <c r="AE641" s="285">
        <v>0</v>
      </c>
      <c r="AF641" s="285">
        <v>0</v>
      </c>
      <c r="AG641" s="285">
        <v>0</v>
      </c>
      <c r="AH641" s="285">
        <v>0</v>
      </c>
      <c r="AI641" s="285">
        <v>0</v>
      </c>
      <c r="AJ641" s="285">
        <v>0</v>
      </c>
      <c r="AK641" s="285">
        <v>0</v>
      </c>
      <c r="AL641" s="285">
        <v>0</v>
      </c>
      <c r="AM641" s="285">
        <v>0</v>
      </c>
      <c r="AN641" s="285">
        <v>0</v>
      </c>
      <c r="AO641" s="285">
        <v>0</v>
      </c>
      <c r="AP641" s="285">
        <v>0</v>
      </c>
      <c r="AQ641" s="285">
        <v>0</v>
      </c>
      <c r="AR641" s="285">
        <v>0</v>
      </c>
      <c r="AS641" s="285">
        <v>0</v>
      </c>
      <c r="AT641" s="285">
        <v>0</v>
      </c>
    </row>
    <row r="642" spans="1:46" x14ac:dyDescent="0.35">
      <c r="A642" s="285" t="s">
        <v>10</v>
      </c>
      <c r="B642" s="285">
        <v>1</v>
      </c>
      <c r="C642" s="285" t="s">
        <v>575</v>
      </c>
      <c r="D642" s="285">
        <v>7800</v>
      </c>
      <c r="E642" s="285">
        <v>0</v>
      </c>
      <c r="F642" s="285">
        <v>0</v>
      </c>
      <c r="G642" s="285">
        <v>0</v>
      </c>
      <c r="H642" s="285">
        <v>0</v>
      </c>
      <c r="I642" s="285">
        <v>0</v>
      </c>
      <c r="J642" s="285">
        <v>0</v>
      </c>
      <c r="K642" s="285">
        <v>0</v>
      </c>
      <c r="L642" s="285">
        <v>0</v>
      </c>
      <c r="M642" s="285">
        <v>0</v>
      </c>
      <c r="N642" s="285">
        <v>0</v>
      </c>
      <c r="O642" s="285">
        <v>0</v>
      </c>
      <c r="P642" s="285">
        <v>0</v>
      </c>
      <c r="Q642" s="285">
        <v>0</v>
      </c>
      <c r="R642" s="285">
        <v>0</v>
      </c>
      <c r="S642" s="285">
        <v>0</v>
      </c>
      <c r="T642" s="285">
        <v>6377</v>
      </c>
      <c r="U642" s="285">
        <v>6818</v>
      </c>
      <c r="V642" s="285">
        <v>6604</v>
      </c>
      <c r="W642" s="285">
        <v>7257</v>
      </c>
      <c r="X642" s="285">
        <v>6037</v>
      </c>
      <c r="Y642" s="285">
        <v>6339</v>
      </c>
      <c r="Z642" s="285">
        <v>6352</v>
      </c>
      <c r="AA642" s="285">
        <v>6834</v>
      </c>
      <c r="AB642" s="285">
        <v>5560</v>
      </c>
      <c r="AC642" s="285">
        <v>6799</v>
      </c>
      <c r="AD642" s="285">
        <v>6441</v>
      </c>
      <c r="AE642" s="285">
        <v>10157</v>
      </c>
      <c r="AF642" s="285">
        <v>0</v>
      </c>
      <c r="AG642" s="285">
        <v>0</v>
      </c>
      <c r="AH642" s="285">
        <v>0</v>
      </c>
      <c r="AI642" s="285">
        <v>0</v>
      </c>
      <c r="AJ642" s="285">
        <v>0</v>
      </c>
      <c r="AK642" s="285">
        <v>0</v>
      </c>
      <c r="AL642" s="285">
        <v>0</v>
      </c>
      <c r="AM642" s="285">
        <v>0</v>
      </c>
      <c r="AN642" s="285">
        <v>0</v>
      </c>
      <c r="AO642" s="285">
        <v>0</v>
      </c>
      <c r="AP642" s="285">
        <v>0</v>
      </c>
      <c r="AQ642" s="285">
        <v>0</v>
      </c>
      <c r="AR642" s="285">
        <v>0</v>
      </c>
      <c r="AS642" s="285">
        <v>0</v>
      </c>
      <c r="AT642" s="285">
        <v>0</v>
      </c>
    </row>
    <row r="643" spans="1:46" x14ac:dyDescent="0.35">
      <c r="A643" s="285" t="s">
        <v>10</v>
      </c>
      <c r="B643" s="285">
        <v>1</v>
      </c>
      <c r="C643" s="285" t="s">
        <v>575</v>
      </c>
      <c r="D643" s="285">
        <v>7801</v>
      </c>
      <c r="E643" s="285">
        <v>0</v>
      </c>
      <c r="F643" s="285">
        <v>0</v>
      </c>
      <c r="G643" s="285">
        <v>0</v>
      </c>
      <c r="H643" s="285">
        <v>0</v>
      </c>
      <c r="I643" s="285">
        <v>0</v>
      </c>
      <c r="J643" s="285">
        <v>0</v>
      </c>
      <c r="K643" s="285">
        <v>0</v>
      </c>
      <c r="L643" s="285">
        <v>0</v>
      </c>
      <c r="M643" s="285">
        <v>0</v>
      </c>
      <c r="N643" s="285">
        <v>0</v>
      </c>
      <c r="O643" s="285">
        <v>0</v>
      </c>
      <c r="P643" s="285">
        <v>0</v>
      </c>
      <c r="Q643" s="285">
        <v>0</v>
      </c>
      <c r="R643" s="285">
        <v>0</v>
      </c>
      <c r="S643" s="285">
        <v>0</v>
      </c>
      <c r="T643" s="285">
        <v>614</v>
      </c>
      <c r="U643" s="285">
        <v>656</v>
      </c>
      <c r="V643" s="285">
        <v>636</v>
      </c>
      <c r="W643" s="285">
        <v>699</v>
      </c>
      <c r="X643" s="285">
        <v>581</v>
      </c>
      <c r="Y643" s="285">
        <v>610</v>
      </c>
      <c r="Z643" s="285">
        <v>612</v>
      </c>
      <c r="AA643" s="285">
        <v>658</v>
      </c>
      <c r="AB643" s="285">
        <v>535</v>
      </c>
      <c r="AC643" s="285">
        <v>655</v>
      </c>
      <c r="AD643" s="285">
        <v>620</v>
      </c>
      <c r="AE643" s="285">
        <v>978</v>
      </c>
      <c r="AF643" s="285">
        <v>0</v>
      </c>
      <c r="AG643" s="285">
        <v>0</v>
      </c>
      <c r="AH643" s="285">
        <v>0</v>
      </c>
      <c r="AI643" s="285">
        <v>0</v>
      </c>
      <c r="AJ643" s="285">
        <v>0</v>
      </c>
      <c r="AK643" s="285">
        <v>0</v>
      </c>
      <c r="AL643" s="285">
        <v>0</v>
      </c>
      <c r="AM643" s="285">
        <v>0</v>
      </c>
      <c r="AN643" s="285">
        <v>0</v>
      </c>
      <c r="AO643" s="285">
        <v>0</v>
      </c>
      <c r="AP643" s="285">
        <v>0</v>
      </c>
      <c r="AQ643" s="285">
        <v>0</v>
      </c>
      <c r="AR643" s="285">
        <v>0</v>
      </c>
      <c r="AS643" s="285">
        <v>0</v>
      </c>
      <c r="AT643" s="285">
        <v>0</v>
      </c>
    </row>
    <row r="644" spans="1:46" x14ac:dyDescent="0.35">
      <c r="A644" s="285" t="s">
        <v>10</v>
      </c>
      <c r="B644" s="285">
        <v>1</v>
      </c>
      <c r="C644" s="285" t="s">
        <v>575</v>
      </c>
      <c r="D644" s="285">
        <v>7802</v>
      </c>
      <c r="E644" s="285">
        <v>0</v>
      </c>
      <c r="F644" s="285">
        <v>0</v>
      </c>
      <c r="G644" s="285">
        <v>0</v>
      </c>
      <c r="H644" s="285">
        <v>0</v>
      </c>
      <c r="I644" s="285">
        <v>0</v>
      </c>
      <c r="J644" s="285">
        <v>0</v>
      </c>
      <c r="K644" s="285">
        <v>0</v>
      </c>
      <c r="L644" s="285">
        <v>0</v>
      </c>
      <c r="M644" s="285">
        <v>0</v>
      </c>
      <c r="N644" s="285">
        <v>0</v>
      </c>
      <c r="O644" s="285">
        <v>0</v>
      </c>
      <c r="P644" s="285">
        <v>0</v>
      </c>
      <c r="Q644" s="285">
        <v>0</v>
      </c>
      <c r="R644" s="285">
        <v>0</v>
      </c>
      <c r="S644" s="285">
        <v>0</v>
      </c>
      <c r="T644" s="285">
        <v>167</v>
      </c>
      <c r="U644" s="285">
        <v>167</v>
      </c>
      <c r="V644" s="285">
        <v>167</v>
      </c>
      <c r="W644" s="285">
        <v>167</v>
      </c>
      <c r="X644" s="285">
        <v>167</v>
      </c>
      <c r="Y644" s="285">
        <v>167</v>
      </c>
      <c r="Z644" s="285">
        <v>167</v>
      </c>
      <c r="AA644" s="285">
        <v>167</v>
      </c>
      <c r="AB644" s="285">
        <v>167</v>
      </c>
      <c r="AC644" s="285">
        <v>167</v>
      </c>
      <c r="AD644" s="285">
        <v>167</v>
      </c>
      <c r="AE644" s="285">
        <v>163</v>
      </c>
      <c r="AF644" s="285">
        <v>0</v>
      </c>
      <c r="AG644" s="285">
        <v>0</v>
      </c>
      <c r="AH644" s="285">
        <v>0</v>
      </c>
      <c r="AI644" s="285">
        <v>0</v>
      </c>
      <c r="AJ644" s="285">
        <v>0</v>
      </c>
      <c r="AK644" s="285">
        <v>0</v>
      </c>
      <c r="AL644" s="285">
        <v>0</v>
      </c>
      <c r="AM644" s="285">
        <v>0</v>
      </c>
      <c r="AN644" s="285">
        <v>0</v>
      </c>
      <c r="AO644" s="285">
        <v>0</v>
      </c>
      <c r="AP644" s="285">
        <v>0</v>
      </c>
      <c r="AQ644" s="285">
        <v>0</v>
      </c>
      <c r="AR644" s="285">
        <v>0</v>
      </c>
      <c r="AS644" s="285">
        <v>0</v>
      </c>
      <c r="AT644" s="285">
        <v>0</v>
      </c>
    </row>
    <row r="645" spans="1:46" x14ac:dyDescent="0.35">
      <c r="A645" s="285" t="s">
        <v>10</v>
      </c>
      <c r="B645" s="285">
        <v>1</v>
      </c>
      <c r="C645" s="285" t="s">
        <v>575</v>
      </c>
      <c r="D645" s="285">
        <v>7803</v>
      </c>
      <c r="E645" s="285">
        <v>0</v>
      </c>
      <c r="F645" s="285">
        <v>0</v>
      </c>
      <c r="G645" s="285">
        <v>0</v>
      </c>
      <c r="H645" s="285">
        <v>0</v>
      </c>
      <c r="I645" s="285">
        <v>0</v>
      </c>
      <c r="J645" s="285">
        <v>0</v>
      </c>
      <c r="K645" s="285">
        <v>0</v>
      </c>
      <c r="L645" s="285">
        <v>0</v>
      </c>
      <c r="M645" s="285">
        <v>0</v>
      </c>
      <c r="N645" s="285">
        <v>0</v>
      </c>
      <c r="O645" s="285">
        <v>0</v>
      </c>
      <c r="P645" s="285">
        <v>0</v>
      </c>
      <c r="Q645" s="285">
        <v>0</v>
      </c>
      <c r="R645" s="285">
        <v>0</v>
      </c>
      <c r="S645" s="285">
        <v>0</v>
      </c>
      <c r="T645" s="285">
        <v>0</v>
      </c>
      <c r="U645" s="285">
        <v>0</v>
      </c>
      <c r="V645" s="285">
        <v>4200</v>
      </c>
      <c r="W645" s="285">
        <v>0</v>
      </c>
      <c r="X645" s="285">
        <v>0</v>
      </c>
      <c r="Y645" s="285">
        <v>0</v>
      </c>
      <c r="Z645" s="285">
        <v>0</v>
      </c>
      <c r="AA645" s="285">
        <v>0</v>
      </c>
      <c r="AB645" s="285">
        <v>0</v>
      </c>
      <c r="AC645" s="285">
        <v>0</v>
      </c>
      <c r="AD645" s="285">
        <v>0</v>
      </c>
      <c r="AE645" s="285">
        <v>0</v>
      </c>
      <c r="AF645" s="285">
        <v>0</v>
      </c>
      <c r="AG645" s="285">
        <v>0</v>
      </c>
      <c r="AH645" s="285">
        <v>0</v>
      </c>
      <c r="AI645" s="285">
        <v>0</v>
      </c>
      <c r="AJ645" s="285">
        <v>0</v>
      </c>
      <c r="AK645" s="285">
        <v>0</v>
      </c>
      <c r="AL645" s="285">
        <v>0</v>
      </c>
      <c r="AM645" s="285">
        <v>0</v>
      </c>
      <c r="AN645" s="285">
        <v>0</v>
      </c>
      <c r="AO645" s="285">
        <v>0</v>
      </c>
      <c r="AP645" s="285">
        <v>0</v>
      </c>
      <c r="AQ645" s="285">
        <v>0</v>
      </c>
      <c r="AR645" s="285">
        <v>0</v>
      </c>
      <c r="AS645" s="285">
        <v>0</v>
      </c>
      <c r="AT645" s="285">
        <v>0</v>
      </c>
    </row>
    <row r="646" spans="1:46" x14ac:dyDescent="0.35">
      <c r="A646" s="285" t="s">
        <v>10</v>
      </c>
      <c r="B646" s="285">
        <v>1</v>
      </c>
      <c r="C646" s="285" t="s">
        <v>575</v>
      </c>
      <c r="D646" s="285">
        <v>7804</v>
      </c>
      <c r="E646" s="285">
        <v>0</v>
      </c>
      <c r="F646" s="285">
        <v>0</v>
      </c>
      <c r="G646" s="285">
        <v>0</v>
      </c>
      <c r="H646" s="285">
        <v>0</v>
      </c>
      <c r="I646" s="285">
        <v>0</v>
      </c>
      <c r="J646" s="285">
        <v>0</v>
      </c>
      <c r="K646" s="285">
        <v>0</v>
      </c>
      <c r="L646" s="285">
        <v>0</v>
      </c>
      <c r="M646" s="285">
        <v>0</v>
      </c>
      <c r="N646" s="285">
        <v>0</v>
      </c>
      <c r="O646" s="285">
        <v>0</v>
      </c>
      <c r="P646" s="285">
        <v>0</v>
      </c>
      <c r="Q646" s="285">
        <v>0</v>
      </c>
      <c r="R646" s="285">
        <v>0</v>
      </c>
      <c r="S646" s="285">
        <v>0</v>
      </c>
      <c r="T646" s="285">
        <v>0</v>
      </c>
      <c r="U646" s="285">
        <v>612</v>
      </c>
      <c r="V646" s="285">
        <v>64</v>
      </c>
      <c r="W646" s="285">
        <v>1151</v>
      </c>
      <c r="X646" s="285">
        <v>39</v>
      </c>
      <c r="Y646" s="285">
        <v>447</v>
      </c>
      <c r="Z646" s="285">
        <v>0</v>
      </c>
      <c r="AA646" s="285">
        <v>534</v>
      </c>
      <c r="AB646" s="285">
        <v>0</v>
      </c>
      <c r="AC646" s="285">
        <v>0</v>
      </c>
      <c r="AD646" s="285">
        <v>1631</v>
      </c>
      <c r="AE646" s="285">
        <v>522</v>
      </c>
      <c r="AF646" s="285">
        <v>0</v>
      </c>
      <c r="AG646" s="285">
        <v>0</v>
      </c>
      <c r="AH646" s="285">
        <v>0</v>
      </c>
      <c r="AI646" s="285">
        <v>0</v>
      </c>
      <c r="AJ646" s="285">
        <v>0</v>
      </c>
      <c r="AK646" s="285">
        <v>0</v>
      </c>
      <c r="AL646" s="285">
        <v>0</v>
      </c>
      <c r="AM646" s="285">
        <v>0</v>
      </c>
      <c r="AN646" s="285">
        <v>0</v>
      </c>
      <c r="AO646" s="285">
        <v>0</v>
      </c>
      <c r="AP646" s="285">
        <v>0</v>
      </c>
      <c r="AQ646" s="285">
        <v>0</v>
      </c>
      <c r="AR646" s="285">
        <v>0</v>
      </c>
      <c r="AS646" s="285">
        <v>0</v>
      </c>
      <c r="AT646" s="285">
        <v>0</v>
      </c>
    </row>
    <row r="647" spans="1:46" x14ac:dyDescent="0.35">
      <c r="A647" s="285" t="s">
        <v>10</v>
      </c>
      <c r="B647" s="285">
        <v>1</v>
      </c>
      <c r="C647" s="285" t="s">
        <v>575</v>
      </c>
      <c r="D647" s="285">
        <v>7806</v>
      </c>
      <c r="E647" s="285">
        <v>0</v>
      </c>
      <c r="F647" s="285">
        <v>0</v>
      </c>
      <c r="G647" s="285">
        <v>0</v>
      </c>
      <c r="H647" s="285">
        <v>0</v>
      </c>
      <c r="I647" s="285">
        <v>0</v>
      </c>
      <c r="J647" s="285">
        <v>0</v>
      </c>
      <c r="K647" s="285">
        <v>0</v>
      </c>
      <c r="L647" s="285">
        <v>0</v>
      </c>
      <c r="M647" s="285">
        <v>0</v>
      </c>
      <c r="N647" s="285">
        <v>0</v>
      </c>
      <c r="O647" s="285">
        <v>0</v>
      </c>
      <c r="P647" s="285">
        <v>0</v>
      </c>
      <c r="Q647" s="285">
        <v>0</v>
      </c>
      <c r="R647" s="285">
        <v>0</v>
      </c>
      <c r="S647" s="285">
        <v>0</v>
      </c>
      <c r="T647" s="285">
        <v>60</v>
      </c>
      <c r="U647" s="285">
        <v>0</v>
      </c>
      <c r="V647" s="285">
        <v>38</v>
      </c>
      <c r="W647" s="285">
        <v>40</v>
      </c>
      <c r="X647" s="285">
        <v>79</v>
      </c>
      <c r="Y647" s="285">
        <v>108</v>
      </c>
      <c r="Z647" s="285">
        <v>15</v>
      </c>
      <c r="AA647" s="285">
        <v>0</v>
      </c>
      <c r="AB647" s="285">
        <v>0</v>
      </c>
      <c r="AC647" s="285">
        <v>60</v>
      </c>
      <c r="AD647" s="285">
        <v>0</v>
      </c>
      <c r="AE647" s="285">
        <v>0</v>
      </c>
      <c r="AF647" s="285">
        <v>0</v>
      </c>
      <c r="AG647" s="285">
        <v>0</v>
      </c>
      <c r="AH647" s="285">
        <v>0</v>
      </c>
      <c r="AI647" s="285">
        <v>0</v>
      </c>
      <c r="AJ647" s="285">
        <v>0</v>
      </c>
      <c r="AK647" s="285">
        <v>0</v>
      </c>
      <c r="AL647" s="285">
        <v>0</v>
      </c>
      <c r="AM647" s="285">
        <v>0</v>
      </c>
      <c r="AN647" s="285">
        <v>0</v>
      </c>
      <c r="AO647" s="285">
        <v>0</v>
      </c>
      <c r="AP647" s="285">
        <v>0</v>
      </c>
      <c r="AQ647" s="285">
        <v>0</v>
      </c>
      <c r="AR647" s="285">
        <v>0</v>
      </c>
      <c r="AS647" s="285">
        <v>0</v>
      </c>
      <c r="AT647" s="285">
        <v>0</v>
      </c>
    </row>
    <row r="648" spans="1:46" x14ac:dyDescent="0.35">
      <c r="A648" s="285" t="s">
        <v>10</v>
      </c>
      <c r="B648" s="285">
        <v>1</v>
      </c>
      <c r="C648" s="285" t="s">
        <v>575</v>
      </c>
      <c r="D648" s="285">
        <v>7815</v>
      </c>
      <c r="E648" s="285">
        <v>0</v>
      </c>
      <c r="F648" s="285">
        <v>0</v>
      </c>
      <c r="G648" s="285">
        <v>0</v>
      </c>
      <c r="H648" s="285">
        <v>0</v>
      </c>
      <c r="I648" s="285">
        <v>0</v>
      </c>
      <c r="J648" s="285">
        <v>0</v>
      </c>
      <c r="K648" s="285">
        <v>0</v>
      </c>
      <c r="L648" s="285">
        <v>0</v>
      </c>
      <c r="M648" s="285">
        <v>0</v>
      </c>
      <c r="N648" s="285">
        <v>0</v>
      </c>
      <c r="O648" s="285">
        <v>0</v>
      </c>
      <c r="P648" s="285">
        <v>0</v>
      </c>
      <c r="Q648" s="285">
        <v>0</v>
      </c>
      <c r="R648" s="285">
        <v>0</v>
      </c>
      <c r="S648" s="285">
        <v>0</v>
      </c>
      <c r="T648" s="285">
        <v>765</v>
      </c>
      <c r="U648" s="285">
        <v>892</v>
      </c>
      <c r="V648" s="285">
        <v>1222</v>
      </c>
      <c r="W648" s="285">
        <v>1160</v>
      </c>
      <c r="X648" s="285">
        <v>4755</v>
      </c>
      <c r="Y648" s="285">
        <v>1628</v>
      </c>
      <c r="Z648" s="285">
        <v>378</v>
      </c>
      <c r="AA648" s="285">
        <v>344</v>
      </c>
      <c r="AB648" s="285">
        <v>397</v>
      </c>
      <c r="AC648" s="285">
        <v>5974</v>
      </c>
      <c r="AD648" s="285">
        <v>5118</v>
      </c>
      <c r="AE648" s="285">
        <v>367</v>
      </c>
      <c r="AF648" s="285">
        <v>0</v>
      </c>
      <c r="AG648" s="285">
        <v>0</v>
      </c>
      <c r="AH648" s="285">
        <v>0</v>
      </c>
      <c r="AI648" s="285">
        <v>0</v>
      </c>
      <c r="AJ648" s="285">
        <v>0</v>
      </c>
      <c r="AK648" s="285">
        <v>0</v>
      </c>
      <c r="AL648" s="285">
        <v>0</v>
      </c>
      <c r="AM648" s="285">
        <v>0</v>
      </c>
      <c r="AN648" s="285">
        <v>0</v>
      </c>
      <c r="AO648" s="285">
        <v>0</v>
      </c>
      <c r="AP648" s="285">
        <v>0</v>
      </c>
      <c r="AQ648" s="285">
        <v>0</v>
      </c>
      <c r="AR648" s="285">
        <v>0</v>
      </c>
      <c r="AS648" s="285">
        <v>0</v>
      </c>
      <c r="AT648" s="285">
        <v>0</v>
      </c>
    </row>
    <row r="649" spans="1:46" x14ac:dyDescent="0.35">
      <c r="A649" s="285" t="s">
        <v>10</v>
      </c>
      <c r="B649" s="285">
        <v>1</v>
      </c>
      <c r="C649" s="285" t="s">
        <v>575</v>
      </c>
      <c r="D649" s="285">
        <v>7870</v>
      </c>
      <c r="E649" s="285">
        <v>0</v>
      </c>
      <c r="F649" s="285">
        <v>0</v>
      </c>
      <c r="G649" s="285">
        <v>0</v>
      </c>
      <c r="H649" s="285">
        <v>0</v>
      </c>
      <c r="I649" s="285">
        <v>0</v>
      </c>
      <c r="J649" s="285">
        <v>0</v>
      </c>
      <c r="K649" s="285">
        <v>0</v>
      </c>
      <c r="L649" s="285">
        <v>0</v>
      </c>
      <c r="M649" s="285">
        <v>0</v>
      </c>
      <c r="N649" s="285">
        <v>0</v>
      </c>
      <c r="O649" s="285">
        <v>0</v>
      </c>
      <c r="P649" s="285">
        <v>0</v>
      </c>
      <c r="Q649" s="285">
        <v>0</v>
      </c>
      <c r="R649" s="285">
        <v>0</v>
      </c>
      <c r="S649" s="285">
        <v>0</v>
      </c>
      <c r="T649" s="285">
        <v>0</v>
      </c>
      <c r="U649" s="285">
        <v>0</v>
      </c>
      <c r="V649" s="285">
        <v>0</v>
      </c>
      <c r="W649" s="285">
        <v>21750</v>
      </c>
      <c r="X649" s="285">
        <v>0</v>
      </c>
      <c r="Y649" s="285">
        <v>21750</v>
      </c>
      <c r="Z649" s="285">
        <v>0</v>
      </c>
      <c r="AA649" s="285">
        <v>0</v>
      </c>
      <c r="AB649" s="285">
        <v>0</v>
      </c>
      <c r="AC649" s="285">
        <v>0</v>
      </c>
      <c r="AD649" s="285">
        <v>0</v>
      </c>
      <c r="AE649" s="285">
        <v>0</v>
      </c>
      <c r="AF649" s="285">
        <v>0</v>
      </c>
      <c r="AG649" s="285">
        <v>0</v>
      </c>
      <c r="AH649" s="285">
        <v>0</v>
      </c>
      <c r="AI649" s="285">
        <v>0</v>
      </c>
      <c r="AJ649" s="285">
        <v>0</v>
      </c>
      <c r="AK649" s="285">
        <v>0</v>
      </c>
      <c r="AL649" s="285">
        <v>0</v>
      </c>
      <c r="AM649" s="285">
        <v>0</v>
      </c>
      <c r="AN649" s="285">
        <v>0</v>
      </c>
      <c r="AO649" s="285">
        <v>0</v>
      </c>
      <c r="AP649" s="285">
        <v>0</v>
      </c>
      <c r="AQ649" s="285">
        <v>0</v>
      </c>
      <c r="AR649" s="285">
        <v>0</v>
      </c>
      <c r="AS649" s="285">
        <v>0</v>
      </c>
      <c r="AT649" s="285">
        <v>0</v>
      </c>
    </row>
    <row r="650" spans="1:46" x14ac:dyDescent="0.35">
      <c r="A650" s="285" t="s">
        <v>10</v>
      </c>
      <c r="B650" s="285">
        <v>1</v>
      </c>
      <c r="C650" s="285" t="s">
        <v>575</v>
      </c>
      <c r="D650" s="285">
        <v>7871</v>
      </c>
      <c r="E650" s="285">
        <v>0</v>
      </c>
      <c r="F650" s="285">
        <v>0</v>
      </c>
      <c r="G650" s="285">
        <v>0</v>
      </c>
      <c r="H650" s="285">
        <v>0</v>
      </c>
      <c r="I650" s="285">
        <v>0</v>
      </c>
      <c r="J650" s="285">
        <v>0</v>
      </c>
      <c r="K650" s="285">
        <v>0</v>
      </c>
      <c r="L650" s="285">
        <v>0</v>
      </c>
      <c r="M650" s="285">
        <v>0</v>
      </c>
      <c r="N650" s="285">
        <v>0</v>
      </c>
      <c r="O650" s="285">
        <v>0</v>
      </c>
      <c r="P650" s="285">
        <v>0</v>
      </c>
      <c r="Q650" s="285">
        <v>0</v>
      </c>
      <c r="R650" s="285">
        <v>0</v>
      </c>
      <c r="S650" s="285">
        <v>0</v>
      </c>
      <c r="T650" s="285">
        <v>0</v>
      </c>
      <c r="U650" s="285">
        <v>0</v>
      </c>
      <c r="V650" s="285">
        <v>0</v>
      </c>
      <c r="W650" s="285">
        <v>0</v>
      </c>
      <c r="X650" s="285">
        <v>0</v>
      </c>
      <c r="Y650" s="285">
        <v>0</v>
      </c>
      <c r="Z650" s="285">
        <v>0</v>
      </c>
      <c r="AA650" s="285">
        <v>0</v>
      </c>
      <c r="AB650" s="285">
        <v>0</v>
      </c>
      <c r="AC650" s="285">
        <v>0</v>
      </c>
      <c r="AD650" s="285">
        <v>0</v>
      </c>
      <c r="AE650" s="285">
        <v>3500</v>
      </c>
      <c r="AF650" s="285">
        <v>0</v>
      </c>
      <c r="AG650" s="285">
        <v>0</v>
      </c>
      <c r="AH650" s="285">
        <v>0</v>
      </c>
      <c r="AI650" s="285">
        <v>0</v>
      </c>
      <c r="AJ650" s="285">
        <v>0</v>
      </c>
      <c r="AK650" s="285">
        <v>0</v>
      </c>
      <c r="AL650" s="285">
        <v>0</v>
      </c>
      <c r="AM650" s="285">
        <v>0</v>
      </c>
      <c r="AN650" s="285">
        <v>0</v>
      </c>
      <c r="AO650" s="285">
        <v>0</v>
      </c>
      <c r="AP650" s="285">
        <v>0</v>
      </c>
      <c r="AQ650" s="285">
        <v>0</v>
      </c>
      <c r="AR650" s="285">
        <v>0</v>
      </c>
      <c r="AS650" s="285">
        <v>0</v>
      </c>
      <c r="AT650" s="285">
        <v>0</v>
      </c>
    </row>
    <row r="651" spans="1:46" x14ac:dyDescent="0.35">
      <c r="A651" s="285" t="s">
        <v>10</v>
      </c>
      <c r="B651" s="285">
        <v>1</v>
      </c>
      <c r="C651" s="285" t="s">
        <v>575</v>
      </c>
      <c r="D651" s="285">
        <v>9990</v>
      </c>
      <c r="E651" s="285">
        <v>0</v>
      </c>
      <c r="F651" s="285">
        <v>0</v>
      </c>
      <c r="G651" s="285">
        <v>0</v>
      </c>
      <c r="H651" s="285">
        <v>0</v>
      </c>
      <c r="I651" s="285">
        <v>0</v>
      </c>
      <c r="J651" s="285">
        <v>0</v>
      </c>
      <c r="K651" s="285">
        <v>0</v>
      </c>
      <c r="L651" s="285">
        <v>0</v>
      </c>
      <c r="M651" s="285">
        <v>0</v>
      </c>
      <c r="N651" s="285">
        <v>0</v>
      </c>
      <c r="O651" s="285">
        <v>0</v>
      </c>
      <c r="P651" s="285">
        <v>0</v>
      </c>
      <c r="Q651" s="285">
        <v>0</v>
      </c>
      <c r="R651" s="285">
        <v>0</v>
      </c>
      <c r="S651" s="285">
        <v>0</v>
      </c>
      <c r="T651" s="285">
        <v>210</v>
      </c>
      <c r="U651" s="285">
        <v>-73</v>
      </c>
      <c r="V651" s="285">
        <v>-95</v>
      </c>
      <c r="W651" s="285">
        <v>0</v>
      </c>
      <c r="X651" s="285">
        <v>0</v>
      </c>
      <c r="Y651" s="285">
        <v>-26</v>
      </c>
      <c r="Z651" s="285">
        <v>0</v>
      </c>
      <c r="AA651" s="285">
        <v>0</v>
      </c>
      <c r="AB651" s="285">
        <v>0</v>
      </c>
      <c r="AC651" s="285">
        <v>0</v>
      </c>
      <c r="AD651" s="285">
        <v>-26</v>
      </c>
      <c r="AE651" s="285">
        <v>1010</v>
      </c>
      <c r="AF651" s="285">
        <v>0</v>
      </c>
      <c r="AG651" s="285">
        <v>0</v>
      </c>
      <c r="AH651" s="285">
        <v>0</v>
      </c>
      <c r="AI651" s="285">
        <v>0</v>
      </c>
      <c r="AJ651" s="285">
        <v>0</v>
      </c>
      <c r="AK651" s="285">
        <v>0</v>
      </c>
      <c r="AL651" s="285">
        <v>0</v>
      </c>
      <c r="AM651" s="285">
        <v>0</v>
      </c>
      <c r="AN651" s="285">
        <v>0</v>
      </c>
      <c r="AO651" s="285">
        <v>0</v>
      </c>
      <c r="AP651" s="285">
        <v>0</v>
      </c>
      <c r="AQ651" s="285">
        <v>0</v>
      </c>
      <c r="AR651" s="285">
        <v>0</v>
      </c>
      <c r="AS651" s="285">
        <v>0</v>
      </c>
      <c r="AT651" s="285">
        <v>0</v>
      </c>
    </row>
    <row r="652" spans="1:46" x14ac:dyDescent="0.35">
      <c r="A652" s="285" t="s">
        <v>10</v>
      </c>
      <c r="B652" s="285">
        <v>1</v>
      </c>
      <c r="C652" s="285" t="s">
        <v>575</v>
      </c>
      <c r="D652" s="285">
        <v>9999</v>
      </c>
      <c r="E652" s="285">
        <v>0</v>
      </c>
      <c r="F652" s="285">
        <v>0</v>
      </c>
      <c r="G652" s="285">
        <v>0</v>
      </c>
      <c r="H652" s="285">
        <v>0</v>
      </c>
      <c r="I652" s="285">
        <v>0</v>
      </c>
      <c r="J652" s="285">
        <v>0</v>
      </c>
      <c r="K652" s="285">
        <v>0</v>
      </c>
      <c r="L652" s="285">
        <v>0</v>
      </c>
      <c r="M652" s="285">
        <v>0</v>
      </c>
      <c r="N652" s="285">
        <v>0</v>
      </c>
      <c r="O652" s="285">
        <v>0</v>
      </c>
      <c r="P652" s="285">
        <v>0</v>
      </c>
      <c r="Q652" s="285">
        <v>0</v>
      </c>
      <c r="R652" s="285">
        <v>0</v>
      </c>
      <c r="S652" s="285">
        <v>0</v>
      </c>
      <c r="T652" s="285">
        <v>3750</v>
      </c>
      <c r="U652" s="285">
        <v>3750</v>
      </c>
      <c r="V652" s="285">
        <v>3750</v>
      </c>
      <c r="W652" s="285">
        <v>3750</v>
      </c>
      <c r="X652" s="285">
        <v>3750</v>
      </c>
      <c r="Y652" s="285">
        <v>3750</v>
      </c>
      <c r="Z652" s="285">
        <v>3750</v>
      </c>
      <c r="AA652" s="285">
        <v>3750</v>
      </c>
      <c r="AB652" s="285">
        <v>3750</v>
      </c>
      <c r="AC652" s="285">
        <v>3750</v>
      </c>
      <c r="AD652" s="285">
        <v>3750</v>
      </c>
      <c r="AE652" s="285">
        <v>3750</v>
      </c>
      <c r="AF652" s="285">
        <v>0</v>
      </c>
      <c r="AG652" s="285">
        <v>0</v>
      </c>
      <c r="AH652" s="285">
        <v>0</v>
      </c>
      <c r="AI652" s="285">
        <v>0</v>
      </c>
      <c r="AJ652" s="285">
        <v>0</v>
      </c>
      <c r="AK652" s="285">
        <v>0</v>
      </c>
      <c r="AL652" s="285">
        <v>0</v>
      </c>
      <c r="AM652" s="285">
        <v>0</v>
      </c>
      <c r="AN652" s="285">
        <v>0</v>
      </c>
      <c r="AO652" s="285">
        <v>0</v>
      </c>
      <c r="AP652" s="285">
        <v>0</v>
      </c>
      <c r="AQ652" s="285">
        <v>0</v>
      </c>
      <c r="AR652" s="285">
        <v>0</v>
      </c>
      <c r="AS652" s="285">
        <v>0</v>
      </c>
      <c r="AT652" s="285">
        <v>0</v>
      </c>
    </row>
    <row r="653" spans="1:46" x14ac:dyDescent="0.35">
      <c r="A653" s="285" t="s">
        <v>10</v>
      </c>
      <c r="B653" s="285">
        <v>1</v>
      </c>
      <c r="C653" s="285" t="s">
        <v>577</v>
      </c>
      <c r="D653" s="285">
        <v>4000</v>
      </c>
      <c r="E653" s="285">
        <v>0</v>
      </c>
      <c r="F653" s="285">
        <v>0</v>
      </c>
      <c r="G653" s="285">
        <v>0</v>
      </c>
      <c r="H653" s="285">
        <v>0</v>
      </c>
      <c r="I653" s="285">
        <v>0</v>
      </c>
      <c r="J653" s="285">
        <v>0</v>
      </c>
      <c r="K653" s="285">
        <v>0</v>
      </c>
      <c r="L653" s="285">
        <v>0</v>
      </c>
      <c r="M653" s="285">
        <v>0</v>
      </c>
      <c r="N653" s="285">
        <v>0</v>
      </c>
      <c r="O653" s="285">
        <v>0</v>
      </c>
      <c r="P653" s="285">
        <v>0</v>
      </c>
      <c r="Q653" s="285">
        <v>0</v>
      </c>
      <c r="R653" s="285">
        <v>0</v>
      </c>
      <c r="S653" s="285">
        <v>0</v>
      </c>
      <c r="T653" s="285">
        <v>0</v>
      </c>
      <c r="U653" s="285">
        <v>0</v>
      </c>
      <c r="V653" s="285">
        <v>0</v>
      </c>
      <c r="W653" s="285">
        <v>0</v>
      </c>
      <c r="X653" s="285">
        <v>0</v>
      </c>
      <c r="Y653" s="285">
        <v>0</v>
      </c>
      <c r="Z653" s="285">
        <v>0</v>
      </c>
      <c r="AA653" s="285">
        <v>0</v>
      </c>
      <c r="AB653" s="285">
        <v>0</v>
      </c>
      <c r="AC653" s="285">
        <v>0</v>
      </c>
      <c r="AD653" s="285">
        <v>0</v>
      </c>
      <c r="AE653" s="285">
        <v>0</v>
      </c>
      <c r="AF653" s="285">
        <v>0</v>
      </c>
      <c r="AG653" s="285">
        <v>0</v>
      </c>
      <c r="AH653" s="285">
        <v>-3651</v>
      </c>
      <c r="AI653" s="285">
        <v>-6147</v>
      </c>
      <c r="AJ653" s="285">
        <v>-498</v>
      </c>
      <c r="AK653" s="285">
        <v>801171</v>
      </c>
      <c r="AL653" s="285">
        <v>-3425</v>
      </c>
      <c r="AM653" s="285">
        <v>-3695</v>
      </c>
      <c r="AN653" s="285">
        <v>-1343</v>
      </c>
      <c r="AO653" s="285">
        <v>707128</v>
      </c>
      <c r="AP653" s="285">
        <v>-3721</v>
      </c>
      <c r="AQ653" s="285">
        <v>-3799</v>
      </c>
      <c r="AR653" s="285">
        <v>-8301</v>
      </c>
      <c r="AS653" s="285">
        <v>171281</v>
      </c>
      <c r="AT653" s="285">
        <v>0</v>
      </c>
    </row>
    <row r="654" spans="1:46" x14ac:dyDescent="0.35">
      <c r="A654" s="285" t="s">
        <v>10</v>
      </c>
      <c r="B654" s="285">
        <v>1</v>
      </c>
      <c r="C654" s="285" t="s">
        <v>577</v>
      </c>
      <c r="D654" s="285">
        <v>4003</v>
      </c>
      <c r="E654" s="285">
        <v>0</v>
      </c>
      <c r="F654" s="285">
        <v>0</v>
      </c>
      <c r="G654" s="285">
        <v>0</v>
      </c>
      <c r="H654" s="285">
        <v>0</v>
      </c>
      <c r="I654" s="285">
        <v>0</v>
      </c>
      <c r="J654" s="285">
        <v>0</v>
      </c>
      <c r="K654" s="285">
        <v>0</v>
      </c>
      <c r="L654" s="285">
        <v>0</v>
      </c>
      <c r="M654" s="285">
        <v>0</v>
      </c>
      <c r="N654" s="285">
        <v>0</v>
      </c>
      <c r="O654" s="285">
        <v>0</v>
      </c>
      <c r="P654" s="285">
        <v>0</v>
      </c>
      <c r="Q654" s="285">
        <v>0</v>
      </c>
      <c r="R654" s="285">
        <v>0</v>
      </c>
      <c r="S654" s="285">
        <v>0</v>
      </c>
      <c r="T654" s="285">
        <v>0</v>
      </c>
      <c r="U654" s="285">
        <v>0</v>
      </c>
      <c r="V654" s="285">
        <v>0</v>
      </c>
      <c r="W654" s="285">
        <v>0</v>
      </c>
      <c r="X654" s="285">
        <v>0</v>
      </c>
      <c r="Y654" s="285">
        <v>0</v>
      </c>
      <c r="Z654" s="285">
        <v>0</v>
      </c>
      <c r="AA654" s="285">
        <v>0</v>
      </c>
      <c r="AB654" s="285">
        <v>0</v>
      </c>
      <c r="AC654" s="285">
        <v>0</v>
      </c>
      <c r="AD654" s="285">
        <v>0</v>
      </c>
      <c r="AE654" s="285">
        <v>0</v>
      </c>
      <c r="AF654" s="285">
        <v>0</v>
      </c>
      <c r="AG654" s="285">
        <v>0</v>
      </c>
      <c r="AH654" s="285">
        <v>-291</v>
      </c>
      <c r="AI654" s="285">
        <v>-409</v>
      </c>
      <c r="AJ654" s="285">
        <v>-43</v>
      </c>
      <c r="AK654" s="285">
        <v>75463</v>
      </c>
      <c r="AL654" s="285">
        <v>-4</v>
      </c>
      <c r="AM654" s="285">
        <v>-266</v>
      </c>
      <c r="AN654" s="285">
        <v>23</v>
      </c>
      <c r="AO654" s="285">
        <v>65159</v>
      </c>
      <c r="AP654" s="285">
        <v>-46</v>
      </c>
      <c r="AQ654" s="285">
        <v>-63</v>
      </c>
      <c r="AR654" s="285">
        <v>-488</v>
      </c>
      <c r="AS654" s="285">
        <v>15965</v>
      </c>
      <c r="AT654" s="285">
        <v>0</v>
      </c>
    </row>
    <row r="655" spans="1:46" x14ac:dyDescent="0.35">
      <c r="A655" s="285" t="s">
        <v>10</v>
      </c>
      <c r="B655" s="285">
        <v>1</v>
      </c>
      <c r="C655" s="285" t="s">
        <v>577</v>
      </c>
      <c r="D655" s="285">
        <v>4007</v>
      </c>
      <c r="E655" s="285">
        <v>0</v>
      </c>
      <c r="F655" s="285">
        <v>0</v>
      </c>
      <c r="G655" s="285">
        <v>0</v>
      </c>
      <c r="H655" s="285">
        <v>0</v>
      </c>
      <c r="I655" s="285">
        <v>0</v>
      </c>
      <c r="J655" s="285">
        <v>0</v>
      </c>
      <c r="K655" s="285">
        <v>0</v>
      </c>
      <c r="L655" s="285">
        <v>0</v>
      </c>
      <c r="M655" s="285">
        <v>0</v>
      </c>
      <c r="N655" s="285">
        <v>0</v>
      </c>
      <c r="O655" s="285">
        <v>0</v>
      </c>
      <c r="P655" s="285">
        <v>0</v>
      </c>
      <c r="Q655" s="285">
        <v>0</v>
      </c>
      <c r="R655" s="285">
        <v>0</v>
      </c>
      <c r="S655" s="285">
        <v>0</v>
      </c>
      <c r="T655" s="285">
        <v>0</v>
      </c>
      <c r="U655" s="285">
        <v>0</v>
      </c>
      <c r="V655" s="285">
        <v>0</v>
      </c>
      <c r="W655" s="285">
        <v>0</v>
      </c>
      <c r="X655" s="285">
        <v>0</v>
      </c>
      <c r="Y655" s="285">
        <v>0</v>
      </c>
      <c r="Z655" s="285">
        <v>0</v>
      </c>
      <c r="AA655" s="285">
        <v>0</v>
      </c>
      <c r="AB655" s="285">
        <v>0</v>
      </c>
      <c r="AC655" s="285">
        <v>0</v>
      </c>
      <c r="AD655" s="285">
        <v>0</v>
      </c>
      <c r="AE655" s="285">
        <v>0</v>
      </c>
      <c r="AF655" s="285">
        <v>0</v>
      </c>
      <c r="AG655" s="285">
        <v>0</v>
      </c>
      <c r="AH655" s="285">
        <v>-121</v>
      </c>
      <c r="AI655" s="285">
        <v>118</v>
      </c>
      <c r="AJ655" s="285">
        <v>31</v>
      </c>
      <c r="AK655" s="285">
        <v>8457</v>
      </c>
      <c r="AL655" s="285">
        <v>-5</v>
      </c>
      <c r="AM655" s="285">
        <v>-62</v>
      </c>
      <c r="AN655" s="285">
        <v>2</v>
      </c>
      <c r="AO655" s="285">
        <v>8688</v>
      </c>
      <c r="AP655" s="285">
        <v>-102</v>
      </c>
      <c r="AQ655" s="285">
        <v>-70</v>
      </c>
      <c r="AR655" s="285">
        <v>-122</v>
      </c>
      <c r="AS655" s="285">
        <v>6686</v>
      </c>
      <c r="AT655" s="285">
        <v>0</v>
      </c>
    </row>
    <row r="656" spans="1:46" x14ac:dyDescent="0.35">
      <c r="A656" s="285" t="s">
        <v>10</v>
      </c>
      <c r="B656" s="285">
        <v>1</v>
      </c>
      <c r="C656" s="285" t="s">
        <v>577</v>
      </c>
      <c r="D656" s="285">
        <v>4008</v>
      </c>
      <c r="E656" s="285">
        <v>0</v>
      </c>
      <c r="F656" s="285">
        <v>0</v>
      </c>
      <c r="G656" s="285">
        <v>0</v>
      </c>
      <c r="H656" s="285">
        <v>0</v>
      </c>
      <c r="I656" s="285">
        <v>0</v>
      </c>
      <c r="J656" s="285">
        <v>0</v>
      </c>
      <c r="K656" s="285">
        <v>0</v>
      </c>
      <c r="L656" s="285">
        <v>0</v>
      </c>
      <c r="M656" s="285">
        <v>0</v>
      </c>
      <c r="N656" s="285">
        <v>0</v>
      </c>
      <c r="O656" s="285">
        <v>0</v>
      </c>
      <c r="P656" s="285">
        <v>0</v>
      </c>
      <c r="Q656" s="285">
        <v>0</v>
      </c>
      <c r="R656" s="285">
        <v>0</v>
      </c>
      <c r="S656" s="285">
        <v>0</v>
      </c>
      <c r="T656" s="285">
        <v>0</v>
      </c>
      <c r="U656" s="285">
        <v>0</v>
      </c>
      <c r="V656" s="285">
        <v>0</v>
      </c>
      <c r="W656" s="285">
        <v>0</v>
      </c>
      <c r="X656" s="285">
        <v>0</v>
      </c>
      <c r="Y656" s="285">
        <v>0</v>
      </c>
      <c r="Z656" s="285">
        <v>0</v>
      </c>
      <c r="AA656" s="285">
        <v>0</v>
      </c>
      <c r="AB656" s="285">
        <v>0</v>
      </c>
      <c r="AC656" s="285">
        <v>0</v>
      </c>
      <c r="AD656" s="285">
        <v>0</v>
      </c>
      <c r="AE656" s="285">
        <v>0</v>
      </c>
      <c r="AF656" s="285">
        <v>0</v>
      </c>
      <c r="AG656" s="285">
        <v>0</v>
      </c>
      <c r="AH656" s="285">
        <v>-423</v>
      </c>
      <c r="AI656" s="285">
        <v>-596</v>
      </c>
      <c r="AJ656" s="285">
        <v>-34</v>
      </c>
      <c r="AK656" s="285">
        <v>89175</v>
      </c>
      <c r="AL656" s="285">
        <v>2</v>
      </c>
      <c r="AM656" s="285">
        <v>-310</v>
      </c>
      <c r="AN656" s="285">
        <v>34</v>
      </c>
      <c r="AO656" s="285">
        <v>76995</v>
      </c>
      <c r="AP656" s="285">
        <v>-52</v>
      </c>
      <c r="AQ656" s="285">
        <v>-107</v>
      </c>
      <c r="AR656" s="285">
        <v>-551</v>
      </c>
      <c r="AS656" s="285">
        <v>18867</v>
      </c>
      <c r="AT656" s="285">
        <v>0</v>
      </c>
    </row>
    <row r="657" spans="1:46" x14ac:dyDescent="0.35">
      <c r="A657" s="285" t="s">
        <v>10</v>
      </c>
      <c r="B657" s="285">
        <v>1</v>
      </c>
      <c r="C657" s="285" t="s">
        <v>577</v>
      </c>
      <c r="D657" s="285">
        <v>4009</v>
      </c>
      <c r="E657" s="285">
        <v>0</v>
      </c>
      <c r="F657" s="285">
        <v>0</v>
      </c>
      <c r="G657" s="285">
        <v>0</v>
      </c>
      <c r="H657" s="285">
        <v>0</v>
      </c>
      <c r="I657" s="285">
        <v>0</v>
      </c>
      <c r="J657" s="285">
        <v>0</v>
      </c>
      <c r="K657" s="285">
        <v>0</v>
      </c>
      <c r="L657" s="285">
        <v>0</v>
      </c>
      <c r="M657" s="285">
        <v>0</v>
      </c>
      <c r="N657" s="285">
        <v>0</v>
      </c>
      <c r="O657" s="285">
        <v>0</v>
      </c>
      <c r="P657" s="285">
        <v>0</v>
      </c>
      <c r="Q657" s="285">
        <v>0</v>
      </c>
      <c r="R657" s="285">
        <v>0</v>
      </c>
      <c r="S657" s="285">
        <v>0</v>
      </c>
      <c r="T657" s="285">
        <v>0</v>
      </c>
      <c r="U657" s="285">
        <v>0</v>
      </c>
      <c r="V657" s="285">
        <v>0</v>
      </c>
      <c r="W657" s="285">
        <v>0</v>
      </c>
      <c r="X657" s="285">
        <v>0</v>
      </c>
      <c r="Y657" s="285">
        <v>0</v>
      </c>
      <c r="Z657" s="285">
        <v>0</v>
      </c>
      <c r="AA657" s="285">
        <v>0</v>
      </c>
      <c r="AB657" s="285">
        <v>0</v>
      </c>
      <c r="AC657" s="285">
        <v>0</v>
      </c>
      <c r="AD657" s="285">
        <v>0</v>
      </c>
      <c r="AE657" s="285">
        <v>0</v>
      </c>
      <c r="AF657" s="285">
        <v>0</v>
      </c>
      <c r="AG657" s="285">
        <v>0</v>
      </c>
      <c r="AH657" s="285">
        <v>0</v>
      </c>
      <c r="AI657" s="285">
        <v>0</v>
      </c>
      <c r="AJ657" s="285">
        <v>-29</v>
      </c>
      <c r="AK657" s="285">
        <v>63485</v>
      </c>
      <c r="AL657" s="285">
        <v>0</v>
      </c>
      <c r="AM657" s="285">
        <v>-222</v>
      </c>
      <c r="AN657" s="285">
        <v>22</v>
      </c>
      <c r="AO657" s="285">
        <v>54816</v>
      </c>
      <c r="AP657" s="285">
        <v>-37</v>
      </c>
      <c r="AQ657" s="285">
        <v>-70</v>
      </c>
      <c r="AR657" s="285">
        <v>-399</v>
      </c>
      <c r="AS657" s="285">
        <v>13434</v>
      </c>
      <c r="AT657" s="285">
        <v>0</v>
      </c>
    </row>
    <row r="658" spans="1:46" x14ac:dyDescent="0.35">
      <c r="A658" s="285" t="s">
        <v>10</v>
      </c>
      <c r="B658" s="285">
        <v>1</v>
      </c>
      <c r="C658" s="285" t="s">
        <v>577</v>
      </c>
      <c r="D658" s="285">
        <v>4010</v>
      </c>
      <c r="E658" s="285">
        <v>0</v>
      </c>
      <c r="F658" s="285">
        <v>0</v>
      </c>
      <c r="G658" s="285">
        <v>0</v>
      </c>
      <c r="H658" s="285">
        <v>0</v>
      </c>
      <c r="I658" s="285">
        <v>0</v>
      </c>
      <c r="J658" s="285">
        <v>0</v>
      </c>
      <c r="K658" s="285">
        <v>0</v>
      </c>
      <c r="L658" s="285">
        <v>0</v>
      </c>
      <c r="M658" s="285">
        <v>0</v>
      </c>
      <c r="N658" s="285">
        <v>0</v>
      </c>
      <c r="O658" s="285">
        <v>0</v>
      </c>
      <c r="P658" s="285">
        <v>0</v>
      </c>
      <c r="Q658" s="285">
        <v>0</v>
      </c>
      <c r="R658" s="285">
        <v>0</v>
      </c>
      <c r="S658" s="285">
        <v>0</v>
      </c>
      <c r="T658" s="285">
        <v>0</v>
      </c>
      <c r="U658" s="285">
        <v>0</v>
      </c>
      <c r="V658" s="285">
        <v>0</v>
      </c>
      <c r="W658" s="285">
        <v>0</v>
      </c>
      <c r="X658" s="285">
        <v>0</v>
      </c>
      <c r="Y658" s="285">
        <v>0</v>
      </c>
      <c r="Z658" s="285">
        <v>0</v>
      </c>
      <c r="AA658" s="285">
        <v>0</v>
      </c>
      <c r="AB658" s="285">
        <v>0</v>
      </c>
      <c r="AC658" s="285">
        <v>0</v>
      </c>
      <c r="AD658" s="285">
        <v>0</v>
      </c>
      <c r="AE658" s="285">
        <v>0</v>
      </c>
      <c r="AF658" s="285">
        <v>0</v>
      </c>
      <c r="AG658" s="285">
        <v>0</v>
      </c>
      <c r="AH658" s="285">
        <v>0</v>
      </c>
      <c r="AI658" s="285">
        <v>0</v>
      </c>
      <c r="AJ658" s="285">
        <v>0</v>
      </c>
      <c r="AK658" s="285">
        <v>0</v>
      </c>
      <c r="AL658" s="285">
        <v>0</v>
      </c>
      <c r="AM658" s="285">
        <v>0</v>
      </c>
      <c r="AN658" s="285">
        <v>0</v>
      </c>
      <c r="AO658" s="285">
        <v>0</v>
      </c>
      <c r="AP658" s="285">
        <v>0</v>
      </c>
      <c r="AQ658" s="285">
        <v>0</v>
      </c>
      <c r="AR658" s="285">
        <v>0</v>
      </c>
      <c r="AS658" s="285">
        <v>62000</v>
      </c>
      <c r="AT658" s="285">
        <v>0</v>
      </c>
    </row>
    <row r="659" spans="1:46" x14ac:dyDescent="0.35">
      <c r="A659" s="285" t="s">
        <v>10</v>
      </c>
      <c r="B659" s="285">
        <v>1</v>
      </c>
      <c r="C659" s="285" t="s">
        <v>577</v>
      </c>
      <c r="D659" s="285">
        <v>4015</v>
      </c>
      <c r="E659" s="285">
        <v>0</v>
      </c>
      <c r="F659" s="285">
        <v>0</v>
      </c>
      <c r="G659" s="285">
        <v>0</v>
      </c>
      <c r="H659" s="285">
        <v>0</v>
      </c>
      <c r="I659" s="285">
        <v>0</v>
      </c>
      <c r="J659" s="285">
        <v>0</v>
      </c>
      <c r="K659" s="285">
        <v>0</v>
      </c>
      <c r="L659" s="285">
        <v>0</v>
      </c>
      <c r="M659" s="285">
        <v>0</v>
      </c>
      <c r="N659" s="285">
        <v>0</v>
      </c>
      <c r="O659" s="285">
        <v>0</v>
      </c>
      <c r="P659" s="285">
        <v>0</v>
      </c>
      <c r="Q659" s="285">
        <v>0</v>
      </c>
      <c r="R659" s="285">
        <v>0</v>
      </c>
      <c r="S659" s="285">
        <v>0</v>
      </c>
      <c r="T659" s="285">
        <v>0</v>
      </c>
      <c r="U659" s="285">
        <v>0</v>
      </c>
      <c r="V659" s="285">
        <v>0</v>
      </c>
      <c r="W659" s="285">
        <v>0</v>
      </c>
      <c r="X659" s="285">
        <v>0</v>
      </c>
      <c r="Y659" s="285">
        <v>0</v>
      </c>
      <c r="Z659" s="285">
        <v>0</v>
      </c>
      <c r="AA659" s="285">
        <v>0</v>
      </c>
      <c r="AB659" s="285">
        <v>0</v>
      </c>
      <c r="AC659" s="285">
        <v>0</v>
      </c>
      <c r="AD659" s="285">
        <v>0</v>
      </c>
      <c r="AE659" s="285">
        <v>0</v>
      </c>
      <c r="AF659" s="285">
        <v>0</v>
      </c>
      <c r="AG659" s="285">
        <v>0</v>
      </c>
      <c r="AH659" s="285">
        <v>0</v>
      </c>
      <c r="AI659" s="285">
        <v>0</v>
      </c>
      <c r="AJ659" s="285">
        <v>19132</v>
      </c>
      <c r="AK659" s="285">
        <v>0</v>
      </c>
      <c r="AL659" s="285">
        <v>868</v>
      </c>
      <c r="AM659" s="285">
        <v>0</v>
      </c>
      <c r="AN659" s="285">
        <v>0</v>
      </c>
      <c r="AO659" s="285">
        <v>0</v>
      </c>
      <c r="AP659" s="285">
        <v>0</v>
      </c>
      <c r="AQ659" s="285">
        <v>0</v>
      </c>
      <c r="AR659" s="285">
        <v>0</v>
      </c>
      <c r="AS659" s="285">
        <v>0</v>
      </c>
      <c r="AT659" s="285">
        <v>0</v>
      </c>
    </row>
    <row r="660" spans="1:46" x14ac:dyDescent="0.35">
      <c r="A660" s="285" t="s">
        <v>10</v>
      </c>
      <c r="B660" s="285">
        <v>1</v>
      </c>
      <c r="C660" s="285" t="s">
        <v>577</v>
      </c>
      <c r="D660" s="285">
        <v>4020</v>
      </c>
      <c r="E660" s="285">
        <v>0</v>
      </c>
      <c r="F660" s="285">
        <v>0</v>
      </c>
      <c r="G660" s="285">
        <v>0</v>
      </c>
      <c r="H660" s="285">
        <v>0</v>
      </c>
      <c r="I660" s="285">
        <v>0</v>
      </c>
      <c r="J660" s="285">
        <v>0</v>
      </c>
      <c r="K660" s="285">
        <v>0</v>
      </c>
      <c r="L660" s="285">
        <v>0</v>
      </c>
      <c r="M660" s="285">
        <v>0</v>
      </c>
      <c r="N660" s="285">
        <v>0</v>
      </c>
      <c r="O660" s="285">
        <v>0</v>
      </c>
      <c r="P660" s="285">
        <v>0</v>
      </c>
      <c r="Q660" s="285">
        <v>0</v>
      </c>
      <c r="R660" s="285">
        <v>0</v>
      </c>
      <c r="S660" s="285">
        <v>0</v>
      </c>
      <c r="T660" s="285">
        <v>0</v>
      </c>
      <c r="U660" s="285">
        <v>0</v>
      </c>
      <c r="V660" s="285">
        <v>0</v>
      </c>
      <c r="W660" s="285">
        <v>0</v>
      </c>
      <c r="X660" s="285">
        <v>0</v>
      </c>
      <c r="Y660" s="285">
        <v>0</v>
      </c>
      <c r="Z660" s="285">
        <v>0</v>
      </c>
      <c r="AA660" s="285">
        <v>0</v>
      </c>
      <c r="AB660" s="285">
        <v>0</v>
      </c>
      <c r="AC660" s="285">
        <v>0</v>
      </c>
      <c r="AD660" s="285">
        <v>0</v>
      </c>
      <c r="AE660" s="285">
        <v>0</v>
      </c>
      <c r="AF660" s="285">
        <v>0</v>
      </c>
      <c r="AG660" s="285">
        <v>0</v>
      </c>
      <c r="AH660" s="285">
        <v>0</v>
      </c>
      <c r="AI660" s="285">
        <v>0</v>
      </c>
      <c r="AJ660" s="285">
        <v>0</v>
      </c>
      <c r="AK660" s="285">
        <v>0</v>
      </c>
      <c r="AL660" s="285">
        <v>0</v>
      </c>
      <c r="AM660" s="285">
        <v>4191</v>
      </c>
      <c r="AN660" s="285">
        <v>0</v>
      </c>
      <c r="AO660" s="285">
        <v>0</v>
      </c>
      <c r="AP660" s="285">
        <v>2794</v>
      </c>
      <c r="AQ660" s="285">
        <v>0</v>
      </c>
      <c r="AR660" s="285">
        <v>-985</v>
      </c>
      <c r="AS660" s="285">
        <v>0</v>
      </c>
      <c r="AT660" s="285">
        <v>0</v>
      </c>
    </row>
    <row r="661" spans="1:46" x14ac:dyDescent="0.35">
      <c r="A661" s="285" t="s">
        <v>10</v>
      </c>
      <c r="B661" s="285">
        <v>1</v>
      </c>
      <c r="C661" s="285" t="s">
        <v>577</v>
      </c>
      <c r="D661" s="285">
        <v>4021</v>
      </c>
      <c r="E661" s="285">
        <v>0</v>
      </c>
      <c r="F661" s="285">
        <v>0</v>
      </c>
      <c r="G661" s="285">
        <v>0</v>
      </c>
      <c r="H661" s="285">
        <v>0</v>
      </c>
      <c r="I661" s="285">
        <v>0</v>
      </c>
      <c r="J661" s="285">
        <v>0</v>
      </c>
      <c r="K661" s="285">
        <v>0</v>
      </c>
      <c r="L661" s="285">
        <v>0</v>
      </c>
      <c r="M661" s="285">
        <v>0</v>
      </c>
      <c r="N661" s="285">
        <v>0</v>
      </c>
      <c r="O661" s="285">
        <v>0</v>
      </c>
      <c r="P661" s="285">
        <v>0</v>
      </c>
      <c r="Q661" s="285">
        <v>0</v>
      </c>
      <c r="R661" s="285">
        <v>0</v>
      </c>
      <c r="S661" s="285">
        <v>0</v>
      </c>
      <c r="T661" s="285">
        <v>0</v>
      </c>
      <c r="U661" s="285">
        <v>0</v>
      </c>
      <c r="V661" s="285">
        <v>0</v>
      </c>
      <c r="W661" s="285">
        <v>0</v>
      </c>
      <c r="X661" s="285">
        <v>0</v>
      </c>
      <c r="Y661" s="285">
        <v>0</v>
      </c>
      <c r="Z661" s="285">
        <v>0</v>
      </c>
      <c r="AA661" s="285">
        <v>0</v>
      </c>
      <c r="AB661" s="285">
        <v>0</v>
      </c>
      <c r="AC661" s="285">
        <v>0</v>
      </c>
      <c r="AD661" s="285">
        <v>0</v>
      </c>
      <c r="AE661" s="285">
        <v>0</v>
      </c>
      <c r="AF661" s="285">
        <v>0</v>
      </c>
      <c r="AG661" s="285">
        <v>0</v>
      </c>
      <c r="AH661" s="285">
        <v>0</v>
      </c>
      <c r="AI661" s="285">
        <v>0</v>
      </c>
      <c r="AJ661" s="285">
        <v>0</v>
      </c>
      <c r="AK661" s="285">
        <v>0</v>
      </c>
      <c r="AL661" s="285">
        <v>0</v>
      </c>
      <c r="AM661" s="285">
        <v>4250</v>
      </c>
      <c r="AN661" s="285">
        <v>0</v>
      </c>
      <c r="AO661" s="285">
        <v>0</v>
      </c>
      <c r="AP661" s="285">
        <v>4250</v>
      </c>
      <c r="AQ661" s="285">
        <v>0</v>
      </c>
      <c r="AR661" s="285">
        <v>0</v>
      </c>
      <c r="AS661" s="285">
        <v>0</v>
      </c>
      <c r="AT661" s="285">
        <v>0</v>
      </c>
    </row>
    <row r="662" spans="1:46" x14ac:dyDescent="0.35">
      <c r="A662" s="285" t="s">
        <v>10</v>
      </c>
      <c r="B662" s="285">
        <v>1</v>
      </c>
      <c r="C662" s="285" t="s">
        <v>577</v>
      </c>
      <c r="D662" s="285">
        <v>4022</v>
      </c>
      <c r="E662" s="285">
        <v>0</v>
      </c>
      <c r="F662" s="285">
        <v>0</v>
      </c>
      <c r="G662" s="285">
        <v>0</v>
      </c>
      <c r="H662" s="285">
        <v>0</v>
      </c>
      <c r="I662" s="285">
        <v>0</v>
      </c>
      <c r="J662" s="285">
        <v>0</v>
      </c>
      <c r="K662" s="285">
        <v>0</v>
      </c>
      <c r="L662" s="285">
        <v>0</v>
      </c>
      <c r="M662" s="285">
        <v>0</v>
      </c>
      <c r="N662" s="285">
        <v>0</v>
      </c>
      <c r="O662" s="285">
        <v>0</v>
      </c>
      <c r="P662" s="285">
        <v>0</v>
      </c>
      <c r="Q662" s="285">
        <v>0</v>
      </c>
      <c r="R662" s="285">
        <v>0</v>
      </c>
      <c r="S662" s="285">
        <v>0</v>
      </c>
      <c r="T662" s="285">
        <v>0</v>
      </c>
      <c r="U662" s="285">
        <v>0</v>
      </c>
      <c r="V662" s="285">
        <v>0</v>
      </c>
      <c r="W662" s="285">
        <v>0</v>
      </c>
      <c r="X662" s="285">
        <v>0</v>
      </c>
      <c r="Y662" s="285">
        <v>0</v>
      </c>
      <c r="Z662" s="285">
        <v>0</v>
      </c>
      <c r="AA662" s="285">
        <v>0</v>
      </c>
      <c r="AB662" s="285">
        <v>0</v>
      </c>
      <c r="AC662" s="285">
        <v>0</v>
      </c>
      <c r="AD662" s="285">
        <v>0</v>
      </c>
      <c r="AE662" s="285">
        <v>0</v>
      </c>
      <c r="AF662" s="285">
        <v>0</v>
      </c>
      <c r="AG662" s="285">
        <v>0</v>
      </c>
      <c r="AH662" s="285">
        <v>0</v>
      </c>
      <c r="AI662" s="285">
        <v>0</v>
      </c>
      <c r="AJ662" s="285">
        <v>0</v>
      </c>
      <c r="AK662" s="285">
        <v>0</v>
      </c>
      <c r="AL662" s="285">
        <v>0</v>
      </c>
      <c r="AM662" s="285">
        <v>1750</v>
      </c>
      <c r="AN662" s="285">
        <v>0</v>
      </c>
      <c r="AO662" s="285">
        <v>0</v>
      </c>
      <c r="AP662" s="285">
        <v>1750</v>
      </c>
      <c r="AQ662" s="285">
        <v>0</v>
      </c>
      <c r="AR662" s="285">
        <v>0</v>
      </c>
      <c r="AS662" s="285">
        <v>0</v>
      </c>
      <c r="AT662" s="285">
        <v>0</v>
      </c>
    </row>
    <row r="663" spans="1:46" x14ac:dyDescent="0.35">
      <c r="A663" s="285" t="s">
        <v>10</v>
      </c>
      <c r="B663" s="285">
        <v>1</v>
      </c>
      <c r="C663" s="285" t="s">
        <v>577</v>
      </c>
      <c r="D663" s="285">
        <v>4027</v>
      </c>
      <c r="E663" s="285">
        <v>0</v>
      </c>
      <c r="F663" s="285">
        <v>0</v>
      </c>
      <c r="G663" s="285">
        <v>0</v>
      </c>
      <c r="H663" s="285">
        <v>0</v>
      </c>
      <c r="I663" s="285">
        <v>0</v>
      </c>
      <c r="J663" s="285">
        <v>0</v>
      </c>
      <c r="K663" s="285">
        <v>0</v>
      </c>
      <c r="L663" s="285">
        <v>0</v>
      </c>
      <c r="M663" s="285">
        <v>0</v>
      </c>
      <c r="N663" s="285">
        <v>0</v>
      </c>
      <c r="O663" s="285">
        <v>0</v>
      </c>
      <c r="P663" s="285">
        <v>0</v>
      </c>
      <c r="Q663" s="285">
        <v>0</v>
      </c>
      <c r="R663" s="285">
        <v>0</v>
      </c>
      <c r="S663" s="285">
        <v>0</v>
      </c>
      <c r="T663" s="285">
        <v>0</v>
      </c>
      <c r="U663" s="285">
        <v>0</v>
      </c>
      <c r="V663" s="285">
        <v>0</v>
      </c>
      <c r="W663" s="285">
        <v>0</v>
      </c>
      <c r="X663" s="285">
        <v>0</v>
      </c>
      <c r="Y663" s="285">
        <v>0</v>
      </c>
      <c r="Z663" s="285">
        <v>0</v>
      </c>
      <c r="AA663" s="285">
        <v>0</v>
      </c>
      <c r="AB663" s="285">
        <v>0</v>
      </c>
      <c r="AC663" s="285">
        <v>0</v>
      </c>
      <c r="AD663" s="285">
        <v>0</v>
      </c>
      <c r="AE663" s="285">
        <v>0</v>
      </c>
      <c r="AF663" s="285">
        <v>0</v>
      </c>
      <c r="AG663" s="285">
        <v>0</v>
      </c>
      <c r="AH663" s="285">
        <v>0</v>
      </c>
      <c r="AI663" s="285">
        <v>30640</v>
      </c>
      <c r="AJ663" s="285">
        <v>0</v>
      </c>
      <c r="AK663" s="285">
        <v>0</v>
      </c>
      <c r="AL663" s="285">
        <v>0</v>
      </c>
      <c r="AM663" s="285">
        <v>0</v>
      </c>
      <c r="AN663" s="285">
        <v>0</v>
      </c>
      <c r="AO663" s="285">
        <v>0</v>
      </c>
      <c r="AP663" s="285">
        <v>0</v>
      </c>
      <c r="AQ663" s="285">
        <v>0</v>
      </c>
      <c r="AR663" s="285">
        <v>0</v>
      </c>
      <c r="AS663" s="285">
        <v>0</v>
      </c>
      <c r="AT663" s="285">
        <v>0</v>
      </c>
    </row>
    <row r="664" spans="1:46" x14ac:dyDescent="0.35">
      <c r="A664" s="285" t="s">
        <v>10</v>
      </c>
      <c r="B664" s="285">
        <v>1</v>
      </c>
      <c r="C664" s="285" t="s">
        <v>577</v>
      </c>
      <c r="D664" s="285">
        <v>4041</v>
      </c>
      <c r="E664" s="285">
        <v>0</v>
      </c>
      <c r="F664" s="285">
        <v>0</v>
      </c>
      <c r="G664" s="285">
        <v>0</v>
      </c>
      <c r="H664" s="285">
        <v>0</v>
      </c>
      <c r="I664" s="285">
        <v>0</v>
      </c>
      <c r="J664" s="285">
        <v>0</v>
      </c>
      <c r="K664" s="285">
        <v>0</v>
      </c>
      <c r="L664" s="285">
        <v>0</v>
      </c>
      <c r="M664" s="285">
        <v>0</v>
      </c>
      <c r="N664" s="285">
        <v>0</v>
      </c>
      <c r="O664" s="285">
        <v>0</v>
      </c>
      <c r="P664" s="285">
        <v>0</v>
      </c>
      <c r="Q664" s="285">
        <v>0</v>
      </c>
      <c r="R664" s="285">
        <v>0</v>
      </c>
      <c r="S664" s="285">
        <v>0</v>
      </c>
      <c r="T664" s="285">
        <v>0</v>
      </c>
      <c r="U664" s="285">
        <v>0</v>
      </c>
      <c r="V664" s="285">
        <v>0</v>
      </c>
      <c r="W664" s="285">
        <v>0</v>
      </c>
      <c r="X664" s="285">
        <v>0</v>
      </c>
      <c r="Y664" s="285">
        <v>0</v>
      </c>
      <c r="Z664" s="285">
        <v>0</v>
      </c>
      <c r="AA664" s="285">
        <v>0</v>
      </c>
      <c r="AB664" s="285">
        <v>0</v>
      </c>
      <c r="AC664" s="285">
        <v>0</v>
      </c>
      <c r="AD664" s="285">
        <v>0</v>
      </c>
      <c r="AE664" s="285">
        <v>0</v>
      </c>
      <c r="AF664" s="285">
        <v>0</v>
      </c>
      <c r="AG664" s="285">
        <v>0</v>
      </c>
      <c r="AH664" s="285">
        <v>0</v>
      </c>
      <c r="AI664" s="285">
        <v>0</v>
      </c>
      <c r="AJ664" s="285">
        <v>0</v>
      </c>
      <c r="AK664" s="285">
        <v>548</v>
      </c>
      <c r="AL664" s="285">
        <v>0</v>
      </c>
      <c r="AM664" s="285">
        <v>22595</v>
      </c>
      <c r="AN664" s="285">
        <v>0</v>
      </c>
      <c r="AO664" s="285">
        <v>2035</v>
      </c>
      <c r="AP664" s="285">
        <v>3784</v>
      </c>
      <c r="AQ664" s="285">
        <v>823</v>
      </c>
      <c r="AR664" s="285">
        <v>1996</v>
      </c>
      <c r="AS664" s="285">
        <v>219</v>
      </c>
      <c r="AT664" s="285">
        <v>0</v>
      </c>
    </row>
    <row r="665" spans="1:46" x14ac:dyDescent="0.35">
      <c r="A665" s="285" t="s">
        <v>10</v>
      </c>
      <c r="B665" s="285">
        <v>1</v>
      </c>
      <c r="C665" s="285" t="s">
        <v>577</v>
      </c>
      <c r="D665" s="285">
        <v>4045</v>
      </c>
      <c r="E665" s="285">
        <v>0</v>
      </c>
      <c r="F665" s="285">
        <v>0</v>
      </c>
      <c r="G665" s="285">
        <v>0</v>
      </c>
      <c r="H665" s="285">
        <v>0</v>
      </c>
      <c r="I665" s="285">
        <v>0</v>
      </c>
      <c r="J665" s="285">
        <v>0</v>
      </c>
      <c r="K665" s="285">
        <v>0</v>
      </c>
      <c r="L665" s="285">
        <v>0</v>
      </c>
      <c r="M665" s="285">
        <v>0</v>
      </c>
      <c r="N665" s="285">
        <v>0</v>
      </c>
      <c r="O665" s="285">
        <v>0</v>
      </c>
      <c r="P665" s="285">
        <v>0</v>
      </c>
      <c r="Q665" s="285">
        <v>0</v>
      </c>
      <c r="R665" s="285">
        <v>0</v>
      </c>
      <c r="S665" s="285">
        <v>0</v>
      </c>
      <c r="T665" s="285">
        <v>0</v>
      </c>
      <c r="U665" s="285">
        <v>0</v>
      </c>
      <c r="V665" s="285">
        <v>0</v>
      </c>
      <c r="W665" s="285">
        <v>0</v>
      </c>
      <c r="X665" s="285">
        <v>0</v>
      </c>
      <c r="Y665" s="285">
        <v>0</v>
      </c>
      <c r="Z665" s="285">
        <v>0</v>
      </c>
      <c r="AA665" s="285">
        <v>0</v>
      </c>
      <c r="AB665" s="285">
        <v>0</v>
      </c>
      <c r="AC665" s="285">
        <v>0</v>
      </c>
      <c r="AD665" s="285">
        <v>0</v>
      </c>
      <c r="AE665" s="285">
        <v>0</v>
      </c>
      <c r="AF665" s="285">
        <v>0</v>
      </c>
      <c r="AG665" s="285">
        <v>0</v>
      </c>
      <c r="AH665" s="285">
        <v>2874</v>
      </c>
      <c r="AI665" s="285">
        <v>2874</v>
      </c>
      <c r="AJ665" s="285">
        <v>2874</v>
      </c>
      <c r="AK665" s="285">
        <v>2874</v>
      </c>
      <c r="AL665" s="285">
        <v>2874</v>
      </c>
      <c r="AM665" s="285">
        <v>2874</v>
      </c>
      <c r="AN665" s="285">
        <v>2874</v>
      </c>
      <c r="AO665" s="285">
        <v>2874</v>
      </c>
      <c r="AP665" s="285">
        <v>2874</v>
      </c>
      <c r="AQ665" s="285">
        <v>2874</v>
      </c>
      <c r="AR665" s="285">
        <v>2874</v>
      </c>
      <c r="AS665" s="285">
        <v>2879</v>
      </c>
      <c r="AT665" s="285">
        <v>0</v>
      </c>
    </row>
    <row r="666" spans="1:46" x14ac:dyDescent="0.35">
      <c r="A666" s="285" t="s">
        <v>10</v>
      </c>
      <c r="B666" s="285">
        <v>1</v>
      </c>
      <c r="C666" s="285" t="s">
        <v>577</v>
      </c>
      <c r="D666" s="285">
        <v>4046</v>
      </c>
      <c r="E666" s="285">
        <v>0</v>
      </c>
      <c r="F666" s="285">
        <v>0</v>
      </c>
      <c r="G666" s="285">
        <v>0</v>
      </c>
      <c r="H666" s="285">
        <v>0</v>
      </c>
      <c r="I666" s="285">
        <v>0</v>
      </c>
      <c r="J666" s="285">
        <v>0</v>
      </c>
      <c r="K666" s="285">
        <v>0</v>
      </c>
      <c r="L666" s="285">
        <v>0</v>
      </c>
      <c r="M666" s="285">
        <v>0</v>
      </c>
      <c r="N666" s="285">
        <v>0</v>
      </c>
      <c r="O666" s="285">
        <v>0</v>
      </c>
      <c r="P666" s="285">
        <v>0</v>
      </c>
      <c r="Q666" s="285">
        <v>0</v>
      </c>
      <c r="R666" s="285">
        <v>0</v>
      </c>
      <c r="S666" s="285">
        <v>0</v>
      </c>
      <c r="T666" s="285">
        <v>0</v>
      </c>
      <c r="U666" s="285">
        <v>0</v>
      </c>
      <c r="V666" s="285">
        <v>0</v>
      </c>
      <c r="W666" s="285">
        <v>0</v>
      </c>
      <c r="X666" s="285">
        <v>0</v>
      </c>
      <c r="Y666" s="285">
        <v>0</v>
      </c>
      <c r="Z666" s="285">
        <v>0</v>
      </c>
      <c r="AA666" s="285">
        <v>0</v>
      </c>
      <c r="AB666" s="285">
        <v>0</v>
      </c>
      <c r="AC666" s="285">
        <v>0</v>
      </c>
      <c r="AD666" s="285">
        <v>0</v>
      </c>
      <c r="AE666" s="285">
        <v>0</v>
      </c>
      <c r="AF666" s="285">
        <v>0</v>
      </c>
      <c r="AG666" s="285">
        <v>0</v>
      </c>
      <c r="AH666" s="285">
        <v>0</v>
      </c>
      <c r="AI666" s="285">
        <v>0</v>
      </c>
      <c r="AJ666" s="285">
        <v>0</v>
      </c>
      <c r="AK666" s="285">
        <v>341</v>
      </c>
      <c r="AL666" s="285">
        <v>3975</v>
      </c>
      <c r="AM666" s="285">
        <v>0</v>
      </c>
      <c r="AN666" s="285">
        <v>1022</v>
      </c>
      <c r="AO666" s="285">
        <v>6516</v>
      </c>
      <c r="AP666" s="285">
        <v>0</v>
      </c>
      <c r="AQ666" s="285">
        <v>0</v>
      </c>
      <c r="AR666" s="285">
        <v>1646</v>
      </c>
      <c r="AS666" s="285">
        <v>0</v>
      </c>
      <c r="AT666" s="285">
        <v>0</v>
      </c>
    </row>
    <row r="667" spans="1:46" x14ac:dyDescent="0.35">
      <c r="A667" s="285" t="s">
        <v>10</v>
      </c>
      <c r="B667" s="285">
        <v>1</v>
      </c>
      <c r="C667" s="285" t="s">
        <v>577</v>
      </c>
      <c r="D667" s="285">
        <v>4050</v>
      </c>
      <c r="E667" s="285">
        <v>0</v>
      </c>
      <c r="F667" s="285">
        <v>0</v>
      </c>
      <c r="G667" s="285">
        <v>0</v>
      </c>
      <c r="H667" s="285">
        <v>0</v>
      </c>
      <c r="I667" s="285">
        <v>0</v>
      </c>
      <c r="J667" s="285">
        <v>0</v>
      </c>
      <c r="K667" s="285">
        <v>0</v>
      </c>
      <c r="L667" s="285">
        <v>0</v>
      </c>
      <c r="M667" s="285">
        <v>0</v>
      </c>
      <c r="N667" s="285">
        <v>0</v>
      </c>
      <c r="O667" s="285">
        <v>0</v>
      </c>
      <c r="P667" s="285">
        <v>0</v>
      </c>
      <c r="Q667" s="285">
        <v>0</v>
      </c>
      <c r="R667" s="285">
        <v>0</v>
      </c>
      <c r="S667" s="285">
        <v>0</v>
      </c>
      <c r="T667" s="285">
        <v>0</v>
      </c>
      <c r="U667" s="285">
        <v>0</v>
      </c>
      <c r="V667" s="285">
        <v>0</v>
      </c>
      <c r="W667" s="285">
        <v>0</v>
      </c>
      <c r="X667" s="285">
        <v>0</v>
      </c>
      <c r="Y667" s="285">
        <v>0</v>
      </c>
      <c r="Z667" s="285">
        <v>0</v>
      </c>
      <c r="AA667" s="285">
        <v>0</v>
      </c>
      <c r="AB667" s="285">
        <v>0</v>
      </c>
      <c r="AC667" s="285">
        <v>0</v>
      </c>
      <c r="AD667" s="285">
        <v>0</v>
      </c>
      <c r="AE667" s="285">
        <v>0</v>
      </c>
      <c r="AF667" s="285">
        <v>0</v>
      </c>
      <c r="AG667" s="285">
        <v>0</v>
      </c>
      <c r="AH667" s="285">
        <v>767</v>
      </c>
      <c r="AI667" s="285">
        <v>767</v>
      </c>
      <c r="AJ667" s="285">
        <v>767</v>
      </c>
      <c r="AK667" s="285">
        <v>767</v>
      </c>
      <c r="AL667" s="285">
        <v>767</v>
      </c>
      <c r="AM667" s="285">
        <v>767</v>
      </c>
      <c r="AN667" s="285">
        <v>767</v>
      </c>
      <c r="AO667" s="285">
        <v>767</v>
      </c>
      <c r="AP667" s="285">
        <v>767</v>
      </c>
      <c r="AQ667" s="285">
        <v>767</v>
      </c>
      <c r="AR667" s="285">
        <v>767</v>
      </c>
      <c r="AS667" s="285">
        <v>763</v>
      </c>
      <c r="AT667" s="285">
        <v>0</v>
      </c>
    </row>
    <row r="668" spans="1:46" x14ac:dyDescent="0.35">
      <c r="A668" s="285" t="s">
        <v>10</v>
      </c>
      <c r="B668" s="285">
        <v>1</v>
      </c>
      <c r="C668" s="285" t="s">
        <v>577</v>
      </c>
      <c r="D668" s="285">
        <v>4070</v>
      </c>
      <c r="E668" s="285">
        <v>0</v>
      </c>
      <c r="F668" s="285">
        <v>0</v>
      </c>
      <c r="G668" s="285">
        <v>0</v>
      </c>
      <c r="H668" s="285">
        <v>0</v>
      </c>
      <c r="I668" s="285">
        <v>0</v>
      </c>
      <c r="J668" s="285">
        <v>0</v>
      </c>
      <c r="K668" s="285">
        <v>0</v>
      </c>
      <c r="L668" s="285">
        <v>0</v>
      </c>
      <c r="M668" s="285">
        <v>0</v>
      </c>
      <c r="N668" s="285">
        <v>0</v>
      </c>
      <c r="O668" s="285">
        <v>0</v>
      </c>
      <c r="P668" s="285">
        <v>0</v>
      </c>
      <c r="Q668" s="285">
        <v>0</v>
      </c>
      <c r="R668" s="285">
        <v>0</v>
      </c>
      <c r="S668" s="285">
        <v>0</v>
      </c>
      <c r="T668" s="285">
        <v>0</v>
      </c>
      <c r="U668" s="285">
        <v>0</v>
      </c>
      <c r="V668" s="285">
        <v>0</v>
      </c>
      <c r="W668" s="285">
        <v>0</v>
      </c>
      <c r="X668" s="285">
        <v>0</v>
      </c>
      <c r="Y668" s="285">
        <v>0</v>
      </c>
      <c r="Z668" s="285">
        <v>0</v>
      </c>
      <c r="AA668" s="285">
        <v>0</v>
      </c>
      <c r="AB668" s="285">
        <v>0</v>
      </c>
      <c r="AC668" s="285">
        <v>0</v>
      </c>
      <c r="AD668" s="285">
        <v>0</v>
      </c>
      <c r="AE668" s="285">
        <v>0</v>
      </c>
      <c r="AF668" s="285">
        <v>0</v>
      </c>
      <c r="AG668" s="285">
        <v>0</v>
      </c>
      <c r="AH668" s="285">
        <v>-246</v>
      </c>
      <c r="AI668" s="285">
        <v>-346</v>
      </c>
      <c r="AJ668" s="285">
        <v>-36</v>
      </c>
      <c r="AK668" s="285">
        <v>91042</v>
      </c>
      <c r="AL668" s="285">
        <v>-1</v>
      </c>
      <c r="AM668" s="285">
        <v>-317</v>
      </c>
      <c r="AN668" s="285">
        <v>34</v>
      </c>
      <c r="AO668" s="285">
        <v>78607</v>
      </c>
      <c r="AP668" s="285">
        <v>-53</v>
      </c>
      <c r="AQ668" s="285">
        <v>-381</v>
      </c>
      <c r="AR668" s="285">
        <v>-564</v>
      </c>
      <c r="AS668" s="285">
        <v>19261</v>
      </c>
      <c r="AT668" s="285">
        <v>0</v>
      </c>
    </row>
    <row r="669" spans="1:46" x14ac:dyDescent="0.35">
      <c r="A669" s="285" t="s">
        <v>10</v>
      </c>
      <c r="B669" s="285">
        <v>1</v>
      </c>
      <c r="C669" s="285" t="s">
        <v>577</v>
      </c>
      <c r="D669" s="285">
        <v>4091</v>
      </c>
      <c r="E669" s="285">
        <v>0</v>
      </c>
      <c r="F669" s="285">
        <v>0</v>
      </c>
      <c r="G669" s="285">
        <v>0</v>
      </c>
      <c r="H669" s="285">
        <v>0</v>
      </c>
      <c r="I669" s="285">
        <v>0</v>
      </c>
      <c r="J669" s="285">
        <v>0</v>
      </c>
      <c r="K669" s="285">
        <v>0</v>
      </c>
      <c r="L669" s="285">
        <v>0</v>
      </c>
      <c r="M669" s="285">
        <v>0</v>
      </c>
      <c r="N669" s="285">
        <v>0</v>
      </c>
      <c r="O669" s="285">
        <v>0</v>
      </c>
      <c r="P669" s="285">
        <v>0</v>
      </c>
      <c r="Q669" s="285">
        <v>0</v>
      </c>
      <c r="R669" s="285">
        <v>0</v>
      </c>
      <c r="S669" s="285">
        <v>0</v>
      </c>
      <c r="T669" s="285">
        <v>0</v>
      </c>
      <c r="U669" s="285">
        <v>0</v>
      </c>
      <c r="V669" s="285">
        <v>0</v>
      </c>
      <c r="W669" s="285">
        <v>0</v>
      </c>
      <c r="X669" s="285">
        <v>0</v>
      </c>
      <c r="Y669" s="285">
        <v>0</v>
      </c>
      <c r="Z669" s="285">
        <v>0</v>
      </c>
      <c r="AA669" s="285">
        <v>0</v>
      </c>
      <c r="AB669" s="285">
        <v>0</v>
      </c>
      <c r="AC669" s="285">
        <v>0</v>
      </c>
      <c r="AD669" s="285">
        <v>0</v>
      </c>
      <c r="AE669" s="285">
        <v>0</v>
      </c>
      <c r="AF669" s="285">
        <v>0</v>
      </c>
      <c r="AG669" s="285">
        <v>0</v>
      </c>
      <c r="AH669" s="285">
        <v>0</v>
      </c>
      <c r="AI669" s="285">
        <v>8840</v>
      </c>
      <c r="AJ669" s="285">
        <v>0</v>
      </c>
      <c r="AK669" s="285">
        <v>0</v>
      </c>
      <c r="AL669" s="285">
        <v>0</v>
      </c>
      <c r="AM669" s="285">
        <v>0</v>
      </c>
      <c r="AN669" s="285">
        <v>0</v>
      </c>
      <c r="AO669" s="285">
        <v>0</v>
      </c>
      <c r="AP669" s="285">
        <v>0</v>
      </c>
      <c r="AQ669" s="285">
        <v>0</v>
      </c>
      <c r="AR669" s="285">
        <v>0</v>
      </c>
      <c r="AS669" s="285">
        <v>0</v>
      </c>
      <c r="AT669" s="285">
        <v>0</v>
      </c>
    </row>
    <row r="670" spans="1:46" x14ac:dyDescent="0.35">
      <c r="A670" s="285" t="s">
        <v>10</v>
      </c>
      <c r="B670" s="285">
        <v>1</v>
      </c>
      <c r="C670" s="285" t="s">
        <v>577</v>
      </c>
      <c r="D670" s="285">
        <v>5001</v>
      </c>
      <c r="E670" s="285">
        <v>0</v>
      </c>
      <c r="F670" s="285">
        <v>0</v>
      </c>
      <c r="G670" s="285">
        <v>0</v>
      </c>
      <c r="H670" s="285">
        <v>0</v>
      </c>
      <c r="I670" s="285">
        <v>0</v>
      </c>
      <c r="J670" s="285">
        <v>0</v>
      </c>
      <c r="K670" s="285">
        <v>0</v>
      </c>
      <c r="L670" s="285">
        <v>0</v>
      </c>
      <c r="M670" s="285">
        <v>0</v>
      </c>
      <c r="N670" s="285">
        <v>0</v>
      </c>
      <c r="O670" s="285">
        <v>0</v>
      </c>
      <c r="P670" s="285">
        <v>0</v>
      </c>
      <c r="Q670" s="285">
        <v>0</v>
      </c>
      <c r="R670" s="285">
        <v>0</v>
      </c>
      <c r="S670" s="285">
        <v>0</v>
      </c>
      <c r="T670" s="285">
        <v>0</v>
      </c>
      <c r="U670" s="285">
        <v>0</v>
      </c>
      <c r="V670" s="285">
        <v>0</v>
      </c>
      <c r="W670" s="285">
        <v>0</v>
      </c>
      <c r="X670" s="285">
        <v>0</v>
      </c>
      <c r="Y670" s="285">
        <v>0</v>
      </c>
      <c r="Z670" s="285">
        <v>0</v>
      </c>
      <c r="AA670" s="285">
        <v>0</v>
      </c>
      <c r="AB670" s="285">
        <v>0</v>
      </c>
      <c r="AC670" s="285">
        <v>0</v>
      </c>
      <c r="AD670" s="285">
        <v>0</v>
      </c>
      <c r="AE670" s="285">
        <v>0</v>
      </c>
      <c r="AF670" s="285">
        <v>0</v>
      </c>
      <c r="AG670" s="285">
        <v>0</v>
      </c>
      <c r="AH670" s="285">
        <v>22017</v>
      </c>
      <c r="AI670" s="285">
        <v>23065</v>
      </c>
      <c r="AJ670" s="285">
        <v>24114</v>
      </c>
      <c r="AK670" s="285">
        <v>20969</v>
      </c>
      <c r="AL670" s="285">
        <v>24114</v>
      </c>
      <c r="AM670" s="285">
        <v>23065</v>
      </c>
      <c r="AN670" s="285">
        <v>22017</v>
      </c>
      <c r="AO670" s="285">
        <v>24114</v>
      </c>
      <c r="AP670" s="285">
        <v>20969</v>
      </c>
      <c r="AQ670" s="285">
        <v>22017</v>
      </c>
      <c r="AR670" s="285">
        <v>23065</v>
      </c>
      <c r="AS670" s="285">
        <v>47850.41</v>
      </c>
      <c r="AT670" s="285">
        <v>0</v>
      </c>
    </row>
    <row r="671" spans="1:46" x14ac:dyDescent="0.35">
      <c r="A671" s="285" t="s">
        <v>10</v>
      </c>
      <c r="B671" s="285">
        <v>1</v>
      </c>
      <c r="C671" s="285" t="s">
        <v>577</v>
      </c>
      <c r="D671" s="285">
        <v>5002</v>
      </c>
      <c r="E671" s="285">
        <v>0</v>
      </c>
      <c r="F671" s="285">
        <v>0</v>
      </c>
      <c r="G671" s="285">
        <v>0</v>
      </c>
      <c r="H671" s="285">
        <v>0</v>
      </c>
      <c r="I671" s="285">
        <v>0</v>
      </c>
      <c r="J671" s="285">
        <v>0</v>
      </c>
      <c r="K671" s="285">
        <v>0</v>
      </c>
      <c r="L671" s="285">
        <v>0</v>
      </c>
      <c r="M671" s="285">
        <v>0</v>
      </c>
      <c r="N671" s="285">
        <v>0</v>
      </c>
      <c r="O671" s="285">
        <v>0</v>
      </c>
      <c r="P671" s="285">
        <v>0</v>
      </c>
      <c r="Q671" s="285">
        <v>0</v>
      </c>
      <c r="R671" s="285">
        <v>0</v>
      </c>
      <c r="S671" s="285">
        <v>0</v>
      </c>
      <c r="T671" s="285">
        <v>0</v>
      </c>
      <c r="U671" s="285">
        <v>0</v>
      </c>
      <c r="V671" s="285">
        <v>0</v>
      </c>
      <c r="W671" s="285">
        <v>0</v>
      </c>
      <c r="X671" s="285">
        <v>0</v>
      </c>
      <c r="Y671" s="285">
        <v>0</v>
      </c>
      <c r="Z671" s="285">
        <v>0</v>
      </c>
      <c r="AA671" s="285">
        <v>0</v>
      </c>
      <c r="AB671" s="285">
        <v>0</v>
      </c>
      <c r="AC671" s="285">
        <v>0</v>
      </c>
      <c r="AD671" s="285">
        <v>0</v>
      </c>
      <c r="AE671" s="285">
        <v>0</v>
      </c>
      <c r="AF671" s="285">
        <v>0</v>
      </c>
      <c r="AG671" s="285">
        <v>0</v>
      </c>
      <c r="AH671" s="285">
        <v>2380</v>
      </c>
      <c r="AI671" s="285">
        <v>2493</v>
      </c>
      <c r="AJ671" s="285">
        <v>2607</v>
      </c>
      <c r="AK671" s="285">
        <v>2267</v>
      </c>
      <c r="AL671" s="285">
        <v>2607</v>
      </c>
      <c r="AM671" s="285">
        <v>2493</v>
      </c>
      <c r="AN671" s="285">
        <v>2380</v>
      </c>
      <c r="AO671" s="285">
        <v>2607</v>
      </c>
      <c r="AP671" s="285">
        <v>2267</v>
      </c>
      <c r="AQ671" s="285">
        <v>2380</v>
      </c>
      <c r="AR671" s="285">
        <v>2493</v>
      </c>
      <c r="AS671" s="285">
        <v>5170.07</v>
      </c>
      <c r="AT671" s="285">
        <v>0</v>
      </c>
    </row>
    <row r="672" spans="1:46" x14ac:dyDescent="0.35">
      <c r="A672" s="285" t="s">
        <v>10</v>
      </c>
      <c r="B672" s="285">
        <v>1</v>
      </c>
      <c r="C672" s="285" t="s">
        <v>577</v>
      </c>
      <c r="D672" s="285">
        <v>5010</v>
      </c>
      <c r="E672" s="285">
        <v>0</v>
      </c>
      <c r="F672" s="285">
        <v>0</v>
      </c>
      <c r="G672" s="285">
        <v>0</v>
      </c>
      <c r="H672" s="285">
        <v>0</v>
      </c>
      <c r="I672" s="285">
        <v>0</v>
      </c>
      <c r="J672" s="285">
        <v>0</v>
      </c>
      <c r="K672" s="285">
        <v>0</v>
      </c>
      <c r="L672" s="285">
        <v>0</v>
      </c>
      <c r="M672" s="285">
        <v>0</v>
      </c>
      <c r="N672" s="285">
        <v>0</v>
      </c>
      <c r="O672" s="285">
        <v>0</v>
      </c>
      <c r="P672" s="285">
        <v>0</v>
      </c>
      <c r="Q672" s="285">
        <v>0</v>
      </c>
      <c r="R672" s="285">
        <v>0</v>
      </c>
      <c r="S672" s="285">
        <v>0</v>
      </c>
      <c r="T672" s="285">
        <v>0</v>
      </c>
      <c r="U672" s="285">
        <v>0</v>
      </c>
      <c r="V672" s="285">
        <v>0</v>
      </c>
      <c r="W672" s="285">
        <v>0</v>
      </c>
      <c r="X672" s="285">
        <v>0</v>
      </c>
      <c r="Y672" s="285">
        <v>0</v>
      </c>
      <c r="Z672" s="285">
        <v>0</v>
      </c>
      <c r="AA672" s="285">
        <v>0</v>
      </c>
      <c r="AB672" s="285">
        <v>0</v>
      </c>
      <c r="AC672" s="285">
        <v>0</v>
      </c>
      <c r="AD672" s="285">
        <v>0</v>
      </c>
      <c r="AE672" s="285">
        <v>0</v>
      </c>
      <c r="AF672" s="285">
        <v>0</v>
      </c>
      <c r="AG672" s="285">
        <v>0</v>
      </c>
      <c r="AH672" s="285">
        <v>52</v>
      </c>
      <c r="AI672" s="285">
        <v>52</v>
      </c>
      <c r="AJ672" s="285">
        <v>52</v>
      </c>
      <c r="AK672" s="285">
        <v>52</v>
      </c>
      <c r="AL672" s="285">
        <v>52</v>
      </c>
      <c r="AM672" s="285">
        <v>52</v>
      </c>
      <c r="AN672" s="285">
        <v>52</v>
      </c>
      <c r="AO672" s="285">
        <v>52</v>
      </c>
      <c r="AP672" s="285">
        <v>52</v>
      </c>
      <c r="AQ672" s="285">
        <v>52</v>
      </c>
      <c r="AR672" s="285">
        <v>52</v>
      </c>
      <c r="AS672" s="285">
        <v>53</v>
      </c>
      <c r="AT672" s="285">
        <v>0</v>
      </c>
    </row>
    <row r="673" spans="1:46" x14ac:dyDescent="0.35">
      <c r="A673" s="285" t="s">
        <v>10</v>
      </c>
      <c r="B673" s="285">
        <v>1</v>
      </c>
      <c r="C673" s="285" t="s">
        <v>577</v>
      </c>
      <c r="D673" s="285">
        <v>5011</v>
      </c>
      <c r="E673" s="285">
        <v>0</v>
      </c>
      <c r="F673" s="285">
        <v>0</v>
      </c>
      <c r="G673" s="285">
        <v>0</v>
      </c>
      <c r="H673" s="285">
        <v>0</v>
      </c>
      <c r="I673" s="285">
        <v>0</v>
      </c>
      <c r="J673" s="285">
        <v>0</v>
      </c>
      <c r="K673" s="285">
        <v>0</v>
      </c>
      <c r="L673" s="285">
        <v>0</v>
      </c>
      <c r="M673" s="285">
        <v>0</v>
      </c>
      <c r="N673" s="285">
        <v>0</v>
      </c>
      <c r="O673" s="285">
        <v>0</v>
      </c>
      <c r="P673" s="285">
        <v>0</v>
      </c>
      <c r="Q673" s="285">
        <v>0</v>
      </c>
      <c r="R673" s="285">
        <v>0</v>
      </c>
      <c r="S673" s="285">
        <v>0</v>
      </c>
      <c r="T673" s="285">
        <v>0</v>
      </c>
      <c r="U673" s="285">
        <v>0</v>
      </c>
      <c r="V673" s="285">
        <v>0</v>
      </c>
      <c r="W673" s="285">
        <v>0</v>
      </c>
      <c r="X673" s="285">
        <v>0</v>
      </c>
      <c r="Y673" s="285">
        <v>0</v>
      </c>
      <c r="Z673" s="285">
        <v>0</v>
      </c>
      <c r="AA673" s="285">
        <v>0</v>
      </c>
      <c r="AB673" s="285">
        <v>0</v>
      </c>
      <c r="AC673" s="285">
        <v>0</v>
      </c>
      <c r="AD673" s="285">
        <v>0</v>
      </c>
      <c r="AE673" s="285">
        <v>0</v>
      </c>
      <c r="AF673" s="285">
        <v>0</v>
      </c>
      <c r="AG673" s="285">
        <v>0</v>
      </c>
      <c r="AH673" s="285">
        <v>52</v>
      </c>
      <c r="AI673" s="285">
        <v>52</v>
      </c>
      <c r="AJ673" s="285">
        <v>52</v>
      </c>
      <c r="AK673" s="285">
        <v>52</v>
      </c>
      <c r="AL673" s="285">
        <v>52</v>
      </c>
      <c r="AM673" s="285">
        <v>52</v>
      </c>
      <c r="AN673" s="285">
        <v>52</v>
      </c>
      <c r="AO673" s="285">
        <v>52</v>
      </c>
      <c r="AP673" s="285">
        <v>52</v>
      </c>
      <c r="AQ673" s="285">
        <v>52</v>
      </c>
      <c r="AR673" s="285">
        <v>52</v>
      </c>
      <c r="AS673" s="285">
        <v>53</v>
      </c>
      <c r="AT673" s="285">
        <v>0</v>
      </c>
    </row>
    <row r="674" spans="1:46" x14ac:dyDescent="0.35">
      <c r="A674" s="285" t="s">
        <v>10</v>
      </c>
      <c r="B674" s="285">
        <v>1</v>
      </c>
      <c r="C674" s="285" t="s">
        <v>577</v>
      </c>
      <c r="D674" s="285">
        <v>5013</v>
      </c>
      <c r="E674" s="285">
        <v>0</v>
      </c>
      <c r="F674" s="285">
        <v>0</v>
      </c>
      <c r="G674" s="285">
        <v>0</v>
      </c>
      <c r="H674" s="285">
        <v>0</v>
      </c>
      <c r="I674" s="285">
        <v>0</v>
      </c>
      <c r="J674" s="285">
        <v>0</v>
      </c>
      <c r="K674" s="285">
        <v>0</v>
      </c>
      <c r="L674" s="285">
        <v>0</v>
      </c>
      <c r="M674" s="285">
        <v>0</v>
      </c>
      <c r="N674" s="285">
        <v>0</v>
      </c>
      <c r="O674" s="285">
        <v>0</v>
      </c>
      <c r="P674" s="285">
        <v>0</v>
      </c>
      <c r="Q674" s="285">
        <v>0</v>
      </c>
      <c r="R674" s="285">
        <v>0</v>
      </c>
      <c r="S674" s="285">
        <v>0</v>
      </c>
      <c r="T674" s="285">
        <v>0</v>
      </c>
      <c r="U674" s="285">
        <v>0</v>
      </c>
      <c r="V674" s="285">
        <v>0</v>
      </c>
      <c r="W674" s="285">
        <v>0</v>
      </c>
      <c r="X674" s="285">
        <v>0</v>
      </c>
      <c r="Y674" s="285">
        <v>0</v>
      </c>
      <c r="Z674" s="285">
        <v>0</v>
      </c>
      <c r="AA674" s="285">
        <v>0</v>
      </c>
      <c r="AB674" s="285">
        <v>0</v>
      </c>
      <c r="AC674" s="285">
        <v>0</v>
      </c>
      <c r="AD674" s="285">
        <v>0</v>
      </c>
      <c r="AE674" s="285">
        <v>0</v>
      </c>
      <c r="AF674" s="285">
        <v>0</v>
      </c>
      <c r="AG674" s="285">
        <v>0</v>
      </c>
      <c r="AH674" s="285">
        <v>52</v>
      </c>
      <c r="AI674" s="285">
        <v>52</v>
      </c>
      <c r="AJ674" s="285">
        <v>52</v>
      </c>
      <c r="AK674" s="285">
        <v>52</v>
      </c>
      <c r="AL674" s="285">
        <v>52</v>
      </c>
      <c r="AM674" s="285">
        <v>52</v>
      </c>
      <c r="AN674" s="285">
        <v>52</v>
      </c>
      <c r="AO674" s="285">
        <v>52</v>
      </c>
      <c r="AP674" s="285">
        <v>52</v>
      </c>
      <c r="AQ674" s="285">
        <v>52</v>
      </c>
      <c r="AR674" s="285">
        <v>52</v>
      </c>
      <c r="AS674" s="285">
        <v>53</v>
      </c>
      <c r="AT674" s="285">
        <v>0</v>
      </c>
    </row>
    <row r="675" spans="1:46" x14ac:dyDescent="0.35">
      <c r="A675" s="285" t="s">
        <v>10</v>
      </c>
      <c r="B675" s="285">
        <v>1</v>
      </c>
      <c r="C675" s="285" t="s">
        <v>577</v>
      </c>
      <c r="D675" s="285">
        <v>5014</v>
      </c>
      <c r="E675" s="285">
        <v>0</v>
      </c>
      <c r="F675" s="285">
        <v>0</v>
      </c>
      <c r="G675" s="285">
        <v>0</v>
      </c>
      <c r="H675" s="285">
        <v>0</v>
      </c>
      <c r="I675" s="285">
        <v>0</v>
      </c>
      <c r="J675" s="285">
        <v>0</v>
      </c>
      <c r="K675" s="285">
        <v>0</v>
      </c>
      <c r="L675" s="285">
        <v>0</v>
      </c>
      <c r="M675" s="285">
        <v>0</v>
      </c>
      <c r="N675" s="285">
        <v>0</v>
      </c>
      <c r="O675" s="285">
        <v>0</v>
      </c>
      <c r="P675" s="285">
        <v>0</v>
      </c>
      <c r="Q675" s="285">
        <v>0</v>
      </c>
      <c r="R675" s="285">
        <v>0</v>
      </c>
      <c r="S675" s="285">
        <v>0</v>
      </c>
      <c r="T675" s="285">
        <v>0</v>
      </c>
      <c r="U675" s="285">
        <v>0</v>
      </c>
      <c r="V675" s="285">
        <v>0</v>
      </c>
      <c r="W675" s="285">
        <v>0</v>
      </c>
      <c r="X675" s="285">
        <v>0</v>
      </c>
      <c r="Y675" s="285">
        <v>0</v>
      </c>
      <c r="Z675" s="285">
        <v>0</v>
      </c>
      <c r="AA675" s="285">
        <v>0</v>
      </c>
      <c r="AB675" s="285">
        <v>0</v>
      </c>
      <c r="AC675" s="285">
        <v>0</v>
      </c>
      <c r="AD675" s="285">
        <v>0</v>
      </c>
      <c r="AE675" s="285">
        <v>0</v>
      </c>
      <c r="AF675" s="285">
        <v>0</v>
      </c>
      <c r="AG675" s="285">
        <v>0</v>
      </c>
      <c r="AH675" s="285">
        <v>52</v>
      </c>
      <c r="AI675" s="285">
        <v>52</v>
      </c>
      <c r="AJ675" s="285">
        <v>52</v>
      </c>
      <c r="AK675" s="285">
        <v>52</v>
      </c>
      <c r="AL675" s="285">
        <v>52</v>
      </c>
      <c r="AM675" s="285">
        <v>52</v>
      </c>
      <c r="AN675" s="285">
        <v>52</v>
      </c>
      <c r="AO675" s="285">
        <v>52</v>
      </c>
      <c r="AP675" s="285">
        <v>52</v>
      </c>
      <c r="AQ675" s="285">
        <v>52</v>
      </c>
      <c r="AR675" s="285">
        <v>52</v>
      </c>
      <c r="AS675" s="285">
        <v>53</v>
      </c>
      <c r="AT675" s="285">
        <v>0</v>
      </c>
    </row>
    <row r="676" spans="1:46" x14ac:dyDescent="0.35">
      <c r="A676" s="285" t="s">
        <v>10</v>
      </c>
      <c r="B676" s="285">
        <v>1</v>
      </c>
      <c r="C676" s="285" t="s">
        <v>577</v>
      </c>
      <c r="D676" s="285">
        <v>5020</v>
      </c>
      <c r="E676" s="285">
        <v>0</v>
      </c>
      <c r="F676" s="285">
        <v>0</v>
      </c>
      <c r="G676" s="285">
        <v>0</v>
      </c>
      <c r="H676" s="285">
        <v>0</v>
      </c>
      <c r="I676" s="285">
        <v>0</v>
      </c>
      <c r="J676" s="285">
        <v>0</v>
      </c>
      <c r="K676" s="285">
        <v>0</v>
      </c>
      <c r="L676" s="285">
        <v>0</v>
      </c>
      <c r="M676" s="285">
        <v>0</v>
      </c>
      <c r="N676" s="285">
        <v>0</v>
      </c>
      <c r="O676" s="285">
        <v>0</v>
      </c>
      <c r="P676" s="285">
        <v>0</v>
      </c>
      <c r="Q676" s="285">
        <v>0</v>
      </c>
      <c r="R676" s="285">
        <v>0</v>
      </c>
      <c r="S676" s="285">
        <v>0</v>
      </c>
      <c r="T676" s="285">
        <v>0</v>
      </c>
      <c r="U676" s="285">
        <v>0</v>
      </c>
      <c r="V676" s="285">
        <v>0</v>
      </c>
      <c r="W676" s="285">
        <v>0</v>
      </c>
      <c r="X676" s="285">
        <v>0</v>
      </c>
      <c r="Y676" s="285">
        <v>0</v>
      </c>
      <c r="Z676" s="285">
        <v>0</v>
      </c>
      <c r="AA676" s="285">
        <v>0</v>
      </c>
      <c r="AB676" s="285">
        <v>0</v>
      </c>
      <c r="AC676" s="285">
        <v>0</v>
      </c>
      <c r="AD676" s="285">
        <v>0</v>
      </c>
      <c r="AE676" s="285">
        <v>0</v>
      </c>
      <c r="AF676" s="285">
        <v>0</v>
      </c>
      <c r="AG676" s="285">
        <v>0</v>
      </c>
      <c r="AH676" s="285">
        <v>52</v>
      </c>
      <c r="AI676" s="285">
        <v>52</v>
      </c>
      <c r="AJ676" s="285">
        <v>52</v>
      </c>
      <c r="AK676" s="285">
        <v>52</v>
      </c>
      <c r="AL676" s="285">
        <v>52</v>
      </c>
      <c r="AM676" s="285">
        <v>52</v>
      </c>
      <c r="AN676" s="285">
        <v>52</v>
      </c>
      <c r="AO676" s="285">
        <v>52</v>
      </c>
      <c r="AP676" s="285">
        <v>52</v>
      </c>
      <c r="AQ676" s="285">
        <v>52</v>
      </c>
      <c r="AR676" s="285">
        <v>52</v>
      </c>
      <c r="AS676" s="285">
        <v>53</v>
      </c>
      <c r="AT676" s="285">
        <v>0</v>
      </c>
    </row>
    <row r="677" spans="1:46" x14ac:dyDescent="0.35">
      <c r="A677" s="285" t="s">
        <v>10</v>
      </c>
      <c r="B677" s="285">
        <v>1</v>
      </c>
      <c r="C677" s="285" t="s">
        <v>577</v>
      </c>
      <c r="D677" s="285">
        <v>5021</v>
      </c>
      <c r="E677" s="285">
        <v>0</v>
      </c>
      <c r="F677" s="285">
        <v>0</v>
      </c>
      <c r="G677" s="285">
        <v>0</v>
      </c>
      <c r="H677" s="285">
        <v>0</v>
      </c>
      <c r="I677" s="285">
        <v>0</v>
      </c>
      <c r="J677" s="285">
        <v>0</v>
      </c>
      <c r="K677" s="285">
        <v>0</v>
      </c>
      <c r="L677" s="285">
        <v>0</v>
      </c>
      <c r="M677" s="285">
        <v>0</v>
      </c>
      <c r="N677" s="285">
        <v>0</v>
      </c>
      <c r="O677" s="285">
        <v>0</v>
      </c>
      <c r="P677" s="285">
        <v>0</v>
      </c>
      <c r="Q677" s="285">
        <v>0</v>
      </c>
      <c r="R677" s="285">
        <v>0</v>
      </c>
      <c r="S677" s="285">
        <v>0</v>
      </c>
      <c r="T677" s="285">
        <v>0</v>
      </c>
      <c r="U677" s="285">
        <v>0</v>
      </c>
      <c r="V677" s="285">
        <v>0</v>
      </c>
      <c r="W677" s="285">
        <v>0</v>
      </c>
      <c r="X677" s="285">
        <v>0</v>
      </c>
      <c r="Y677" s="285">
        <v>0</v>
      </c>
      <c r="Z677" s="285">
        <v>0</v>
      </c>
      <c r="AA677" s="285">
        <v>0</v>
      </c>
      <c r="AB677" s="285">
        <v>0</v>
      </c>
      <c r="AC677" s="285">
        <v>0</v>
      </c>
      <c r="AD677" s="285">
        <v>0</v>
      </c>
      <c r="AE677" s="285">
        <v>0</v>
      </c>
      <c r="AF677" s="285">
        <v>0</v>
      </c>
      <c r="AG677" s="285">
        <v>0</v>
      </c>
      <c r="AH677" s="285">
        <v>52</v>
      </c>
      <c r="AI677" s="285">
        <v>52</v>
      </c>
      <c r="AJ677" s="285">
        <v>52</v>
      </c>
      <c r="AK677" s="285">
        <v>52</v>
      </c>
      <c r="AL677" s="285">
        <v>52</v>
      </c>
      <c r="AM677" s="285">
        <v>52</v>
      </c>
      <c r="AN677" s="285">
        <v>52</v>
      </c>
      <c r="AO677" s="285">
        <v>52</v>
      </c>
      <c r="AP677" s="285">
        <v>52</v>
      </c>
      <c r="AQ677" s="285">
        <v>52</v>
      </c>
      <c r="AR677" s="285">
        <v>52</v>
      </c>
      <c r="AS677" s="285">
        <v>53</v>
      </c>
      <c r="AT677" s="285">
        <v>0</v>
      </c>
    </row>
    <row r="678" spans="1:46" x14ac:dyDescent="0.35">
      <c r="A678" s="285" t="s">
        <v>10</v>
      </c>
      <c r="B678" s="285">
        <v>1</v>
      </c>
      <c r="C678" s="285" t="s">
        <v>577</v>
      </c>
      <c r="D678" s="285">
        <v>5022</v>
      </c>
      <c r="E678" s="285">
        <v>0</v>
      </c>
      <c r="F678" s="285">
        <v>0</v>
      </c>
      <c r="G678" s="285">
        <v>0</v>
      </c>
      <c r="H678" s="285">
        <v>0</v>
      </c>
      <c r="I678" s="285">
        <v>0</v>
      </c>
      <c r="J678" s="285">
        <v>0</v>
      </c>
      <c r="K678" s="285">
        <v>0</v>
      </c>
      <c r="L678" s="285">
        <v>0</v>
      </c>
      <c r="M678" s="285">
        <v>0</v>
      </c>
      <c r="N678" s="285">
        <v>0</v>
      </c>
      <c r="O678" s="285">
        <v>0</v>
      </c>
      <c r="P678" s="285">
        <v>0</v>
      </c>
      <c r="Q678" s="285">
        <v>0</v>
      </c>
      <c r="R678" s="285">
        <v>0</v>
      </c>
      <c r="S678" s="285">
        <v>0</v>
      </c>
      <c r="T678" s="285">
        <v>0</v>
      </c>
      <c r="U678" s="285">
        <v>0</v>
      </c>
      <c r="V678" s="285">
        <v>0</v>
      </c>
      <c r="W678" s="285">
        <v>0</v>
      </c>
      <c r="X678" s="285">
        <v>0</v>
      </c>
      <c r="Y678" s="285">
        <v>0</v>
      </c>
      <c r="Z678" s="285">
        <v>0</v>
      </c>
      <c r="AA678" s="285">
        <v>0</v>
      </c>
      <c r="AB678" s="285">
        <v>0</v>
      </c>
      <c r="AC678" s="285">
        <v>0</v>
      </c>
      <c r="AD678" s="285">
        <v>0</v>
      </c>
      <c r="AE678" s="285">
        <v>0</v>
      </c>
      <c r="AF678" s="285">
        <v>0</v>
      </c>
      <c r="AG678" s="285">
        <v>0</v>
      </c>
      <c r="AH678" s="285">
        <v>52</v>
      </c>
      <c r="AI678" s="285">
        <v>52</v>
      </c>
      <c r="AJ678" s="285">
        <v>52</v>
      </c>
      <c r="AK678" s="285">
        <v>52</v>
      </c>
      <c r="AL678" s="285">
        <v>52</v>
      </c>
      <c r="AM678" s="285">
        <v>52</v>
      </c>
      <c r="AN678" s="285">
        <v>52</v>
      </c>
      <c r="AO678" s="285">
        <v>52</v>
      </c>
      <c r="AP678" s="285">
        <v>52</v>
      </c>
      <c r="AQ678" s="285">
        <v>52</v>
      </c>
      <c r="AR678" s="285">
        <v>52</v>
      </c>
      <c r="AS678" s="285">
        <v>53</v>
      </c>
      <c r="AT678" s="285">
        <v>0</v>
      </c>
    </row>
    <row r="679" spans="1:46" x14ac:dyDescent="0.35">
      <c r="A679" s="285" t="s">
        <v>10</v>
      </c>
      <c r="B679" s="285">
        <v>1</v>
      </c>
      <c r="C679" s="285" t="s">
        <v>577</v>
      </c>
      <c r="D679" s="285">
        <v>5023</v>
      </c>
      <c r="E679" s="285">
        <v>0</v>
      </c>
      <c r="F679" s="285">
        <v>0</v>
      </c>
      <c r="G679" s="285">
        <v>0</v>
      </c>
      <c r="H679" s="285">
        <v>0</v>
      </c>
      <c r="I679" s="285">
        <v>0</v>
      </c>
      <c r="J679" s="285">
        <v>0</v>
      </c>
      <c r="K679" s="285">
        <v>0</v>
      </c>
      <c r="L679" s="285">
        <v>0</v>
      </c>
      <c r="M679" s="285">
        <v>0</v>
      </c>
      <c r="N679" s="285">
        <v>0</v>
      </c>
      <c r="O679" s="285">
        <v>0</v>
      </c>
      <c r="P679" s="285">
        <v>0</v>
      </c>
      <c r="Q679" s="285">
        <v>0</v>
      </c>
      <c r="R679" s="285">
        <v>0</v>
      </c>
      <c r="S679" s="285">
        <v>0</v>
      </c>
      <c r="T679" s="285">
        <v>0</v>
      </c>
      <c r="U679" s="285">
        <v>0</v>
      </c>
      <c r="V679" s="285">
        <v>0</v>
      </c>
      <c r="W679" s="285">
        <v>0</v>
      </c>
      <c r="X679" s="285">
        <v>0</v>
      </c>
      <c r="Y679" s="285">
        <v>0</v>
      </c>
      <c r="Z679" s="285">
        <v>0</v>
      </c>
      <c r="AA679" s="285">
        <v>0</v>
      </c>
      <c r="AB679" s="285">
        <v>0</v>
      </c>
      <c r="AC679" s="285">
        <v>0</v>
      </c>
      <c r="AD679" s="285">
        <v>0</v>
      </c>
      <c r="AE679" s="285">
        <v>0</v>
      </c>
      <c r="AF679" s="285">
        <v>0</v>
      </c>
      <c r="AG679" s="285">
        <v>0</v>
      </c>
      <c r="AH679" s="285">
        <v>52</v>
      </c>
      <c r="AI679" s="285">
        <v>52</v>
      </c>
      <c r="AJ679" s="285">
        <v>52</v>
      </c>
      <c r="AK679" s="285">
        <v>52</v>
      </c>
      <c r="AL679" s="285">
        <v>52</v>
      </c>
      <c r="AM679" s="285">
        <v>52</v>
      </c>
      <c r="AN679" s="285">
        <v>52</v>
      </c>
      <c r="AO679" s="285">
        <v>52</v>
      </c>
      <c r="AP679" s="285">
        <v>52</v>
      </c>
      <c r="AQ679" s="285">
        <v>52</v>
      </c>
      <c r="AR679" s="285">
        <v>52</v>
      </c>
      <c r="AS679" s="285">
        <v>53</v>
      </c>
      <c r="AT679" s="285">
        <v>0</v>
      </c>
    </row>
    <row r="680" spans="1:46" x14ac:dyDescent="0.35">
      <c r="A680" s="285" t="s">
        <v>10</v>
      </c>
      <c r="B680" s="285">
        <v>1</v>
      </c>
      <c r="C680" s="285" t="s">
        <v>577</v>
      </c>
      <c r="D680" s="285">
        <v>5024</v>
      </c>
      <c r="E680" s="285">
        <v>0</v>
      </c>
      <c r="F680" s="285">
        <v>0</v>
      </c>
      <c r="G680" s="285">
        <v>0</v>
      </c>
      <c r="H680" s="285">
        <v>0</v>
      </c>
      <c r="I680" s="285">
        <v>0</v>
      </c>
      <c r="J680" s="285">
        <v>0</v>
      </c>
      <c r="K680" s="285">
        <v>0</v>
      </c>
      <c r="L680" s="285">
        <v>0</v>
      </c>
      <c r="M680" s="285">
        <v>0</v>
      </c>
      <c r="N680" s="285">
        <v>0</v>
      </c>
      <c r="O680" s="285">
        <v>0</v>
      </c>
      <c r="P680" s="285">
        <v>0</v>
      </c>
      <c r="Q680" s="285">
        <v>0</v>
      </c>
      <c r="R680" s="285">
        <v>0</v>
      </c>
      <c r="S680" s="285">
        <v>0</v>
      </c>
      <c r="T680" s="285">
        <v>0</v>
      </c>
      <c r="U680" s="285">
        <v>0</v>
      </c>
      <c r="V680" s="285">
        <v>0</v>
      </c>
      <c r="W680" s="285">
        <v>0</v>
      </c>
      <c r="X680" s="285">
        <v>0</v>
      </c>
      <c r="Y680" s="285">
        <v>0</v>
      </c>
      <c r="Z680" s="285">
        <v>0</v>
      </c>
      <c r="AA680" s="285">
        <v>0</v>
      </c>
      <c r="AB680" s="285">
        <v>0</v>
      </c>
      <c r="AC680" s="285">
        <v>0</v>
      </c>
      <c r="AD680" s="285">
        <v>0</v>
      </c>
      <c r="AE680" s="285">
        <v>0</v>
      </c>
      <c r="AF680" s="285">
        <v>0</v>
      </c>
      <c r="AG680" s="285">
        <v>0</v>
      </c>
      <c r="AH680" s="285">
        <v>42</v>
      </c>
      <c r="AI680" s="285">
        <v>42</v>
      </c>
      <c r="AJ680" s="285">
        <v>42</v>
      </c>
      <c r="AK680" s="285">
        <v>42</v>
      </c>
      <c r="AL680" s="285">
        <v>42</v>
      </c>
      <c r="AM680" s="285">
        <v>42</v>
      </c>
      <c r="AN680" s="285">
        <v>42</v>
      </c>
      <c r="AO680" s="285">
        <v>42</v>
      </c>
      <c r="AP680" s="285">
        <v>42</v>
      </c>
      <c r="AQ680" s="285">
        <v>42</v>
      </c>
      <c r="AR680" s="285">
        <v>42</v>
      </c>
      <c r="AS680" s="285">
        <v>38</v>
      </c>
      <c r="AT680" s="285">
        <v>0</v>
      </c>
    </row>
    <row r="681" spans="1:46" x14ac:dyDescent="0.35">
      <c r="A681" s="285" t="s">
        <v>10</v>
      </c>
      <c r="B681" s="285">
        <v>1</v>
      </c>
      <c r="C681" s="285" t="s">
        <v>577</v>
      </c>
      <c r="D681" s="285">
        <v>5025</v>
      </c>
      <c r="E681" s="285">
        <v>0</v>
      </c>
      <c r="F681" s="285">
        <v>0</v>
      </c>
      <c r="G681" s="285">
        <v>0</v>
      </c>
      <c r="H681" s="285">
        <v>0</v>
      </c>
      <c r="I681" s="285">
        <v>0</v>
      </c>
      <c r="J681" s="285">
        <v>0</v>
      </c>
      <c r="K681" s="285">
        <v>0</v>
      </c>
      <c r="L681" s="285">
        <v>0</v>
      </c>
      <c r="M681" s="285">
        <v>0</v>
      </c>
      <c r="N681" s="285">
        <v>0</v>
      </c>
      <c r="O681" s="285">
        <v>0</v>
      </c>
      <c r="P681" s="285">
        <v>0</v>
      </c>
      <c r="Q681" s="285">
        <v>0</v>
      </c>
      <c r="R681" s="285">
        <v>0</v>
      </c>
      <c r="S681" s="285">
        <v>0</v>
      </c>
      <c r="T681" s="285">
        <v>0</v>
      </c>
      <c r="U681" s="285">
        <v>0</v>
      </c>
      <c r="V681" s="285">
        <v>0</v>
      </c>
      <c r="W681" s="285">
        <v>0</v>
      </c>
      <c r="X681" s="285">
        <v>0</v>
      </c>
      <c r="Y681" s="285">
        <v>0</v>
      </c>
      <c r="Z681" s="285">
        <v>0</v>
      </c>
      <c r="AA681" s="285">
        <v>0</v>
      </c>
      <c r="AB681" s="285">
        <v>0</v>
      </c>
      <c r="AC681" s="285">
        <v>0</v>
      </c>
      <c r="AD681" s="285">
        <v>0</v>
      </c>
      <c r="AE681" s="285">
        <v>0</v>
      </c>
      <c r="AF681" s="285">
        <v>0</v>
      </c>
      <c r="AG681" s="285">
        <v>0</v>
      </c>
      <c r="AH681" s="285">
        <v>267</v>
      </c>
      <c r="AI681" s="285">
        <v>267</v>
      </c>
      <c r="AJ681" s="285">
        <v>267</v>
      </c>
      <c r="AK681" s="285">
        <v>267</v>
      </c>
      <c r="AL681" s="285">
        <v>267</v>
      </c>
      <c r="AM681" s="285">
        <v>267</v>
      </c>
      <c r="AN681" s="285">
        <v>267</v>
      </c>
      <c r="AO681" s="285">
        <v>267</v>
      </c>
      <c r="AP681" s="285">
        <v>267</v>
      </c>
      <c r="AQ681" s="285">
        <v>267</v>
      </c>
      <c r="AR681" s="285">
        <v>267</v>
      </c>
      <c r="AS681" s="285">
        <v>263</v>
      </c>
      <c r="AT681" s="285">
        <v>0</v>
      </c>
    </row>
    <row r="682" spans="1:46" x14ac:dyDescent="0.35">
      <c r="A682" s="285" t="s">
        <v>10</v>
      </c>
      <c r="B682" s="285">
        <v>1</v>
      </c>
      <c r="C682" s="285" t="s">
        <v>577</v>
      </c>
      <c r="D682" s="285">
        <v>5100</v>
      </c>
      <c r="E682" s="285">
        <v>0</v>
      </c>
      <c r="F682" s="285">
        <v>0</v>
      </c>
      <c r="G682" s="285">
        <v>0</v>
      </c>
      <c r="H682" s="285">
        <v>0</v>
      </c>
      <c r="I682" s="285">
        <v>0</v>
      </c>
      <c r="J682" s="285">
        <v>0</v>
      </c>
      <c r="K682" s="285">
        <v>0</v>
      </c>
      <c r="L682" s="285">
        <v>0</v>
      </c>
      <c r="M682" s="285">
        <v>0</v>
      </c>
      <c r="N682" s="285">
        <v>0</v>
      </c>
      <c r="O682" s="285">
        <v>0</v>
      </c>
      <c r="P682" s="285">
        <v>0</v>
      </c>
      <c r="Q682" s="285">
        <v>0</v>
      </c>
      <c r="R682" s="285">
        <v>0</v>
      </c>
      <c r="S682" s="285">
        <v>0</v>
      </c>
      <c r="T682" s="285">
        <v>0</v>
      </c>
      <c r="U682" s="285">
        <v>0</v>
      </c>
      <c r="V682" s="285">
        <v>0</v>
      </c>
      <c r="W682" s="285">
        <v>0</v>
      </c>
      <c r="X682" s="285">
        <v>0</v>
      </c>
      <c r="Y682" s="285">
        <v>0</v>
      </c>
      <c r="Z682" s="285">
        <v>0</v>
      </c>
      <c r="AA682" s="285">
        <v>0</v>
      </c>
      <c r="AB682" s="285">
        <v>0</v>
      </c>
      <c r="AC682" s="285">
        <v>0</v>
      </c>
      <c r="AD682" s="285">
        <v>0</v>
      </c>
      <c r="AE682" s="285">
        <v>0</v>
      </c>
      <c r="AF682" s="285">
        <v>0</v>
      </c>
      <c r="AG682" s="285">
        <v>0</v>
      </c>
      <c r="AH682" s="285">
        <v>0</v>
      </c>
      <c r="AI682" s="285">
        <v>0</v>
      </c>
      <c r="AJ682" s="285">
        <v>0</v>
      </c>
      <c r="AK682" s="285">
        <v>0</v>
      </c>
      <c r="AL682" s="285">
        <v>0</v>
      </c>
      <c r="AM682" s="285">
        <v>0</v>
      </c>
      <c r="AN682" s="285">
        <v>2556</v>
      </c>
      <c r="AO682" s="285">
        <v>0</v>
      </c>
      <c r="AP682" s="285">
        <v>0</v>
      </c>
      <c r="AQ682" s="285">
        <v>0</v>
      </c>
      <c r="AR682" s="285">
        <v>0</v>
      </c>
      <c r="AS682" s="285">
        <v>2394</v>
      </c>
      <c r="AT682" s="285">
        <v>0</v>
      </c>
    </row>
    <row r="683" spans="1:46" x14ac:dyDescent="0.35">
      <c r="A683" s="285" t="s">
        <v>10</v>
      </c>
      <c r="B683" s="285">
        <v>1</v>
      </c>
      <c r="C683" s="285" t="s">
        <v>577</v>
      </c>
      <c r="D683" s="285">
        <v>5101</v>
      </c>
      <c r="E683" s="285">
        <v>0</v>
      </c>
      <c r="F683" s="285">
        <v>0</v>
      </c>
      <c r="G683" s="285">
        <v>0</v>
      </c>
      <c r="H683" s="285">
        <v>0</v>
      </c>
      <c r="I683" s="285">
        <v>0</v>
      </c>
      <c r="J683" s="285">
        <v>0</v>
      </c>
      <c r="K683" s="285">
        <v>0</v>
      </c>
      <c r="L683" s="285">
        <v>0</v>
      </c>
      <c r="M683" s="285">
        <v>0</v>
      </c>
      <c r="N683" s="285">
        <v>0</v>
      </c>
      <c r="O683" s="285">
        <v>0</v>
      </c>
      <c r="P683" s="285">
        <v>0</v>
      </c>
      <c r="Q683" s="285">
        <v>0</v>
      </c>
      <c r="R683" s="285">
        <v>0</v>
      </c>
      <c r="S683" s="285">
        <v>0</v>
      </c>
      <c r="T683" s="285">
        <v>0</v>
      </c>
      <c r="U683" s="285">
        <v>0</v>
      </c>
      <c r="V683" s="285">
        <v>0</v>
      </c>
      <c r="W683" s="285">
        <v>0</v>
      </c>
      <c r="X683" s="285">
        <v>0</v>
      </c>
      <c r="Y683" s="285">
        <v>0</v>
      </c>
      <c r="Z683" s="285">
        <v>0</v>
      </c>
      <c r="AA683" s="285">
        <v>0</v>
      </c>
      <c r="AB683" s="285">
        <v>0</v>
      </c>
      <c r="AC683" s="285">
        <v>0</v>
      </c>
      <c r="AD683" s="285">
        <v>0</v>
      </c>
      <c r="AE683" s="285">
        <v>0</v>
      </c>
      <c r="AF683" s="285">
        <v>0</v>
      </c>
      <c r="AG683" s="285">
        <v>0</v>
      </c>
      <c r="AH683" s="285">
        <v>0</v>
      </c>
      <c r="AI683" s="285">
        <v>0</v>
      </c>
      <c r="AJ683" s="285">
        <v>0</v>
      </c>
      <c r="AK683" s="285">
        <v>0</v>
      </c>
      <c r="AL683" s="285">
        <v>0</v>
      </c>
      <c r="AM683" s="285">
        <v>546</v>
      </c>
      <c r="AN683" s="285">
        <v>0</v>
      </c>
      <c r="AO683" s="285">
        <v>0</v>
      </c>
      <c r="AP683" s="285">
        <v>0</v>
      </c>
      <c r="AQ683" s="285">
        <v>0</v>
      </c>
      <c r="AR683" s="285">
        <v>0</v>
      </c>
      <c r="AS683" s="285">
        <v>1554</v>
      </c>
      <c r="AT683" s="285">
        <v>0</v>
      </c>
    </row>
    <row r="684" spans="1:46" x14ac:dyDescent="0.35">
      <c r="A684" s="285" t="s">
        <v>10</v>
      </c>
      <c r="B684" s="285">
        <v>1</v>
      </c>
      <c r="C684" s="285" t="s">
        <v>577</v>
      </c>
      <c r="D684" s="285">
        <v>5105</v>
      </c>
      <c r="E684" s="285">
        <v>0</v>
      </c>
      <c r="F684" s="285">
        <v>0</v>
      </c>
      <c r="G684" s="285">
        <v>0</v>
      </c>
      <c r="H684" s="285">
        <v>0</v>
      </c>
      <c r="I684" s="285">
        <v>0</v>
      </c>
      <c r="J684" s="285">
        <v>0</v>
      </c>
      <c r="K684" s="285">
        <v>0</v>
      </c>
      <c r="L684" s="285">
        <v>0</v>
      </c>
      <c r="M684" s="285">
        <v>0</v>
      </c>
      <c r="N684" s="285">
        <v>0</v>
      </c>
      <c r="O684" s="285">
        <v>0</v>
      </c>
      <c r="P684" s="285">
        <v>0</v>
      </c>
      <c r="Q684" s="285">
        <v>0</v>
      </c>
      <c r="R684" s="285">
        <v>0</v>
      </c>
      <c r="S684" s="285">
        <v>0</v>
      </c>
      <c r="T684" s="285">
        <v>0</v>
      </c>
      <c r="U684" s="285">
        <v>0</v>
      </c>
      <c r="V684" s="285">
        <v>0</v>
      </c>
      <c r="W684" s="285">
        <v>0</v>
      </c>
      <c r="X684" s="285">
        <v>0</v>
      </c>
      <c r="Y684" s="285">
        <v>0</v>
      </c>
      <c r="Z684" s="285">
        <v>0</v>
      </c>
      <c r="AA684" s="285">
        <v>0</v>
      </c>
      <c r="AB684" s="285">
        <v>0</v>
      </c>
      <c r="AC684" s="285">
        <v>0</v>
      </c>
      <c r="AD684" s="285">
        <v>0</v>
      </c>
      <c r="AE684" s="285">
        <v>0</v>
      </c>
      <c r="AF684" s="285">
        <v>0</v>
      </c>
      <c r="AG684" s="285">
        <v>0</v>
      </c>
      <c r="AH684" s="285">
        <v>69</v>
      </c>
      <c r="AI684" s="285">
        <v>0</v>
      </c>
      <c r="AJ684" s="285">
        <v>0</v>
      </c>
      <c r="AK684" s="285">
        <v>0</v>
      </c>
      <c r="AL684" s="285">
        <v>0</v>
      </c>
      <c r="AM684" s="285">
        <v>907</v>
      </c>
      <c r="AN684" s="285">
        <v>53</v>
      </c>
      <c r="AO684" s="285">
        <v>42</v>
      </c>
      <c r="AP684" s="285">
        <v>113</v>
      </c>
      <c r="AQ684" s="285">
        <v>0</v>
      </c>
      <c r="AR684" s="285">
        <v>122</v>
      </c>
      <c r="AS684" s="285">
        <v>294</v>
      </c>
      <c r="AT684" s="285">
        <v>0</v>
      </c>
    </row>
    <row r="685" spans="1:46" x14ac:dyDescent="0.35">
      <c r="A685" s="285" t="s">
        <v>10</v>
      </c>
      <c r="B685" s="285">
        <v>1</v>
      </c>
      <c r="C685" s="285" t="s">
        <v>577</v>
      </c>
      <c r="D685" s="285">
        <v>5106</v>
      </c>
      <c r="E685" s="285">
        <v>0</v>
      </c>
      <c r="F685" s="285">
        <v>0</v>
      </c>
      <c r="G685" s="285">
        <v>0</v>
      </c>
      <c r="H685" s="285">
        <v>0</v>
      </c>
      <c r="I685" s="285">
        <v>0</v>
      </c>
      <c r="J685" s="285">
        <v>0</v>
      </c>
      <c r="K685" s="285">
        <v>0</v>
      </c>
      <c r="L685" s="285">
        <v>0</v>
      </c>
      <c r="M685" s="285">
        <v>0</v>
      </c>
      <c r="N685" s="285">
        <v>0</v>
      </c>
      <c r="O685" s="285">
        <v>0</v>
      </c>
      <c r="P685" s="285">
        <v>0</v>
      </c>
      <c r="Q685" s="285">
        <v>0</v>
      </c>
      <c r="R685" s="285">
        <v>0</v>
      </c>
      <c r="S685" s="285">
        <v>0</v>
      </c>
      <c r="T685" s="285">
        <v>0</v>
      </c>
      <c r="U685" s="285">
        <v>0</v>
      </c>
      <c r="V685" s="285">
        <v>0</v>
      </c>
      <c r="W685" s="285">
        <v>0</v>
      </c>
      <c r="X685" s="285">
        <v>0</v>
      </c>
      <c r="Y685" s="285">
        <v>0</v>
      </c>
      <c r="Z685" s="285">
        <v>0</v>
      </c>
      <c r="AA685" s="285">
        <v>0</v>
      </c>
      <c r="AB685" s="285">
        <v>0</v>
      </c>
      <c r="AC685" s="285">
        <v>0</v>
      </c>
      <c r="AD685" s="285">
        <v>0</v>
      </c>
      <c r="AE685" s="285">
        <v>0</v>
      </c>
      <c r="AF685" s="285">
        <v>0</v>
      </c>
      <c r="AG685" s="285">
        <v>0</v>
      </c>
      <c r="AH685" s="285">
        <v>248</v>
      </c>
      <c r="AI685" s="285">
        <v>0</v>
      </c>
      <c r="AJ685" s="285">
        <v>136</v>
      </c>
      <c r="AK685" s="285">
        <v>175</v>
      </c>
      <c r="AL685" s="285">
        <v>306</v>
      </c>
      <c r="AM685" s="285">
        <v>368</v>
      </c>
      <c r="AN685" s="285">
        <v>0</v>
      </c>
      <c r="AO685" s="285">
        <v>766</v>
      </c>
      <c r="AP685" s="285">
        <v>89</v>
      </c>
      <c r="AQ685" s="285">
        <v>368</v>
      </c>
      <c r="AR685" s="285">
        <v>171</v>
      </c>
      <c r="AS685" s="285">
        <v>573</v>
      </c>
      <c r="AT685" s="285">
        <v>0</v>
      </c>
    </row>
    <row r="686" spans="1:46" x14ac:dyDescent="0.35">
      <c r="A686" s="285" t="s">
        <v>10</v>
      </c>
      <c r="B686" s="285">
        <v>1</v>
      </c>
      <c r="C686" s="285" t="s">
        <v>577</v>
      </c>
      <c r="D686" s="285">
        <v>5110</v>
      </c>
      <c r="E686" s="285">
        <v>0</v>
      </c>
      <c r="F686" s="285">
        <v>0</v>
      </c>
      <c r="G686" s="285">
        <v>0</v>
      </c>
      <c r="H686" s="285">
        <v>0</v>
      </c>
      <c r="I686" s="285">
        <v>0</v>
      </c>
      <c r="J686" s="285">
        <v>0</v>
      </c>
      <c r="K686" s="285">
        <v>0</v>
      </c>
      <c r="L686" s="285">
        <v>0</v>
      </c>
      <c r="M686" s="285">
        <v>0</v>
      </c>
      <c r="N686" s="285">
        <v>0</v>
      </c>
      <c r="O686" s="285">
        <v>0</v>
      </c>
      <c r="P686" s="285">
        <v>0</v>
      </c>
      <c r="Q686" s="285">
        <v>0</v>
      </c>
      <c r="R686" s="285">
        <v>0</v>
      </c>
      <c r="S686" s="285">
        <v>0</v>
      </c>
      <c r="T686" s="285">
        <v>0</v>
      </c>
      <c r="U686" s="285">
        <v>0</v>
      </c>
      <c r="V686" s="285">
        <v>0</v>
      </c>
      <c r="W686" s="285">
        <v>0</v>
      </c>
      <c r="X686" s="285">
        <v>0</v>
      </c>
      <c r="Y686" s="285">
        <v>0</v>
      </c>
      <c r="Z686" s="285">
        <v>0</v>
      </c>
      <c r="AA686" s="285">
        <v>0</v>
      </c>
      <c r="AB686" s="285">
        <v>0</v>
      </c>
      <c r="AC686" s="285">
        <v>0</v>
      </c>
      <c r="AD686" s="285">
        <v>0</v>
      </c>
      <c r="AE686" s="285">
        <v>0</v>
      </c>
      <c r="AF686" s="285">
        <v>0</v>
      </c>
      <c r="AG686" s="285">
        <v>0</v>
      </c>
      <c r="AH686" s="285">
        <v>829</v>
      </c>
      <c r="AI686" s="285">
        <v>0</v>
      </c>
      <c r="AJ686" s="285">
        <v>0</v>
      </c>
      <c r="AK686" s="285">
        <v>0</v>
      </c>
      <c r="AL686" s="285">
        <v>0</v>
      </c>
      <c r="AM686" s="285">
        <v>0</v>
      </c>
      <c r="AN686" s="285">
        <v>0</v>
      </c>
      <c r="AO686" s="285">
        <v>0</v>
      </c>
      <c r="AP686" s="285">
        <v>671</v>
      </c>
      <c r="AQ686" s="285">
        <v>0</v>
      </c>
      <c r="AR686" s="285">
        <v>0</v>
      </c>
      <c r="AS686" s="285">
        <v>0</v>
      </c>
      <c r="AT686" s="285">
        <v>0</v>
      </c>
    </row>
    <row r="687" spans="1:46" x14ac:dyDescent="0.35">
      <c r="A687" s="285" t="s">
        <v>10</v>
      </c>
      <c r="B687" s="285">
        <v>1</v>
      </c>
      <c r="C687" s="285" t="s">
        <v>577</v>
      </c>
      <c r="D687" s="285">
        <v>5115</v>
      </c>
      <c r="E687" s="285">
        <v>0</v>
      </c>
      <c r="F687" s="285">
        <v>0</v>
      </c>
      <c r="G687" s="285">
        <v>0</v>
      </c>
      <c r="H687" s="285">
        <v>0</v>
      </c>
      <c r="I687" s="285">
        <v>0</v>
      </c>
      <c r="J687" s="285">
        <v>0</v>
      </c>
      <c r="K687" s="285">
        <v>0</v>
      </c>
      <c r="L687" s="285">
        <v>0</v>
      </c>
      <c r="M687" s="285">
        <v>0</v>
      </c>
      <c r="N687" s="285">
        <v>0</v>
      </c>
      <c r="O687" s="285">
        <v>0</v>
      </c>
      <c r="P687" s="285">
        <v>0</v>
      </c>
      <c r="Q687" s="285">
        <v>0</v>
      </c>
      <c r="R687" s="285">
        <v>0</v>
      </c>
      <c r="S687" s="285">
        <v>0</v>
      </c>
      <c r="T687" s="285">
        <v>0</v>
      </c>
      <c r="U687" s="285">
        <v>0</v>
      </c>
      <c r="V687" s="285">
        <v>0</v>
      </c>
      <c r="W687" s="285">
        <v>0</v>
      </c>
      <c r="X687" s="285">
        <v>0</v>
      </c>
      <c r="Y687" s="285">
        <v>0</v>
      </c>
      <c r="Z687" s="285">
        <v>0</v>
      </c>
      <c r="AA687" s="285">
        <v>0</v>
      </c>
      <c r="AB687" s="285">
        <v>0</v>
      </c>
      <c r="AC687" s="285">
        <v>0</v>
      </c>
      <c r="AD687" s="285">
        <v>0</v>
      </c>
      <c r="AE687" s="285">
        <v>0</v>
      </c>
      <c r="AF687" s="285">
        <v>0</v>
      </c>
      <c r="AG687" s="285">
        <v>0</v>
      </c>
      <c r="AH687" s="285">
        <v>0</v>
      </c>
      <c r="AI687" s="285">
        <v>0</v>
      </c>
      <c r="AJ687" s="285">
        <v>0</v>
      </c>
      <c r="AK687" s="285">
        <v>0</v>
      </c>
      <c r="AL687" s="285">
        <v>621</v>
      </c>
      <c r="AM687" s="285">
        <v>0</v>
      </c>
      <c r="AN687" s="285">
        <v>0</v>
      </c>
      <c r="AO687" s="285">
        <v>2566</v>
      </c>
      <c r="AP687" s="285">
        <v>13</v>
      </c>
      <c r="AQ687" s="285">
        <v>0</v>
      </c>
      <c r="AR687" s="285">
        <v>0</v>
      </c>
      <c r="AS687" s="285">
        <v>0</v>
      </c>
      <c r="AT687" s="285">
        <v>0</v>
      </c>
    </row>
    <row r="688" spans="1:46" x14ac:dyDescent="0.35">
      <c r="A688" s="285" t="s">
        <v>10</v>
      </c>
      <c r="B688" s="285">
        <v>1</v>
      </c>
      <c r="C688" s="285" t="s">
        <v>577</v>
      </c>
      <c r="D688" s="285">
        <v>5117</v>
      </c>
      <c r="E688" s="285">
        <v>0</v>
      </c>
      <c r="F688" s="285">
        <v>0</v>
      </c>
      <c r="G688" s="285">
        <v>0</v>
      </c>
      <c r="H688" s="285">
        <v>0</v>
      </c>
      <c r="I688" s="285">
        <v>0</v>
      </c>
      <c r="J688" s="285">
        <v>0</v>
      </c>
      <c r="K688" s="285">
        <v>0</v>
      </c>
      <c r="L688" s="285">
        <v>0</v>
      </c>
      <c r="M688" s="285">
        <v>0</v>
      </c>
      <c r="N688" s="285">
        <v>0</v>
      </c>
      <c r="O688" s="285">
        <v>0</v>
      </c>
      <c r="P688" s="285">
        <v>0</v>
      </c>
      <c r="Q688" s="285">
        <v>0</v>
      </c>
      <c r="R688" s="285">
        <v>0</v>
      </c>
      <c r="S688" s="285">
        <v>0</v>
      </c>
      <c r="T688" s="285">
        <v>0</v>
      </c>
      <c r="U688" s="285">
        <v>0</v>
      </c>
      <c r="V688" s="285">
        <v>0</v>
      </c>
      <c r="W688" s="285">
        <v>0</v>
      </c>
      <c r="X688" s="285">
        <v>0</v>
      </c>
      <c r="Y688" s="285">
        <v>0</v>
      </c>
      <c r="Z688" s="285">
        <v>0</v>
      </c>
      <c r="AA688" s="285">
        <v>0</v>
      </c>
      <c r="AB688" s="285">
        <v>0</v>
      </c>
      <c r="AC688" s="285">
        <v>0</v>
      </c>
      <c r="AD688" s="285">
        <v>0</v>
      </c>
      <c r="AE688" s="285">
        <v>0</v>
      </c>
      <c r="AF688" s="285">
        <v>0</v>
      </c>
      <c r="AG688" s="285">
        <v>0</v>
      </c>
      <c r="AH688" s="285">
        <v>2200</v>
      </c>
      <c r="AI688" s="285">
        <v>0</v>
      </c>
      <c r="AJ688" s="285">
        <v>0</v>
      </c>
      <c r="AK688" s="285">
        <v>0</v>
      </c>
      <c r="AL688" s="285">
        <v>0</v>
      </c>
      <c r="AM688" s="285">
        <v>0</v>
      </c>
      <c r="AN688" s="285">
        <v>0</v>
      </c>
      <c r="AO688" s="285">
        <v>0</v>
      </c>
      <c r="AP688" s="285">
        <v>0</v>
      </c>
      <c r="AQ688" s="285">
        <v>0</v>
      </c>
      <c r="AR688" s="285">
        <v>0</v>
      </c>
      <c r="AS688" s="285">
        <v>0</v>
      </c>
      <c r="AT688" s="285">
        <v>0</v>
      </c>
    </row>
    <row r="689" spans="1:46" x14ac:dyDescent="0.35">
      <c r="A689" s="285" t="s">
        <v>10</v>
      </c>
      <c r="B689" s="285">
        <v>1</v>
      </c>
      <c r="C689" s="285" t="s">
        <v>577</v>
      </c>
      <c r="D689" s="285">
        <v>5118</v>
      </c>
      <c r="E689" s="285">
        <v>0</v>
      </c>
      <c r="F689" s="285">
        <v>0</v>
      </c>
      <c r="G689" s="285">
        <v>0</v>
      </c>
      <c r="H689" s="285">
        <v>0</v>
      </c>
      <c r="I689" s="285">
        <v>0</v>
      </c>
      <c r="J689" s="285">
        <v>0</v>
      </c>
      <c r="K689" s="285">
        <v>0</v>
      </c>
      <c r="L689" s="285">
        <v>0</v>
      </c>
      <c r="M689" s="285">
        <v>0</v>
      </c>
      <c r="N689" s="285">
        <v>0</v>
      </c>
      <c r="O689" s="285">
        <v>0</v>
      </c>
      <c r="P689" s="285">
        <v>0</v>
      </c>
      <c r="Q689" s="285">
        <v>0</v>
      </c>
      <c r="R689" s="285">
        <v>0</v>
      </c>
      <c r="S689" s="285">
        <v>0</v>
      </c>
      <c r="T689" s="285">
        <v>0</v>
      </c>
      <c r="U689" s="285">
        <v>0</v>
      </c>
      <c r="V689" s="285">
        <v>0</v>
      </c>
      <c r="W689" s="285">
        <v>0</v>
      </c>
      <c r="X689" s="285">
        <v>0</v>
      </c>
      <c r="Y689" s="285">
        <v>0</v>
      </c>
      <c r="Z689" s="285">
        <v>0</v>
      </c>
      <c r="AA689" s="285">
        <v>0</v>
      </c>
      <c r="AB689" s="285">
        <v>0</v>
      </c>
      <c r="AC689" s="285">
        <v>0</v>
      </c>
      <c r="AD689" s="285">
        <v>0</v>
      </c>
      <c r="AE689" s="285">
        <v>0</v>
      </c>
      <c r="AF689" s="285">
        <v>0</v>
      </c>
      <c r="AG689" s="285">
        <v>0</v>
      </c>
      <c r="AH689" s="285">
        <v>17</v>
      </c>
      <c r="AI689" s="285">
        <v>17</v>
      </c>
      <c r="AJ689" s="285">
        <v>17</v>
      </c>
      <c r="AK689" s="285">
        <v>17</v>
      </c>
      <c r="AL689" s="285">
        <v>17</v>
      </c>
      <c r="AM689" s="285">
        <v>17</v>
      </c>
      <c r="AN689" s="285">
        <v>17</v>
      </c>
      <c r="AO689" s="285">
        <v>17</v>
      </c>
      <c r="AP689" s="285">
        <v>17</v>
      </c>
      <c r="AQ689" s="285">
        <v>17</v>
      </c>
      <c r="AR689" s="285">
        <v>17</v>
      </c>
      <c r="AS689" s="285">
        <v>13</v>
      </c>
      <c r="AT689" s="285">
        <v>0</v>
      </c>
    </row>
    <row r="690" spans="1:46" x14ac:dyDescent="0.35">
      <c r="A690" s="285" t="s">
        <v>10</v>
      </c>
      <c r="B690" s="285">
        <v>1</v>
      </c>
      <c r="C690" s="285" t="s">
        <v>577</v>
      </c>
      <c r="D690" s="285">
        <v>5120</v>
      </c>
      <c r="E690" s="285">
        <v>0</v>
      </c>
      <c r="F690" s="285">
        <v>0</v>
      </c>
      <c r="G690" s="285">
        <v>0</v>
      </c>
      <c r="H690" s="285">
        <v>0</v>
      </c>
      <c r="I690" s="285">
        <v>0</v>
      </c>
      <c r="J690" s="285">
        <v>0</v>
      </c>
      <c r="K690" s="285">
        <v>0</v>
      </c>
      <c r="L690" s="285">
        <v>0</v>
      </c>
      <c r="M690" s="285">
        <v>0</v>
      </c>
      <c r="N690" s="285">
        <v>0</v>
      </c>
      <c r="O690" s="285">
        <v>0</v>
      </c>
      <c r="P690" s="285">
        <v>0</v>
      </c>
      <c r="Q690" s="285">
        <v>0</v>
      </c>
      <c r="R690" s="285">
        <v>0</v>
      </c>
      <c r="S690" s="285">
        <v>0</v>
      </c>
      <c r="T690" s="285">
        <v>0</v>
      </c>
      <c r="U690" s="285">
        <v>0</v>
      </c>
      <c r="V690" s="285">
        <v>0</v>
      </c>
      <c r="W690" s="285">
        <v>0</v>
      </c>
      <c r="X690" s="285">
        <v>0</v>
      </c>
      <c r="Y690" s="285">
        <v>0</v>
      </c>
      <c r="Z690" s="285">
        <v>0</v>
      </c>
      <c r="AA690" s="285">
        <v>0</v>
      </c>
      <c r="AB690" s="285">
        <v>0</v>
      </c>
      <c r="AC690" s="285">
        <v>0</v>
      </c>
      <c r="AD690" s="285">
        <v>0</v>
      </c>
      <c r="AE690" s="285">
        <v>0</v>
      </c>
      <c r="AF690" s="285">
        <v>0</v>
      </c>
      <c r="AG690" s="285">
        <v>0</v>
      </c>
      <c r="AH690" s="285">
        <v>0</v>
      </c>
      <c r="AI690" s="285">
        <v>0</v>
      </c>
      <c r="AJ690" s="285">
        <v>0</v>
      </c>
      <c r="AK690" s="285">
        <v>0</v>
      </c>
      <c r="AL690" s="285">
        <v>0</v>
      </c>
      <c r="AM690" s="285">
        <v>0</v>
      </c>
      <c r="AN690" s="285">
        <v>0</v>
      </c>
      <c r="AO690" s="285">
        <v>0</v>
      </c>
      <c r="AP690" s="285">
        <v>0</v>
      </c>
      <c r="AQ690" s="285">
        <v>891</v>
      </c>
      <c r="AR690" s="285">
        <v>0</v>
      </c>
      <c r="AS690" s="285">
        <v>1609</v>
      </c>
      <c r="AT690" s="285">
        <v>0</v>
      </c>
    </row>
    <row r="691" spans="1:46" x14ac:dyDescent="0.35">
      <c r="A691" s="285" t="s">
        <v>10</v>
      </c>
      <c r="B691" s="285">
        <v>1</v>
      </c>
      <c r="C691" s="285" t="s">
        <v>577</v>
      </c>
      <c r="D691" s="285">
        <v>5200</v>
      </c>
      <c r="E691" s="285">
        <v>0</v>
      </c>
      <c r="F691" s="285">
        <v>0</v>
      </c>
      <c r="G691" s="285">
        <v>0</v>
      </c>
      <c r="H691" s="285">
        <v>0</v>
      </c>
      <c r="I691" s="285">
        <v>0</v>
      </c>
      <c r="J691" s="285">
        <v>0</v>
      </c>
      <c r="K691" s="285">
        <v>0</v>
      </c>
      <c r="L691" s="285">
        <v>0</v>
      </c>
      <c r="M691" s="285">
        <v>0</v>
      </c>
      <c r="N691" s="285">
        <v>0</v>
      </c>
      <c r="O691" s="285">
        <v>0</v>
      </c>
      <c r="P691" s="285">
        <v>0</v>
      </c>
      <c r="Q691" s="285">
        <v>0</v>
      </c>
      <c r="R691" s="285">
        <v>0</v>
      </c>
      <c r="S691" s="285">
        <v>0</v>
      </c>
      <c r="T691" s="285">
        <v>0</v>
      </c>
      <c r="U691" s="285">
        <v>0</v>
      </c>
      <c r="V691" s="285">
        <v>0</v>
      </c>
      <c r="W691" s="285">
        <v>0</v>
      </c>
      <c r="X691" s="285">
        <v>0</v>
      </c>
      <c r="Y691" s="285">
        <v>0</v>
      </c>
      <c r="Z691" s="285">
        <v>0</v>
      </c>
      <c r="AA691" s="285">
        <v>0</v>
      </c>
      <c r="AB691" s="285">
        <v>0</v>
      </c>
      <c r="AC691" s="285">
        <v>0</v>
      </c>
      <c r="AD691" s="285">
        <v>0</v>
      </c>
      <c r="AE691" s="285">
        <v>0</v>
      </c>
      <c r="AF691" s="285">
        <v>0</v>
      </c>
      <c r="AG691" s="285">
        <v>0</v>
      </c>
      <c r="AH691" s="285">
        <v>170</v>
      </c>
      <c r="AI691" s="285">
        <v>170</v>
      </c>
      <c r="AJ691" s="285">
        <v>193</v>
      </c>
      <c r="AK691" s="285">
        <v>265</v>
      </c>
      <c r="AL691" s="285">
        <v>202</v>
      </c>
      <c r="AM691" s="285">
        <v>265</v>
      </c>
      <c r="AN691" s="285">
        <v>228</v>
      </c>
      <c r="AO691" s="285">
        <v>303</v>
      </c>
      <c r="AP691" s="285">
        <v>150</v>
      </c>
      <c r="AQ691" s="285">
        <v>68</v>
      </c>
      <c r="AR691" s="285">
        <v>193</v>
      </c>
      <c r="AS691" s="285">
        <v>193</v>
      </c>
      <c r="AT691" s="285">
        <v>0</v>
      </c>
    </row>
    <row r="692" spans="1:46" x14ac:dyDescent="0.35">
      <c r="A692" s="285" t="s">
        <v>10</v>
      </c>
      <c r="B692" s="285">
        <v>1</v>
      </c>
      <c r="C692" s="285" t="s">
        <v>577</v>
      </c>
      <c r="D692" s="285">
        <v>5201</v>
      </c>
      <c r="E692" s="285">
        <v>0</v>
      </c>
      <c r="F692" s="285">
        <v>0</v>
      </c>
      <c r="G692" s="285">
        <v>0</v>
      </c>
      <c r="H692" s="285">
        <v>0</v>
      </c>
      <c r="I692" s="285">
        <v>0</v>
      </c>
      <c r="J692" s="285">
        <v>0</v>
      </c>
      <c r="K692" s="285">
        <v>0</v>
      </c>
      <c r="L692" s="285">
        <v>0</v>
      </c>
      <c r="M692" s="285">
        <v>0</v>
      </c>
      <c r="N692" s="285">
        <v>0</v>
      </c>
      <c r="O692" s="285">
        <v>0</v>
      </c>
      <c r="P692" s="285">
        <v>0</v>
      </c>
      <c r="Q692" s="285">
        <v>0</v>
      </c>
      <c r="R692" s="285">
        <v>0</v>
      </c>
      <c r="S692" s="285">
        <v>0</v>
      </c>
      <c r="T692" s="285">
        <v>0</v>
      </c>
      <c r="U692" s="285">
        <v>0</v>
      </c>
      <c r="V692" s="285">
        <v>0</v>
      </c>
      <c r="W692" s="285">
        <v>0</v>
      </c>
      <c r="X692" s="285">
        <v>0</v>
      </c>
      <c r="Y692" s="285">
        <v>0</v>
      </c>
      <c r="Z692" s="285">
        <v>0</v>
      </c>
      <c r="AA692" s="285">
        <v>0</v>
      </c>
      <c r="AB692" s="285">
        <v>0</v>
      </c>
      <c r="AC692" s="285">
        <v>0</v>
      </c>
      <c r="AD692" s="285">
        <v>0</v>
      </c>
      <c r="AE692" s="285">
        <v>0</v>
      </c>
      <c r="AF692" s="285">
        <v>0</v>
      </c>
      <c r="AG692" s="285">
        <v>0</v>
      </c>
      <c r="AH692" s="285">
        <v>842</v>
      </c>
      <c r="AI692" s="285">
        <v>771</v>
      </c>
      <c r="AJ692" s="285">
        <v>822</v>
      </c>
      <c r="AK692" s="285">
        <v>953</v>
      </c>
      <c r="AL692" s="285">
        <v>513</v>
      </c>
      <c r="AM692" s="285">
        <v>1601</v>
      </c>
      <c r="AN692" s="285">
        <v>418</v>
      </c>
      <c r="AO692" s="285">
        <v>2684</v>
      </c>
      <c r="AP692" s="285">
        <v>521</v>
      </c>
      <c r="AQ692" s="285">
        <v>1225</v>
      </c>
      <c r="AR692" s="285">
        <v>466</v>
      </c>
      <c r="AS692" s="285">
        <v>1184</v>
      </c>
      <c r="AT692" s="285">
        <v>0</v>
      </c>
    </row>
    <row r="693" spans="1:46" x14ac:dyDescent="0.35">
      <c r="A693" s="285" t="s">
        <v>10</v>
      </c>
      <c r="B693" s="285">
        <v>1</v>
      </c>
      <c r="C693" s="285" t="s">
        <v>577</v>
      </c>
      <c r="D693" s="285">
        <v>5205</v>
      </c>
      <c r="E693" s="285">
        <v>0</v>
      </c>
      <c r="F693" s="285">
        <v>0</v>
      </c>
      <c r="G693" s="285">
        <v>0</v>
      </c>
      <c r="H693" s="285">
        <v>0</v>
      </c>
      <c r="I693" s="285">
        <v>0</v>
      </c>
      <c r="J693" s="285">
        <v>0</v>
      </c>
      <c r="K693" s="285">
        <v>0</v>
      </c>
      <c r="L693" s="285">
        <v>0</v>
      </c>
      <c r="M693" s="285">
        <v>0</v>
      </c>
      <c r="N693" s="285">
        <v>0</v>
      </c>
      <c r="O693" s="285">
        <v>0</v>
      </c>
      <c r="P693" s="285">
        <v>0</v>
      </c>
      <c r="Q693" s="285">
        <v>0</v>
      </c>
      <c r="R693" s="285">
        <v>0</v>
      </c>
      <c r="S693" s="285">
        <v>0</v>
      </c>
      <c r="T693" s="285">
        <v>0</v>
      </c>
      <c r="U693" s="285">
        <v>0</v>
      </c>
      <c r="V693" s="285">
        <v>0</v>
      </c>
      <c r="W693" s="285">
        <v>0</v>
      </c>
      <c r="X693" s="285">
        <v>0</v>
      </c>
      <c r="Y693" s="285">
        <v>0</v>
      </c>
      <c r="Z693" s="285">
        <v>0</v>
      </c>
      <c r="AA693" s="285">
        <v>0</v>
      </c>
      <c r="AB693" s="285">
        <v>0</v>
      </c>
      <c r="AC693" s="285">
        <v>0</v>
      </c>
      <c r="AD693" s="285">
        <v>0</v>
      </c>
      <c r="AE693" s="285">
        <v>0</v>
      </c>
      <c r="AF693" s="285">
        <v>0</v>
      </c>
      <c r="AG693" s="285">
        <v>0</v>
      </c>
      <c r="AH693" s="285">
        <v>95</v>
      </c>
      <c r="AI693" s="285">
        <v>55</v>
      </c>
      <c r="AJ693" s="285">
        <v>104</v>
      </c>
      <c r="AK693" s="285">
        <v>0</v>
      </c>
      <c r="AL693" s="285">
        <v>0</v>
      </c>
      <c r="AM693" s="285">
        <v>0</v>
      </c>
      <c r="AN693" s="285">
        <v>25</v>
      </c>
      <c r="AO693" s="285">
        <v>49</v>
      </c>
      <c r="AP693" s="285">
        <v>7</v>
      </c>
      <c r="AQ693" s="285">
        <v>21</v>
      </c>
      <c r="AR693" s="285">
        <v>48</v>
      </c>
      <c r="AS693" s="285">
        <v>96</v>
      </c>
      <c r="AT693" s="285">
        <v>0</v>
      </c>
    </row>
    <row r="694" spans="1:46" x14ac:dyDescent="0.35">
      <c r="A694" s="285" t="s">
        <v>10</v>
      </c>
      <c r="B694" s="285">
        <v>1</v>
      </c>
      <c r="C694" s="285" t="s">
        <v>577</v>
      </c>
      <c r="D694" s="285">
        <v>5210</v>
      </c>
      <c r="E694" s="285">
        <v>0</v>
      </c>
      <c r="F694" s="285">
        <v>0</v>
      </c>
      <c r="G694" s="285">
        <v>0</v>
      </c>
      <c r="H694" s="285">
        <v>0</v>
      </c>
      <c r="I694" s="285">
        <v>0</v>
      </c>
      <c r="J694" s="285">
        <v>0</v>
      </c>
      <c r="K694" s="285">
        <v>0</v>
      </c>
      <c r="L694" s="285">
        <v>0</v>
      </c>
      <c r="M694" s="285">
        <v>0</v>
      </c>
      <c r="N694" s="285">
        <v>0</v>
      </c>
      <c r="O694" s="285">
        <v>0</v>
      </c>
      <c r="P694" s="285">
        <v>0</v>
      </c>
      <c r="Q694" s="285">
        <v>0</v>
      </c>
      <c r="R694" s="285">
        <v>0</v>
      </c>
      <c r="S694" s="285">
        <v>0</v>
      </c>
      <c r="T694" s="285">
        <v>0</v>
      </c>
      <c r="U694" s="285">
        <v>0</v>
      </c>
      <c r="V694" s="285">
        <v>0</v>
      </c>
      <c r="W694" s="285">
        <v>0</v>
      </c>
      <c r="X694" s="285">
        <v>0</v>
      </c>
      <c r="Y694" s="285">
        <v>0</v>
      </c>
      <c r="Z694" s="285">
        <v>0</v>
      </c>
      <c r="AA694" s="285">
        <v>0</v>
      </c>
      <c r="AB694" s="285">
        <v>0</v>
      </c>
      <c r="AC694" s="285">
        <v>0</v>
      </c>
      <c r="AD694" s="285">
        <v>0</v>
      </c>
      <c r="AE694" s="285">
        <v>0</v>
      </c>
      <c r="AF694" s="285">
        <v>0</v>
      </c>
      <c r="AG694" s="285">
        <v>0</v>
      </c>
      <c r="AH694" s="285">
        <v>0</v>
      </c>
      <c r="AI694" s="285">
        <v>0</v>
      </c>
      <c r="AJ694" s="285">
        <v>160</v>
      </c>
      <c r="AK694" s="285">
        <v>-39</v>
      </c>
      <c r="AL694" s="285">
        <v>0</v>
      </c>
      <c r="AM694" s="285">
        <v>0</v>
      </c>
      <c r="AN694" s="285">
        <v>0</v>
      </c>
      <c r="AO694" s="285">
        <v>0</v>
      </c>
      <c r="AP694" s="285">
        <v>0</v>
      </c>
      <c r="AQ694" s="285">
        <v>301</v>
      </c>
      <c r="AR694" s="285">
        <v>578</v>
      </c>
      <c r="AS694" s="285">
        <v>0</v>
      </c>
      <c r="AT694" s="285">
        <v>0</v>
      </c>
    </row>
    <row r="695" spans="1:46" x14ac:dyDescent="0.35">
      <c r="A695" s="285" t="s">
        <v>10</v>
      </c>
      <c r="B695" s="285">
        <v>1</v>
      </c>
      <c r="C695" s="285" t="s">
        <v>577</v>
      </c>
      <c r="D695" s="285">
        <v>5212</v>
      </c>
      <c r="E695" s="285">
        <v>0</v>
      </c>
      <c r="F695" s="285">
        <v>0</v>
      </c>
      <c r="G695" s="285">
        <v>0</v>
      </c>
      <c r="H695" s="285">
        <v>0</v>
      </c>
      <c r="I695" s="285">
        <v>0</v>
      </c>
      <c r="J695" s="285">
        <v>0</v>
      </c>
      <c r="K695" s="285">
        <v>0</v>
      </c>
      <c r="L695" s="285">
        <v>0</v>
      </c>
      <c r="M695" s="285">
        <v>0</v>
      </c>
      <c r="N695" s="285">
        <v>0</v>
      </c>
      <c r="O695" s="285">
        <v>0</v>
      </c>
      <c r="P695" s="285">
        <v>0</v>
      </c>
      <c r="Q695" s="285">
        <v>0</v>
      </c>
      <c r="R695" s="285">
        <v>0</v>
      </c>
      <c r="S695" s="285">
        <v>0</v>
      </c>
      <c r="T695" s="285">
        <v>0</v>
      </c>
      <c r="U695" s="285">
        <v>0</v>
      </c>
      <c r="V695" s="285">
        <v>0</v>
      </c>
      <c r="W695" s="285">
        <v>0</v>
      </c>
      <c r="X695" s="285">
        <v>0</v>
      </c>
      <c r="Y695" s="285">
        <v>0</v>
      </c>
      <c r="Z695" s="285">
        <v>0</v>
      </c>
      <c r="AA695" s="285">
        <v>0</v>
      </c>
      <c r="AB695" s="285">
        <v>0</v>
      </c>
      <c r="AC695" s="285">
        <v>0</v>
      </c>
      <c r="AD695" s="285">
        <v>0</v>
      </c>
      <c r="AE695" s="285">
        <v>0</v>
      </c>
      <c r="AF695" s="285">
        <v>0</v>
      </c>
      <c r="AG695" s="285">
        <v>0</v>
      </c>
      <c r="AH695" s="285">
        <v>0</v>
      </c>
      <c r="AI695" s="285">
        <v>0</v>
      </c>
      <c r="AJ695" s="285">
        <v>0</v>
      </c>
      <c r="AK695" s="285">
        <v>16298</v>
      </c>
      <c r="AL695" s="285">
        <v>1811</v>
      </c>
      <c r="AM695" s="285">
        <v>0</v>
      </c>
      <c r="AN695" s="285">
        <v>0</v>
      </c>
      <c r="AO695" s="285">
        <v>0</v>
      </c>
      <c r="AP695" s="285">
        <v>0</v>
      </c>
      <c r="AQ695" s="285">
        <v>0</v>
      </c>
      <c r="AR695" s="285">
        <v>0</v>
      </c>
      <c r="AS695" s="285">
        <v>0</v>
      </c>
      <c r="AT695" s="285">
        <v>0</v>
      </c>
    </row>
    <row r="696" spans="1:46" x14ac:dyDescent="0.35">
      <c r="A696" s="285" t="s">
        <v>10</v>
      </c>
      <c r="B696" s="285">
        <v>1</v>
      </c>
      <c r="C696" s="285" t="s">
        <v>577</v>
      </c>
      <c r="D696" s="285">
        <v>5215</v>
      </c>
      <c r="E696" s="285">
        <v>0</v>
      </c>
      <c r="F696" s="285">
        <v>0</v>
      </c>
      <c r="G696" s="285">
        <v>0</v>
      </c>
      <c r="H696" s="285">
        <v>0</v>
      </c>
      <c r="I696" s="285">
        <v>0</v>
      </c>
      <c r="J696" s="285">
        <v>0</v>
      </c>
      <c r="K696" s="285">
        <v>0</v>
      </c>
      <c r="L696" s="285">
        <v>0</v>
      </c>
      <c r="M696" s="285">
        <v>0</v>
      </c>
      <c r="N696" s="285">
        <v>0</v>
      </c>
      <c r="O696" s="285">
        <v>0</v>
      </c>
      <c r="P696" s="285">
        <v>0</v>
      </c>
      <c r="Q696" s="285">
        <v>0</v>
      </c>
      <c r="R696" s="285">
        <v>0</v>
      </c>
      <c r="S696" s="285">
        <v>0</v>
      </c>
      <c r="T696" s="285">
        <v>0</v>
      </c>
      <c r="U696" s="285">
        <v>0</v>
      </c>
      <c r="V696" s="285">
        <v>0</v>
      </c>
      <c r="W696" s="285">
        <v>0</v>
      </c>
      <c r="X696" s="285">
        <v>0</v>
      </c>
      <c r="Y696" s="285">
        <v>0</v>
      </c>
      <c r="Z696" s="285">
        <v>0</v>
      </c>
      <c r="AA696" s="285">
        <v>0</v>
      </c>
      <c r="AB696" s="285">
        <v>0</v>
      </c>
      <c r="AC696" s="285">
        <v>0</v>
      </c>
      <c r="AD696" s="285">
        <v>0</v>
      </c>
      <c r="AE696" s="285">
        <v>0</v>
      </c>
      <c r="AF696" s="285">
        <v>0</v>
      </c>
      <c r="AG696" s="285">
        <v>0</v>
      </c>
      <c r="AH696" s="285">
        <v>0</v>
      </c>
      <c r="AI696" s="285">
        <v>0</v>
      </c>
      <c r="AJ696" s="285">
        <v>1562</v>
      </c>
      <c r="AK696" s="285">
        <v>0</v>
      </c>
      <c r="AL696" s="285">
        <v>5661</v>
      </c>
      <c r="AM696" s="285">
        <v>8</v>
      </c>
      <c r="AN696" s="285">
        <v>323</v>
      </c>
      <c r="AO696" s="285">
        <v>0</v>
      </c>
      <c r="AP696" s="285">
        <v>7607</v>
      </c>
      <c r="AQ696" s="285">
        <v>0</v>
      </c>
      <c r="AR696" s="285">
        <v>1952</v>
      </c>
      <c r="AS696" s="285">
        <v>2887</v>
      </c>
      <c r="AT696" s="285">
        <v>0</v>
      </c>
    </row>
    <row r="697" spans="1:46" x14ac:dyDescent="0.35">
      <c r="A697" s="285" t="s">
        <v>10</v>
      </c>
      <c r="B697" s="285">
        <v>1</v>
      </c>
      <c r="C697" s="285" t="s">
        <v>577</v>
      </c>
      <c r="D697" s="285">
        <v>5217</v>
      </c>
      <c r="E697" s="285">
        <v>0</v>
      </c>
      <c r="F697" s="285">
        <v>0</v>
      </c>
      <c r="G697" s="285">
        <v>0</v>
      </c>
      <c r="H697" s="285">
        <v>0</v>
      </c>
      <c r="I697" s="285">
        <v>0</v>
      </c>
      <c r="J697" s="285">
        <v>0</v>
      </c>
      <c r="K697" s="285">
        <v>0</v>
      </c>
      <c r="L697" s="285">
        <v>0</v>
      </c>
      <c r="M697" s="285">
        <v>0</v>
      </c>
      <c r="N697" s="285">
        <v>0</v>
      </c>
      <c r="O697" s="285">
        <v>0</v>
      </c>
      <c r="P697" s="285">
        <v>0</v>
      </c>
      <c r="Q697" s="285">
        <v>0</v>
      </c>
      <c r="R697" s="285">
        <v>0</v>
      </c>
      <c r="S697" s="285">
        <v>0</v>
      </c>
      <c r="T697" s="285">
        <v>0</v>
      </c>
      <c r="U697" s="285">
        <v>0</v>
      </c>
      <c r="V697" s="285">
        <v>0</v>
      </c>
      <c r="W697" s="285">
        <v>0</v>
      </c>
      <c r="X697" s="285">
        <v>0</v>
      </c>
      <c r="Y697" s="285">
        <v>0</v>
      </c>
      <c r="Z697" s="285">
        <v>0</v>
      </c>
      <c r="AA697" s="285">
        <v>0</v>
      </c>
      <c r="AB697" s="285">
        <v>0</v>
      </c>
      <c r="AC697" s="285">
        <v>0</v>
      </c>
      <c r="AD697" s="285">
        <v>0</v>
      </c>
      <c r="AE697" s="285">
        <v>0</v>
      </c>
      <c r="AF697" s="285">
        <v>0</v>
      </c>
      <c r="AG697" s="285">
        <v>0</v>
      </c>
      <c r="AH697" s="285">
        <v>0</v>
      </c>
      <c r="AI697" s="285">
        <v>930</v>
      </c>
      <c r="AJ697" s="285">
        <v>0</v>
      </c>
      <c r="AK697" s="285">
        <v>0</v>
      </c>
      <c r="AL697" s="285">
        <v>0</v>
      </c>
      <c r="AM697" s="285">
        <v>63</v>
      </c>
      <c r="AN697" s="285">
        <v>0</v>
      </c>
      <c r="AO697" s="285">
        <v>0</v>
      </c>
      <c r="AP697" s="285">
        <v>0</v>
      </c>
      <c r="AQ697" s="285">
        <v>0</v>
      </c>
      <c r="AR697" s="285">
        <v>7</v>
      </c>
      <c r="AS697" s="285">
        <v>0</v>
      </c>
      <c r="AT697" s="285">
        <v>0</v>
      </c>
    </row>
    <row r="698" spans="1:46" x14ac:dyDescent="0.35">
      <c r="A698" s="285" t="s">
        <v>10</v>
      </c>
      <c r="B698" s="285">
        <v>1</v>
      </c>
      <c r="C698" s="285" t="s">
        <v>577</v>
      </c>
      <c r="D698" s="285">
        <v>5220</v>
      </c>
      <c r="E698" s="285">
        <v>0</v>
      </c>
      <c r="F698" s="285">
        <v>0</v>
      </c>
      <c r="G698" s="285">
        <v>0</v>
      </c>
      <c r="H698" s="285">
        <v>0</v>
      </c>
      <c r="I698" s="285">
        <v>0</v>
      </c>
      <c r="J698" s="285">
        <v>0</v>
      </c>
      <c r="K698" s="285">
        <v>0</v>
      </c>
      <c r="L698" s="285">
        <v>0</v>
      </c>
      <c r="M698" s="285">
        <v>0</v>
      </c>
      <c r="N698" s="285">
        <v>0</v>
      </c>
      <c r="O698" s="285">
        <v>0</v>
      </c>
      <c r="P698" s="285">
        <v>0</v>
      </c>
      <c r="Q698" s="285">
        <v>0</v>
      </c>
      <c r="R698" s="285">
        <v>0</v>
      </c>
      <c r="S698" s="285">
        <v>0</v>
      </c>
      <c r="T698" s="285">
        <v>0</v>
      </c>
      <c r="U698" s="285">
        <v>0</v>
      </c>
      <c r="V698" s="285">
        <v>0</v>
      </c>
      <c r="W698" s="285">
        <v>0</v>
      </c>
      <c r="X698" s="285">
        <v>0</v>
      </c>
      <c r="Y698" s="285">
        <v>0</v>
      </c>
      <c r="Z698" s="285">
        <v>0</v>
      </c>
      <c r="AA698" s="285">
        <v>0</v>
      </c>
      <c r="AB698" s="285">
        <v>0</v>
      </c>
      <c r="AC698" s="285">
        <v>0</v>
      </c>
      <c r="AD698" s="285">
        <v>0</v>
      </c>
      <c r="AE698" s="285">
        <v>0</v>
      </c>
      <c r="AF698" s="285">
        <v>0</v>
      </c>
      <c r="AG698" s="285">
        <v>0</v>
      </c>
      <c r="AH698" s="285">
        <v>7</v>
      </c>
      <c r="AI698" s="285">
        <v>11</v>
      </c>
      <c r="AJ698" s="285">
        <v>59</v>
      </c>
      <c r="AK698" s="285">
        <v>34</v>
      </c>
      <c r="AL698" s="285">
        <v>47</v>
      </c>
      <c r="AM698" s="285">
        <v>68</v>
      </c>
      <c r="AN698" s="285">
        <v>17</v>
      </c>
      <c r="AO698" s="285">
        <v>-30</v>
      </c>
      <c r="AP698" s="285">
        <v>-1</v>
      </c>
      <c r="AQ698" s="285">
        <v>4</v>
      </c>
      <c r="AR698" s="285">
        <v>3</v>
      </c>
      <c r="AS698" s="285">
        <v>31</v>
      </c>
      <c r="AT698" s="285">
        <v>0</v>
      </c>
    </row>
    <row r="699" spans="1:46" x14ac:dyDescent="0.35">
      <c r="A699" s="285" t="s">
        <v>10</v>
      </c>
      <c r="B699" s="285">
        <v>1</v>
      </c>
      <c r="C699" s="285" t="s">
        <v>577</v>
      </c>
      <c r="D699" s="285">
        <v>5230</v>
      </c>
      <c r="E699" s="285">
        <v>0</v>
      </c>
      <c r="F699" s="285">
        <v>0</v>
      </c>
      <c r="G699" s="285">
        <v>0</v>
      </c>
      <c r="H699" s="285">
        <v>0</v>
      </c>
      <c r="I699" s="285">
        <v>0</v>
      </c>
      <c r="J699" s="285">
        <v>0</v>
      </c>
      <c r="K699" s="285">
        <v>0</v>
      </c>
      <c r="L699" s="285">
        <v>0</v>
      </c>
      <c r="M699" s="285">
        <v>0</v>
      </c>
      <c r="N699" s="285">
        <v>0</v>
      </c>
      <c r="O699" s="285">
        <v>0</v>
      </c>
      <c r="P699" s="285">
        <v>0</v>
      </c>
      <c r="Q699" s="285">
        <v>0</v>
      </c>
      <c r="R699" s="285">
        <v>0</v>
      </c>
      <c r="S699" s="285">
        <v>0</v>
      </c>
      <c r="T699" s="285">
        <v>0</v>
      </c>
      <c r="U699" s="285">
        <v>0</v>
      </c>
      <c r="V699" s="285">
        <v>0</v>
      </c>
      <c r="W699" s="285">
        <v>0</v>
      </c>
      <c r="X699" s="285">
        <v>0</v>
      </c>
      <c r="Y699" s="285">
        <v>0</v>
      </c>
      <c r="Z699" s="285">
        <v>0</v>
      </c>
      <c r="AA699" s="285">
        <v>0</v>
      </c>
      <c r="AB699" s="285">
        <v>0</v>
      </c>
      <c r="AC699" s="285">
        <v>0</v>
      </c>
      <c r="AD699" s="285">
        <v>0</v>
      </c>
      <c r="AE699" s="285">
        <v>0</v>
      </c>
      <c r="AF699" s="285">
        <v>0</v>
      </c>
      <c r="AG699" s="285">
        <v>0</v>
      </c>
      <c r="AH699" s="285">
        <v>2167</v>
      </c>
      <c r="AI699" s="285">
        <v>2167</v>
      </c>
      <c r="AJ699" s="285">
        <v>2167</v>
      </c>
      <c r="AK699" s="285">
        <v>2167</v>
      </c>
      <c r="AL699" s="285">
        <v>2167</v>
      </c>
      <c r="AM699" s="285">
        <v>2167</v>
      </c>
      <c r="AN699" s="285">
        <v>2167</v>
      </c>
      <c r="AO699" s="285">
        <v>2167</v>
      </c>
      <c r="AP699" s="285">
        <v>2167</v>
      </c>
      <c r="AQ699" s="285">
        <v>2167</v>
      </c>
      <c r="AR699" s="285">
        <v>2167</v>
      </c>
      <c r="AS699" s="285">
        <v>2163</v>
      </c>
      <c r="AT699" s="285">
        <v>0</v>
      </c>
    </row>
    <row r="700" spans="1:46" x14ac:dyDescent="0.35">
      <c r="A700" s="285" t="s">
        <v>10</v>
      </c>
      <c r="B700" s="285">
        <v>1</v>
      </c>
      <c r="C700" s="285" t="s">
        <v>577</v>
      </c>
      <c r="D700" s="285">
        <v>5300</v>
      </c>
      <c r="E700" s="285">
        <v>0</v>
      </c>
      <c r="F700" s="285">
        <v>0</v>
      </c>
      <c r="G700" s="285">
        <v>0</v>
      </c>
      <c r="H700" s="285">
        <v>0</v>
      </c>
      <c r="I700" s="285">
        <v>0</v>
      </c>
      <c r="J700" s="285">
        <v>0</v>
      </c>
      <c r="K700" s="285">
        <v>0</v>
      </c>
      <c r="L700" s="285">
        <v>0</v>
      </c>
      <c r="M700" s="285">
        <v>0</v>
      </c>
      <c r="N700" s="285">
        <v>0</v>
      </c>
      <c r="O700" s="285">
        <v>0</v>
      </c>
      <c r="P700" s="285">
        <v>0</v>
      </c>
      <c r="Q700" s="285">
        <v>0</v>
      </c>
      <c r="R700" s="285">
        <v>0</v>
      </c>
      <c r="S700" s="285">
        <v>0</v>
      </c>
      <c r="T700" s="285">
        <v>0</v>
      </c>
      <c r="U700" s="285">
        <v>0</v>
      </c>
      <c r="V700" s="285">
        <v>0</v>
      </c>
      <c r="W700" s="285">
        <v>0</v>
      </c>
      <c r="X700" s="285">
        <v>0</v>
      </c>
      <c r="Y700" s="285">
        <v>0</v>
      </c>
      <c r="Z700" s="285">
        <v>0</v>
      </c>
      <c r="AA700" s="285">
        <v>0</v>
      </c>
      <c r="AB700" s="285">
        <v>0</v>
      </c>
      <c r="AC700" s="285">
        <v>0</v>
      </c>
      <c r="AD700" s="285">
        <v>0</v>
      </c>
      <c r="AE700" s="285">
        <v>0</v>
      </c>
      <c r="AF700" s="285">
        <v>0</v>
      </c>
      <c r="AG700" s="285">
        <v>0</v>
      </c>
      <c r="AH700" s="285">
        <v>360</v>
      </c>
      <c r="AI700" s="285">
        <v>158</v>
      </c>
      <c r="AJ700" s="285">
        <v>32</v>
      </c>
      <c r="AK700" s="285">
        <v>0</v>
      </c>
      <c r="AL700" s="285">
        <v>173</v>
      </c>
      <c r="AM700" s="285">
        <v>14872</v>
      </c>
      <c r="AN700" s="285">
        <v>488</v>
      </c>
      <c r="AO700" s="285">
        <v>14836</v>
      </c>
      <c r="AP700" s="285">
        <v>4231</v>
      </c>
      <c r="AQ700" s="285">
        <v>18056</v>
      </c>
      <c r="AR700" s="285">
        <v>13422</v>
      </c>
      <c r="AS700" s="285">
        <v>5872</v>
      </c>
      <c r="AT700" s="285">
        <v>0</v>
      </c>
    </row>
    <row r="701" spans="1:46" x14ac:dyDescent="0.35">
      <c r="A701" s="285" t="s">
        <v>10</v>
      </c>
      <c r="B701" s="285">
        <v>1</v>
      </c>
      <c r="C701" s="285" t="s">
        <v>577</v>
      </c>
      <c r="D701" s="285">
        <v>5400</v>
      </c>
      <c r="E701" s="285">
        <v>0</v>
      </c>
      <c r="F701" s="285">
        <v>0</v>
      </c>
      <c r="G701" s="285">
        <v>0</v>
      </c>
      <c r="H701" s="285">
        <v>0</v>
      </c>
      <c r="I701" s="285">
        <v>0</v>
      </c>
      <c r="J701" s="285">
        <v>0</v>
      </c>
      <c r="K701" s="285">
        <v>0</v>
      </c>
      <c r="L701" s="285">
        <v>0</v>
      </c>
      <c r="M701" s="285">
        <v>0</v>
      </c>
      <c r="N701" s="285">
        <v>0</v>
      </c>
      <c r="O701" s="285">
        <v>0</v>
      </c>
      <c r="P701" s="285">
        <v>0</v>
      </c>
      <c r="Q701" s="285">
        <v>0</v>
      </c>
      <c r="R701" s="285">
        <v>0</v>
      </c>
      <c r="S701" s="285">
        <v>0</v>
      </c>
      <c r="T701" s="285">
        <v>0</v>
      </c>
      <c r="U701" s="285">
        <v>0</v>
      </c>
      <c r="V701" s="285">
        <v>0</v>
      </c>
      <c r="W701" s="285">
        <v>0</v>
      </c>
      <c r="X701" s="285">
        <v>0</v>
      </c>
      <c r="Y701" s="285">
        <v>0</v>
      </c>
      <c r="Z701" s="285">
        <v>0</v>
      </c>
      <c r="AA701" s="285">
        <v>0</v>
      </c>
      <c r="AB701" s="285">
        <v>0</v>
      </c>
      <c r="AC701" s="285">
        <v>0</v>
      </c>
      <c r="AD701" s="285">
        <v>0</v>
      </c>
      <c r="AE701" s="285">
        <v>0</v>
      </c>
      <c r="AF701" s="285">
        <v>0</v>
      </c>
      <c r="AG701" s="285">
        <v>0</v>
      </c>
      <c r="AH701" s="285">
        <v>37687</v>
      </c>
      <c r="AI701" s="285">
        <v>37434</v>
      </c>
      <c r="AJ701" s="285">
        <v>41582</v>
      </c>
      <c r="AK701" s="285">
        <v>36585</v>
      </c>
      <c r="AL701" s="285">
        <v>39036</v>
      </c>
      <c r="AM701" s="285">
        <v>40507</v>
      </c>
      <c r="AN701" s="285">
        <v>35427</v>
      </c>
      <c r="AO701" s="285">
        <v>39145</v>
      </c>
      <c r="AP701" s="285">
        <v>34303</v>
      </c>
      <c r="AQ701" s="285">
        <v>38195</v>
      </c>
      <c r="AR701" s="285">
        <v>36280</v>
      </c>
      <c r="AS701" s="285">
        <v>39597.58</v>
      </c>
      <c r="AT701" s="285">
        <v>0</v>
      </c>
    </row>
    <row r="702" spans="1:46" x14ac:dyDescent="0.35">
      <c r="A702" s="285" t="s">
        <v>10</v>
      </c>
      <c r="B702" s="285">
        <v>1</v>
      </c>
      <c r="C702" s="285" t="s">
        <v>577</v>
      </c>
      <c r="D702" s="285">
        <v>5402</v>
      </c>
      <c r="E702" s="285">
        <v>0</v>
      </c>
      <c r="F702" s="285">
        <v>0</v>
      </c>
      <c r="G702" s="285">
        <v>0</v>
      </c>
      <c r="H702" s="285">
        <v>0</v>
      </c>
      <c r="I702" s="285">
        <v>0</v>
      </c>
      <c r="J702" s="285">
        <v>0</v>
      </c>
      <c r="K702" s="285">
        <v>0</v>
      </c>
      <c r="L702" s="285">
        <v>0</v>
      </c>
      <c r="M702" s="285">
        <v>0</v>
      </c>
      <c r="N702" s="285">
        <v>0</v>
      </c>
      <c r="O702" s="285">
        <v>0</v>
      </c>
      <c r="P702" s="285">
        <v>0</v>
      </c>
      <c r="Q702" s="285">
        <v>0</v>
      </c>
      <c r="R702" s="285">
        <v>0</v>
      </c>
      <c r="S702" s="285">
        <v>0</v>
      </c>
      <c r="T702" s="285">
        <v>0</v>
      </c>
      <c r="U702" s="285">
        <v>0</v>
      </c>
      <c r="V702" s="285">
        <v>0</v>
      </c>
      <c r="W702" s="285">
        <v>0</v>
      </c>
      <c r="X702" s="285">
        <v>0</v>
      </c>
      <c r="Y702" s="285">
        <v>0</v>
      </c>
      <c r="Z702" s="285">
        <v>0</v>
      </c>
      <c r="AA702" s="285">
        <v>0</v>
      </c>
      <c r="AB702" s="285">
        <v>0</v>
      </c>
      <c r="AC702" s="285">
        <v>0</v>
      </c>
      <c r="AD702" s="285">
        <v>0</v>
      </c>
      <c r="AE702" s="285">
        <v>0</v>
      </c>
      <c r="AF702" s="285">
        <v>0</v>
      </c>
      <c r="AG702" s="285">
        <v>0</v>
      </c>
      <c r="AH702" s="285">
        <v>3951</v>
      </c>
      <c r="AI702" s="285">
        <v>3690</v>
      </c>
      <c r="AJ702" s="285">
        <v>3826</v>
      </c>
      <c r="AK702" s="285">
        <v>2963</v>
      </c>
      <c r="AL702" s="285">
        <v>2788</v>
      </c>
      <c r="AM702" s="285">
        <v>3307</v>
      </c>
      <c r="AN702" s="285">
        <v>2765</v>
      </c>
      <c r="AO702" s="285">
        <v>4232</v>
      </c>
      <c r="AP702" s="285">
        <v>4097</v>
      </c>
      <c r="AQ702" s="285">
        <v>4156</v>
      </c>
      <c r="AR702" s="285">
        <v>3902</v>
      </c>
      <c r="AS702" s="285">
        <v>4514.78</v>
      </c>
      <c r="AT702" s="285">
        <v>0</v>
      </c>
    </row>
    <row r="703" spans="1:46" x14ac:dyDescent="0.35">
      <c r="A703" s="285" t="s">
        <v>10</v>
      </c>
      <c r="B703" s="285">
        <v>1</v>
      </c>
      <c r="C703" s="285" t="s">
        <v>577</v>
      </c>
      <c r="D703" s="285">
        <v>5406</v>
      </c>
      <c r="E703" s="285">
        <v>0</v>
      </c>
      <c r="F703" s="285">
        <v>0</v>
      </c>
      <c r="G703" s="285">
        <v>0</v>
      </c>
      <c r="H703" s="285">
        <v>0</v>
      </c>
      <c r="I703" s="285">
        <v>0</v>
      </c>
      <c r="J703" s="285">
        <v>0</v>
      </c>
      <c r="K703" s="285">
        <v>0</v>
      </c>
      <c r="L703" s="285">
        <v>0</v>
      </c>
      <c r="M703" s="285">
        <v>0</v>
      </c>
      <c r="N703" s="285">
        <v>0</v>
      </c>
      <c r="O703" s="285">
        <v>0</v>
      </c>
      <c r="P703" s="285">
        <v>0</v>
      </c>
      <c r="Q703" s="285">
        <v>0</v>
      </c>
      <c r="R703" s="285">
        <v>0</v>
      </c>
      <c r="S703" s="285">
        <v>0</v>
      </c>
      <c r="T703" s="285">
        <v>0</v>
      </c>
      <c r="U703" s="285">
        <v>0</v>
      </c>
      <c r="V703" s="285">
        <v>0</v>
      </c>
      <c r="W703" s="285">
        <v>0</v>
      </c>
      <c r="X703" s="285">
        <v>0</v>
      </c>
      <c r="Y703" s="285">
        <v>0</v>
      </c>
      <c r="Z703" s="285">
        <v>0</v>
      </c>
      <c r="AA703" s="285">
        <v>0</v>
      </c>
      <c r="AB703" s="285">
        <v>0</v>
      </c>
      <c r="AC703" s="285">
        <v>0</v>
      </c>
      <c r="AD703" s="285">
        <v>0</v>
      </c>
      <c r="AE703" s="285">
        <v>0</v>
      </c>
      <c r="AF703" s="285">
        <v>0</v>
      </c>
      <c r="AG703" s="285">
        <v>0</v>
      </c>
      <c r="AH703" s="285">
        <v>783</v>
      </c>
      <c r="AI703" s="285">
        <v>530</v>
      </c>
      <c r="AJ703" s="285">
        <v>656</v>
      </c>
      <c r="AK703" s="285">
        <v>1106</v>
      </c>
      <c r="AL703" s="285">
        <v>2629</v>
      </c>
      <c r="AM703" s="285">
        <v>248</v>
      </c>
      <c r="AN703" s="285">
        <v>1014</v>
      </c>
      <c r="AO703" s="285">
        <v>1584</v>
      </c>
      <c r="AP703" s="285">
        <v>2209</v>
      </c>
      <c r="AQ703" s="285">
        <v>2019</v>
      </c>
      <c r="AR703" s="285">
        <v>745</v>
      </c>
      <c r="AS703" s="285">
        <v>7477</v>
      </c>
      <c r="AT703" s="285">
        <v>0</v>
      </c>
    </row>
    <row r="704" spans="1:46" x14ac:dyDescent="0.35">
      <c r="A704" s="285" t="s">
        <v>10</v>
      </c>
      <c r="B704" s="285">
        <v>1</v>
      </c>
      <c r="C704" s="285" t="s">
        <v>577</v>
      </c>
      <c r="D704" s="285">
        <v>5407</v>
      </c>
      <c r="E704" s="285">
        <v>0</v>
      </c>
      <c r="F704" s="285">
        <v>0</v>
      </c>
      <c r="G704" s="285">
        <v>0</v>
      </c>
      <c r="H704" s="285">
        <v>0</v>
      </c>
      <c r="I704" s="285">
        <v>0</v>
      </c>
      <c r="J704" s="285">
        <v>0</v>
      </c>
      <c r="K704" s="285">
        <v>0</v>
      </c>
      <c r="L704" s="285">
        <v>0</v>
      </c>
      <c r="M704" s="285">
        <v>0</v>
      </c>
      <c r="N704" s="285">
        <v>0</v>
      </c>
      <c r="O704" s="285">
        <v>0</v>
      </c>
      <c r="P704" s="285">
        <v>0</v>
      </c>
      <c r="Q704" s="285">
        <v>0</v>
      </c>
      <c r="R704" s="285">
        <v>0</v>
      </c>
      <c r="S704" s="285">
        <v>0</v>
      </c>
      <c r="T704" s="285">
        <v>0</v>
      </c>
      <c r="U704" s="285">
        <v>0</v>
      </c>
      <c r="V704" s="285">
        <v>0</v>
      </c>
      <c r="W704" s="285">
        <v>0</v>
      </c>
      <c r="X704" s="285">
        <v>0</v>
      </c>
      <c r="Y704" s="285">
        <v>0</v>
      </c>
      <c r="Z704" s="285">
        <v>0</v>
      </c>
      <c r="AA704" s="285">
        <v>0</v>
      </c>
      <c r="AB704" s="285">
        <v>0</v>
      </c>
      <c r="AC704" s="285">
        <v>0</v>
      </c>
      <c r="AD704" s="285">
        <v>0</v>
      </c>
      <c r="AE704" s="285">
        <v>0</v>
      </c>
      <c r="AF704" s="285">
        <v>0</v>
      </c>
      <c r="AG704" s="285">
        <v>0</v>
      </c>
      <c r="AH704" s="285">
        <v>0</v>
      </c>
      <c r="AI704" s="285">
        <v>0</v>
      </c>
      <c r="AJ704" s="285">
        <v>0</v>
      </c>
      <c r="AK704" s="285">
        <v>0</v>
      </c>
      <c r="AL704" s="285">
        <v>0</v>
      </c>
      <c r="AM704" s="285">
        <v>0</v>
      </c>
      <c r="AN704" s="285">
        <v>0</v>
      </c>
      <c r="AO704" s="285">
        <v>0</v>
      </c>
      <c r="AP704" s="285">
        <v>0</v>
      </c>
      <c r="AQ704" s="285">
        <v>100</v>
      </c>
      <c r="AR704" s="285">
        <v>0</v>
      </c>
      <c r="AS704" s="285">
        <v>0</v>
      </c>
      <c r="AT704" s="285">
        <v>0</v>
      </c>
    </row>
    <row r="705" spans="1:46" x14ac:dyDescent="0.35">
      <c r="A705" s="285" t="s">
        <v>10</v>
      </c>
      <c r="B705" s="285">
        <v>1</v>
      </c>
      <c r="C705" s="285" t="s">
        <v>577</v>
      </c>
      <c r="D705" s="285">
        <v>5408</v>
      </c>
      <c r="E705" s="285">
        <v>0</v>
      </c>
      <c r="F705" s="285">
        <v>0</v>
      </c>
      <c r="G705" s="285">
        <v>0</v>
      </c>
      <c r="H705" s="285">
        <v>0</v>
      </c>
      <c r="I705" s="285">
        <v>0</v>
      </c>
      <c r="J705" s="285">
        <v>0</v>
      </c>
      <c r="K705" s="285">
        <v>0</v>
      </c>
      <c r="L705" s="285">
        <v>0</v>
      </c>
      <c r="M705" s="285">
        <v>0</v>
      </c>
      <c r="N705" s="285">
        <v>0</v>
      </c>
      <c r="O705" s="285">
        <v>0</v>
      </c>
      <c r="P705" s="285">
        <v>0</v>
      </c>
      <c r="Q705" s="285">
        <v>0</v>
      </c>
      <c r="R705" s="285">
        <v>0</v>
      </c>
      <c r="S705" s="285">
        <v>0</v>
      </c>
      <c r="T705" s="285">
        <v>0</v>
      </c>
      <c r="U705" s="285">
        <v>0</v>
      </c>
      <c r="V705" s="285">
        <v>0</v>
      </c>
      <c r="W705" s="285">
        <v>0</v>
      </c>
      <c r="X705" s="285">
        <v>0</v>
      </c>
      <c r="Y705" s="285">
        <v>0</v>
      </c>
      <c r="Z705" s="285">
        <v>0</v>
      </c>
      <c r="AA705" s="285">
        <v>0</v>
      </c>
      <c r="AB705" s="285">
        <v>0</v>
      </c>
      <c r="AC705" s="285">
        <v>0</v>
      </c>
      <c r="AD705" s="285">
        <v>0</v>
      </c>
      <c r="AE705" s="285">
        <v>0</v>
      </c>
      <c r="AF705" s="285">
        <v>0</v>
      </c>
      <c r="AG705" s="285">
        <v>0</v>
      </c>
      <c r="AH705" s="285">
        <v>0</v>
      </c>
      <c r="AI705" s="285">
        <v>0</v>
      </c>
      <c r="AJ705" s="285">
        <v>0</v>
      </c>
      <c r="AK705" s="285">
        <v>0</v>
      </c>
      <c r="AL705" s="285">
        <v>0</v>
      </c>
      <c r="AM705" s="285">
        <v>0</v>
      </c>
      <c r="AN705" s="285">
        <v>0</v>
      </c>
      <c r="AO705" s="285">
        <v>0</v>
      </c>
      <c r="AP705" s="285">
        <v>1000</v>
      </c>
      <c r="AQ705" s="285">
        <v>0</v>
      </c>
      <c r="AR705" s="285">
        <v>0</v>
      </c>
      <c r="AS705" s="285">
        <v>0</v>
      </c>
      <c r="AT705" s="285">
        <v>0</v>
      </c>
    </row>
    <row r="706" spans="1:46" x14ac:dyDescent="0.35">
      <c r="A706" s="285" t="s">
        <v>10</v>
      </c>
      <c r="B706" s="285">
        <v>1</v>
      </c>
      <c r="C706" s="285" t="s">
        <v>577</v>
      </c>
      <c r="D706" s="285">
        <v>5415</v>
      </c>
      <c r="E706" s="285">
        <v>0</v>
      </c>
      <c r="F706" s="285">
        <v>0</v>
      </c>
      <c r="G706" s="285">
        <v>0</v>
      </c>
      <c r="H706" s="285">
        <v>0</v>
      </c>
      <c r="I706" s="285">
        <v>0</v>
      </c>
      <c r="J706" s="285">
        <v>0</v>
      </c>
      <c r="K706" s="285">
        <v>0</v>
      </c>
      <c r="L706" s="285">
        <v>0</v>
      </c>
      <c r="M706" s="285">
        <v>0</v>
      </c>
      <c r="N706" s="285">
        <v>0</v>
      </c>
      <c r="O706" s="285">
        <v>0</v>
      </c>
      <c r="P706" s="285">
        <v>0</v>
      </c>
      <c r="Q706" s="285">
        <v>0</v>
      </c>
      <c r="R706" s="285">
        <v>0</v>
      </c>
      <c r="S706" s="285">
        <v>0</v>
      </c>
      <c r="T706" s="285">
        <v>0</v>
      </c>
      <c r="U706" s="285">
        <v>0</v>
      </c>
      <c r="V706" s="285">
        <v>0</v>
      </c>
      <c r="W706" s="285">
        <v>0</v>
      </c>
      <c r="X706" s="285">
        <v>0</v>
      </c>
      <c r="Y706" s="285">
        <v>0</v>
      </c>
      <c r="Z706" s="285">
        <v>0</v>
      </c>
      <c r="AA706" s="285">
        <v>0</v>
      </c>
      <c r="AB706" s="285">
        <v>0</v>
      </c>
      <c r="AC706" s="285">
        <v>0</v>
      </c>
      <c r="AD706" s="285">
        <v>0</v>
      </c>
      <c r="AE706" s="285">
        <v>0</v>
      </c>
      <c r="AF706" s="285">
        <v>0</v>
      </c>
      <c r="AG706" s="285">
        <v>0</v>
      </c>
      <c r="AH706" s="285">
        <v>2119</v>
      </c>
      <c r="AI706" s="285">
        <v>2037</v>
      </c>
      <c r="AJ706" s="285">
        <v>1521</v>
      </c>
      <c r="AK706" s="285">
        <v>2436</v>
      </c>
      <c r="AL706" s="285">
        <v>29639</v>
      </c>
      <c r="AM706" s="285">
        <v>1718</v>
      </c>
      <c r="AN706" s="285">
        <v>1614</v>
      </c>
      <c r="AO706" s="285">
        <v>3134</v>
      </c>
      <c r="AP706" s="285">
        <v>1496</v>
      </c>
      <c r="AQ706" s="285">
        <v>2115</v>
      </c>
      <c r="AR706" s="285">
        <v>2854</v>
      </c>
      <c r="AS706" s="285">
        <v>-1683</v>
      </c>
      <c r="AT706" s="285">
        <v>0</v>
      </c>
    </row>
    <row r="707" spans="1:46" x14ac:dyDescent="0.35">
      <c r="A707" s="285" t="s">
        <v>10</v>
      </c>
      <c r="B707" s="285">
        <v>1</v>
      </c>
      <c r="C707" s="285" t="s">
        <v>577</v>
      </c>
      <c r="D707" s="285">
        <v>5416</v>
      </c>
      <c r="E707" s="285">
        <v>0</v>
      </c>
      <c r="F707" s="285">
        <v>0</v>
      </c>
      <c r="G707" s="285">
        <v>0</v>
      </c>
      <c r="H707" s="285">
        <v>0</v>
      </c>
      <c r="I707" s="285">
        <v>0</v>
      </c>
      <c r="J707" s="285">
        <v>0</v>
      </c>
      <c r="K707" s="285">
        <v>0</v>
      </c>
      <c r="L707" s="285">
        <v>0</v>
      </c>
      <c r="M707" s="285">
        <v>0</v>
      </c>
      <c r="N707" s="285">
        <v>0</v>
      </c>
      <c r="O707" s="285">
        <v>0</v>
      </c>
      <c r="P707" s="285">
        <v>0</v>
      </c>
      <c r="Q707" s="285">
        <v>0</v>
      </c>
      <c r="R707" s="285">
        <v>0</v>
      </c>
      <c r="S707" s="285">
        <v>0</v>
      </c>
      <c r="T707" s="285">
        <v>0</v>
      </c>
      <c r="U707" s="285">
        <v>0</v>
      </c>
      <c r="V707" s="285">
        <v>0</v>
      </c>
      <c r="W707" s="285">
        <v>0</v>
      </c>
      <c r="X707" s="285">
        <v>0</v>
      </c>
      <c r="Y707" s="285">
        <v>0</v>
      </c>
      <c r="Z707" s="285">
        <v>0</v>
      </c>
      <c r="AA707" s="285">
        <v>0</v>
      </c>
      <c r="AB707" s="285">
        <v>0</v>
      </c>
      <c r="AC707" s="285">
        <v>0</v>
      </c>
      <c r="AD707" s="285">
        <v>0</v>
      </c>
      <c r="AE707" s="285">
        <v>0</v>
      </c>
      <c r="AF707" s="285">
        <v>0</v>
      </c>
      <c r="AG707" s="285">
        <v>0</v>
      </c>
      <c r="AH707" s="285">
        <v>4894</v>
      </c>
      <c r="AI707" s="285">
        <v>5483</v>
      </c>
      <c r="AJ707" s="285">
        <v>781</v>
      </c>
      <c r="AK707" s="285">
        <v>780</v>
      </c>
      <c r="AL707" s="285">
        <v>792</v>
      </c>
      <c r="AM707" s="285">
        <v>788</v>
      </c>
      <c r="AN707" s="285">
        <v>786</v>
      </c>
      <c r="AO707" s="285">
        <v>443</v>
      </c>
      <c r="AP707" s="285">
        <v>443</v>
      </c>
      <c r="AQ707" s="285">
        <v>443</v>
      </c>
      <c r="AR707" s="285">
        <v>443</v>
      </c>
      <c r="AS707" s="285">
        <v>444</v>
      </c>
      <c r="AT707" s="285">
        <v>0</v>
      </c>
    </row>
    <row r="708" spans="1:46" x14ac:dyDescent="0.35">
      <c r="A708" s="285" t="s">
        <v>10</v>
      </c>
      <c r="B708" s="285">
        <v>1</v>
      </c>
      <c r="C708" s="285" t="s">
        <v>577</v>
      </c>
      <c r="D708" s="285">
        <v>5417</v>
      </c>
      <c r="E708" s="285">
        <v>0</v>
      </c>
      <c r="F708" s="285">
        <v>0</v>
      </c>
      <c r="G708" s="285">
        <v>0</v>
      </c>
      <c r="H708" s="285">
        <v>0</v>
      </c>
      <c r="I708" s="285">
        <v>0</v>
      </c>
      <c r="J708" s="285">
        <v>0</v>
      </c>
      <c r="K708" s="285">
        <v>0</v>
      </c>
      <c r="L708" s="285">
        <v>0</v>
      </c>
      <c r="M708" s="285">
        <v>0</v>
      </c>
      <c r="N708" s="285">
        <v>0</v>
      </c>
      <c r="O708" s="285">
        <v>0</v>
      </c>
      <c r="P708" s="285">
        <v>0</v>
      </c>
      <c r="Q708" s="285">
        <v>0</v>
      </c>
      <c r="R708" s="285">
        <v>0</v>
      </c>
      <c r="S708" s="285">
        <v>0</v>
      </c>
      <c r="T708" s="285">
        <v>0</v>
      </c>
      <c r="U708" s="285">
        <v>0</v>
      </c>
      <c r="V708" s="285">
        <v>0</v>
      </c>
      <c r="W708" s="285">
        <v>0</v>
      </c>
      <c r="X708" s="285">
        <v>0</v>
      </c>
      <c r="Y708" s="285">
        <v>0</v>
      </c>
      <c r="Z708" s="285">
        <v>0</v>
      </c>
      <c r="AA708" s="285">
        <v>0</v>
      </c>
      <c r="AB708" s="285">
        <v>0</v>
      </c>
      <c r="AC708" s="285">
        <v>0</v>
      </c>
      <c r="AD708" s="285">
        <v>0</v>
      </c>
      <c r="AE708" s="285">
        <v>0</v>
      </c>
      <c r="AF708" s="285">
        <v>0</v>
      </c>
      <c r="AG708" s="285">
        <v>0</v>
      </c>
      <c r="AH708" s="285">
        <v>0</v>
      </c>
      <c r="AI708" s="285">
        <v>0</v>
      </c>
      <c r="AJ708" s="285">
        <v>0</v>
      </c>
      <c r="AK708" s="285">
        <v>0</v>
      </c>
      <c r="AL708" s="285">
        <v>0</v>
      </c>
      <c r="AM708" s="285">
        <v>0</v>
      </c>
      <c r="AN708" s="285">
        <v>0</v>
      </c>
      <c r="AO708" s="285">
        <v>0</v>
      </c>
      <c r="AP708" s="285">
        <v>6304</v>
      </c>
      <c r="AQ708" s="285">
        <v>0</v>
      </c>
      <c r="AR708" s="285">
        <v>0</v>
      </c>
      <c r="AS708" s="285">
        <v>0</v>
      </c>
      <c r="AT708" s="285">
        <v>0</v>
      </c>
    </row>
    <row r="709" spans="1:46" x14ac:dyDescent="0.35">
      <c r="A709" s="285" t="s">
        <v>10</v>
      </c>
      <c r="B709" s="285">
        <v>1</v>
      </c>
      <c r="C709" s="285" t="s">
        <v>577</v>
      </c>
      <c r="D709" s="285">
        <v>5418</v>
      </c>
      <c r="E709" s="285">
        <v>0</v>
      </c>
      <c r="F709" s="285">
        <v>0</v>
      </c>
      <c r="G709" s="285">
        <v>0</v>
      </c>
      <c r="H709" s="285">
        <v>0</v>
      </c>
      <c r="I709" s="285">
        <v>0</v>
      </c>
      <c r="J709" s="285">
        <v>0</v>
      </c>
      <c r="K709" s="285">
        <v>0</v>
      </c>
      <c r="L709" s="285">
        <v>0</v>
      </c>
      <c r="M709" s="285">
        <v>0</v>
      </c>
      <c r="N709" s="285">
        <v>0</v>
      </c>
      <c r="O709" s="285">
        <v>0</v>
      </c>
      <c r="P709" s="285">
        <v>0</v>
      </c>
      <c r="Q709" s="285">
        <v>0</v>
      </c>
      <c r="R709" s="285">
        <v>0</v>
      </c>
      <c r="S709" s="285">
        <v>0</v>
      </c>
      <c r="T709" s="285">
        <v>0</v>
      </c>
      <c r="U709" s="285">
        <v>0</v>
      </c>
      <c r="V709" s="285">
        <v>0</v>
      </c>
      <c r="W709" s="285">
        <v>0</v>
      </c>
      <c r="X709" s="285">
        <v>0</v>
      </c>
      <c r="Y709" s="285">
        <v>0</v>
      </c>
      <c r="Z709" s="285">
        <v>0</v>
      </c>
      <c r="AA709" s="285">
        <v>0</v>
      </c>
      <c r="AB709" s="285">
        <v>0</v>
      </c>
      <c r="AC709" s="285">
        <v>0</v>
      </c>
      <c r="AD709" s="285">
        <v>0</v>
      </c>
      <c r="AE709" s="285">
        <v>0</v>
      </c>
      <c r="AF709" s="285">
        <v>0</v>
      </c>
      <c r="AG709" s="285">
        <v>0</v>
      </c>
      <c r="AH709" s="285">
        <v>0</v>
      </c>
      <c r="AI709" s="285">
        <v>0</v>
      </c>
      <c r="AJ709" s="285">
        <v>780</v>
      </c>
      <c r="AK709" s="285">
        <v>375</v>
      </c>
      <c r="AL709" s="285">
        <v>309</v>
      </c>
      <c r="AM709" s="285">
        <v>0</v>
      </c>
      <c r="AN709" s="285">
        <v>1401</v>
      </c>
      <c r="AO709" s="285">
        <v>0</v>
      </c>
      <c r="AP709" s="285">
        <v>3457</v>
      </c>
      <c r="AQ709" s="285">
        <v>0</v>
      </c>
      <c r="AR709" s="285">
        <v>7045</v>
      </c>
      <c r="AS709" s="285">
        <v>1633</v>
      </c>
      <c r="AT709" s="285">
        <v>0</v>
      </c>
    </row>
    <row r="710" spans="1:46" x14ac:dyDescent="0.35">
      <c r="A710" s="285" t="s">
        <v>10</v>
      </c>
      <c r="B710" s="285">
        <v>1</v>
      </c>
      <c r="C710" s="285" t="s">
        <v>577</v>
      </c>
      <c r="D710" s="285">
        <v>5420</v>
      </c>
      <c r="E710" s="285">
        <v>0</v>
      </c>
      <c r="F710" s="285">
        <v>0</v>
      </c>
      <c r="G710" s="285">
        <v>0</v>
      </c>
      <c r="H710" s="285">
        <v>0</v>
      </c>
      <c r="I710" s="285">
        <v>0</v>
      </c>
      <c r="J710" s="285">
        <v>0</v>
      </c>
      <c r="K710" s="285">
        <v>0</v>
      </c>
      <c r="L710" s="285">
        <v>0</v>
      </c>
      <c r="M710" s="285">
        <v>0</v>
      </c>
      <c r="N710" s="285">
        <v>0</v>
      </c>
      <c r="O710" s="285">
        <v>0</v>
      </c>
      <c r="P710" s="285">
        <v>0</v>
      </c>
      <c r="Q710" s="285">
        <v>0</v>
      </c>
      <c r="R710" s="285">
        <v>0</v>
      </c>
      <c r="S710" s="285">
        <v>0</v>
      </c>
      <c r="T710" s="285">
        <v>0</v>
      </c>
      <c r="U710" s="285">
        <v>0</v>
      </c>
      <c r="V710" s="285">
        <v>0</v>
      </c>
      <c r="W710" s="285">
        <v>0</v>
      </c>
      <c r="X710" s="285">
        <v>0</v>
      </c>
      <c r="Y710" s="285">
        <v>0</v>
      </c>
      <c r="Z710" s="285">
        <v>0</v>
      </c>
      <c r="AA710" s="285">
        <v>0</v>
      </c>
      <c r="AB710" s="285">
        <v>0</v>
      </c>
      <c r="AC710" s="285">
        <v>0</v>
      </c>
      <c r="AD710" s="285">
        <v>0</v>
      </c>
      <c r="AE710" s="285">
        <v>0</v>
      </c>
      <c r="AF710" s="285">
        <v>0</v>
      </c>
      <c r="AG710" s="285">
        <v>0</v>
      </c>
      <c r="AH710" s="285">
        <v>209</v>
      </c>
      <c r="AI710" s="285">
        <v>426</v>
      </c>
      <c r="AJ710" s="285">
        <v>209</v>
      </c>
      <c r="AK710" s="285">
        <v>209</v>
      </c>
      <c r="AL710" s="285">
        <v>209</v>
      </c>
      <c r="AM710" s="285">
        <v>209</v>
      </c>
      <c r="AN710" s="285">
        <v>209</v>
      </c>
      <c r="AO710" s="285">
        <v>484</v>
      </c>
      <c r="AP710" s="285">
        <v>209</v>
      </c>
      <c r="AQ710" s="285">
        <v>209</v>
      </c>
      <c r="AR710" s="285">
        <v>209</v>
      </c>
      <c r="AS710" s="285">
        <v>209</v>
      </c>
      <c r="AT710" s="285">
        <v>0</v>
      </c>
    </row>
    <row r="711" spans="1:46" x14ac:dyDescent="0.35">
      <c r="A711" s="285" t="s">
        <v>10</v>
      </c>
      <c r="B711" s="285">
        <v>1</v>
      </c>
      <c r="C711" s="285" t="s">
        <v>577</v>
      </c>
      <c r="D711" s="285">
        <v>5421</v>
      </c>
      <c r="E711" s="285">
        <v>0</v>
      </c>
      <c r="F711" s="285">
        <v>0</v>
      </c>
      <c r="G711" s="285">
        <v>0</v>
      </c>
      <c r="H711" s="285">
        <v>0</v>
      </c>
      <c r="I711" s="285">
        <v>0</v>
      </c>
      <c r="J711" s="285">
        <v>0</v>
      </c>
      <c r="K711" s="285">
        <v>0</v>
      </c>
      <c r="L711" s="285">
        <v>0</v>
      </c>
      <c r="M711" s="285">
        <v>0</v>
      </c>
      <c r="N711" s="285">
        <v>0</v>
      </c>
      <c r="O711" s="285">
        <v>0</v>
      </c>
      <c r="P711" s="285">
        <v>0</v>
      </c>
      <c r="Q711" s="285">
        <v>0</v>
      </c>
      <c r="R711" s="285">
        <v>0</v>
      </c>
      <c r="S711" s="285">
        <v>0</v>
      </c>
      <c r="T711" s="285">
        <v>0</v>
      </c>
      <c r="U711" s="285">
        <v>0</v>
      </c>
      <c r="V711" s="285">
        <v>0</v>
      </c>
      <c r="W711" s="285">
        <v>0</v>
      </c>
      <c r="X711" s="285">
        <v>0</v>
      </c>
      <c r="Y711" s="285">
        <v>0</v>
      </c>
      <c r="Z711" s="285">
        <v>0</v>
      </c>
      <c r="AA711" s="285">
        <v>0</v>
      </c>
      <c r="AB711" s="285">
        <v>0</v>
      </c>
      <c r="AC711" s="285">
        <v>0</v>
      </c>
      <c r="AD711" s="285">
        <v>0</v>
      </c>
      <c r="AE711" s="285">
        <v>0</v>
      </c>
      <c r="AF711" s="285">
        <v>0</v>
      </c>
      <c r="AG711" s="285">
        <v>0</v>
      </c>
      <c r="AH711" s="285">
        <v>0</v>
      </c>
      <c r="AI711" s="285">
        <v>419</v>
      </c>
      <c r="AJ711" s="285">
        <v>61</v>
      </c>
      <c r="AK711" s="285">
        <v>0</v>
      </c>
      <c r="AL711" s="285">
        <v>0</v>
      </c>
      <c r="AM711" s="285">
        <v>43</v>
      </c>
      <c r="AN711" s="285">
        <v>0</v>
      </c>
      <c r="AO711" s="285">
        <v>199</v>
      </c>
      <c r="AP711" s="285">
        <v>1249</v>
      </c>
      <c r="AQ711" s="285">
        <v>2754</v>
      </c>
      <c r="AR711" s="285">
        <v>152</v>
      </c>
      <c r="AS711" s="285">
        <v>123</v>
      </c>
      <c r="AT711" s="285">
        <v>0</v>
      </c>
    </row>
    <row r="712" spans="1:46" x14ac:dyDescent="0.35">
      <c r="A712" s="285" t="s">
        <v>10</v>
      </c>
      <c r="B712" s="285">
        <v>1</v>
      </c>
      <c r="C712" s="285" t="s">
        <v>577</v>
      </c>
      <c r="D712" s="285">
        <v>5422</v>
      </c>
      <c r="E712" s="285">
        <v>0</v>
      </c>
      <c r="F712" s="285">
        <v>0</v>
      </c>
      <c r="G712" s="285">
        <v>0</v>
      </c>
      <c r="H712" s="285">
        <v>0</v>
      </c>
      <c r="I712" s="285">
        <v>0</v>
      </c>
      <c r="J712" s="285">
        <v>0</v>
      </c>
      <c r="K712" s="285">
        <v>0</v>
      </c>
      <c r="L712" s="285">
        <v>0</v>
      </c>
      <c r="M712" s="285">
        <v>0</v>
      </c>
      <c r="N712" s="285">
        <v>0</v>
      </c>
      <c r="O712" s="285">
        <v>0</v>
      </c>
      <c r="P712" s="285">
        <v>0</v>
      </c>
      <c r="Q712" s="285">
        <v>0</v>
      </c>
      <c r="R712" s="285">
        <v>0</v>
      </c>
      <c r="S712" s="285">
        <v>0</v>
      </c>
      <c r="T712" s="285">
        <v>0</v>
      </c>
      <c r="U712" s="285">
        <v>0</v>
      </c>
      <c r="V712" s="285">
        <v>0</v>
      </c>
      <c r="W712" s="285">
        <v>0</v>
      </c>
      <c r="X712" s="285">
        <v>0</v>
      </c>
      <c r="Y712" s="285">
        <v>0</v>
      </c>
      <c r="Z712" s="285">
        <v>0</v>
      </c>
      <c r="AA712" s="285">
        <v>0</v>
      </c>
      <c r="AB712" s="285">
        <v>0</v>
      </c>
      <c r="AC712" s="285">
        <v>0</v>
      </c>
      <c r="AD712" s="285">
        <v>0</v>
      </c>
      <c r="AE712" s="285">
        <v>0</v>
      </c>
      <c r="AF712" s="285">
        <v>0</v>
      </c>
      <c r="AG712" s="285">
        <v>0</v>
      </c>
      <c r="AH712" s="285">
        <v>0</v>
      </c>
      <c r="AI712" s="285">
        <v>0</v>
      </c>
      <c r="AJ712" s="285">
        <v>250</v>
      </c>
      <c r="AK712" s="285">
        <v>905</v>
      </c>
      <c r="AL712" s="285">
        <v>905</v>
      </c>
      <c r="AM712" s="285">
        <v>2940</v>
      </c>
      <c r="AN712" s="285">
        <v>0</v>
      </c>
      <c r="AO712" s="285">
        <v>0</v>
      </c>
      <c r="AP712" s="285">
        <v>0</v>
      </c>
      <c r="AQ712" s="285">
        <v>0</v>
      </c>
      <c r="AR712" s="285">
        <v>0</v>
      </c>
      <c r="AS712" s="285">
        <v>0</v>
      </c>
      <c r="AT712" s="285">
        <v>0</v>
      </c>
    </row>
    <row r="713" spans="1:46" x14ac:dyDescent="0.35">
      <c r="A713" s="285" t="s">
        <v>10</v>
      </c>
      <c r="B713" s="285">
        <v>1</v>
      </c>
      <c r="C713" s="285" t="s">
        <v>577</v>
      </c>
      <c r="D713" s="285">
        <v>5423</v>
      </c>
      <c r="E713" s="285">
        <v>0</v>
      </c>
      <c r="F713" s="285">
        <v>0</v>
      </c>
      <c r="G713" s="285">
        <v>0</v>
      </c>
      <c r="H713" s="285">
        <v>0</v>
      </c>
      <c r="I713" s="285">
        <v>0</v>
      </c>
      <c r="J713" s="285">
        <v>0</v>
      </c>
      <c r="K713" s="285">
        <v>0</v>
      </c>
      <c r="L713" s="285">
        <v>0</v>
      </c>
      <c r="M713" s="285">
        <v>0</v>
      </c>
      <c r="N713" s="285">
        <v>0</v>
      </c>
      <c r="O713" s="285">
        <v>0</v>
      </c>
      <c r="P713" s="285">
        <v>0</v>
      </c>
      <c r="Q713" s="285">
        <v>0</v>
      </c>
      <c r="R713" s="285">
        <v>0</v>
      </c>
      <c r="S713" s="285">
        <v>0</v>
      </c>
      <c r="T713" s="285">
        <v>0</v>
      </c>
      <c r="U713" s="285">
        <v>0</v>
      </c>
      <c r="V713" s="285">
        <v>0</v>
      </c>
      <c r="W713" s="285">
        <v>0</v>
      </c>
      <c r="X713" s="285">
        <v>0</v>
      </c>
      <c r="Y713" s="285">
        <v>0</v>
      </c>
      <c r="Z713" s="285">
        <v>0</v>
      </c>
      <c r="AA713" s="285">
        <v>0</v>
      </c>
      <c r="AB713" s="285">
        <v>0</v>
      </c>
      <c r="AC713" s="285">
        <v>0</v>
      </c>
      <c r="AD713" s="285">
        <v>0</v>
      </c>
      <c r="AE713" s="285">
        <v>0</v>
      </c>
      <c r="AF713" s="285">
        <v>0</v>
      </c>
      <c r="AG713" s="285">
        <v>0</v>
      </c>
      <c r="AH713" s="285">
        <v>0</v>
      </c>
      <c r="AI713" s="285">
        <v>0</v>
      </c>
      <c r="AJ713" s="285">
        <v>9076</v>
      </c>
      <c r="AK713" s="285">
        <v>0</v>
      </c>
      <c r="AL713" s="285">
        <v>0</v>
      </c>
      <c r="AM713" s="285">
        <v>0</v>
      </c>
      <c r="AN713" s="285">
        <v>0</v>
      </c>
      <c r="AO713" s="285">
        <v>0</v>
      </c>
      <c r="AP713" s="285">
        <v>9031</v>
      </c>
      <c r="AQ713" s="285">
        <v>0</v>
      </c>
      <c r="AR713" s="285">
        <v>0</v>
      </c>
      <c r="AS713" s="285">
        <v>893</v>
      </c>
      <c r="AT713" s="285">
        <v>0</v>
      </c>
    </row>
    <row r="714" spans="1:46" x14ac:dyDescent="0.35">
      <c r="A714" s="285" t="s">
        <v>10</v>
      </c>
      <c r="B714" s="285">
        <v>1</v>
      </c>
      <c r="C714" s="285" t="s">
        <v>577</v>
      </c>
      <c r="D714" s="285">
        <v>5430</v>
      </c>
      <c r="E714" s="285">
        <v>0</v>
      </c>
      <c r="F714" s="285">
        <v>0</v>
      </c>
      <c r="G714" s="285">
        <v>0</v>
      </c>
      <c r="H714" s="285">
        <v>0</v>
      </c>
      <c r="I714" s="285">
        <v>0</v>
      </c>
      <c r="J714" s="285">
        <v>0</v>
      </c>
      <c r="K714" s="285">
        <v>0</v>
      </c>
      <c r="L714" s="285">
        <v>0</v>
      </c>
      <c r="M714" s="285">
        <v>0</v>
      </c>
      <c r="N714" s="285">
        <v>0</v>
      </c>
      <c r="O714" s="285">
        <v>0</v>
      </c>
      <c r="P714" s="285">
        <v>0</v>
      </c>
      <c r="Q714" s="285">
        <v>0</v>
      </c>
      <c r="R714" s="285">
        <v>0</v>
      </c>
      <c r="S714" s="285">
        <v>0</v>
      </c>
      <c r="T714" s="285">
        <v>0</v>
      </c>
      <c r="U714" s="285">
        <v>0</v>
      </c>
      <c r="V714" s="285">
        <v>0</v>
      </c>
      <c r="W714" s="285">
        <v>0</v>
      </c>
      <c r="X714" s="285">
        <v>0</v>
      </c>
      <c r="Y714" s="285">
        <v>0</v>
      </c>
      <c r="Z714" s="285">
        <v>0</v>
      </c>
      <c r="AA714" s="285">
        <v>0</v>
      </c>
      <c r="AB714" s="285">
        <v>0</v>
      </c>
      <c r="AC714" s="285">
        <v>0</v>
      </c>
      <c r="AD714" s="285">
        <v>0</v>
      </c>
      <c r="AE714" s="285">
        <v>0</v>
      </c>
      <c r="AF714" s="285">
        <v>0</v>
      </c>
      <c r="AG714" s="285">
        <v>0</v>
      </c>
      <c r="AH714" s="285">
        <v>3424</v>
      </c>
      <c r="AI714" s="285">
        <v>885</v>
      </c>
      <c r="AJ714" s="285">
        <v>3179</v>
      </c>
      <c r="AK714" s="285">
        <v>655</v>
      </c>
      <c r="AL714" s="285">
        <v>685</v>
      </c>
      <c r="AM714" s="285">
        <v>2701</v>
      </c>
      <c r="AN714" s="285">
        <v>1456</v>
      </c>
      <c r="AO714" s="285">
        <v>1426</v>
      </c>
      <c r="AP714" s="285">
        <v>1235</v>
      </c>
      <c r="AQ714" s="285">
        <v>1292</v>
      </c>
      <c r="AR714" s="285">
        <v>1914</v>
      </c>
      <c r="AS714" s="285">
        <v>2148</v>
      </c>
      <c r="AT714" s="285">
        <v>0</v>
      </c>
    </row>
    <row r="715" spans="1:46" x14ac:dyDescent="0.35">
      <c r="A715" s="285" t="s">
        <v>10</v>
      </c>
      <c r="B715" s="285">
        <v>1</v>
      </c>
      <c r="C715" s="285" t="s">
        <v>577</v>
      </c>
      <c r="D715" s="285">
        <v>5435</v>
      </c>
      <c r="E715" s="285">
        <v>0</v>
      </c>
      <c r="F715" s="285">
        <v>0</v>
      </c>
      <c r="G715" s="285">
        <v>0</v>
      </c>
      <c r="H715" s="285">
        <v>0</v>
      </c>
      <c r="I715" s="285">
        <v>0</v>
      </c>
      <c r="J715" s="285">
        <v>0</v>
      </c>
      <c r="K715" s="285">
        <v>0</v>
      </c>
      <c r="L715" s="285">
        <v>0</v>
      </c>
      <c r="M715" s="285">
        <v>0</v>
      </c>
      <c r="N715" s="285">
        <v>0</v>
      </c>
      <c r="O715" s="285">
        <v>0</v>
      </c>
      <c r="P715" s="285">
        <v>0</v>
      </c>
      <c r="Q715" s="285">
        <v>0</v>
      </c>
      <c r="R715" s="285">
        <v>0</v>
      </c>
      <c r="S715" s="285">
        <v>0</v>
      </c>
      <c r="T715" s="285">
        <v>0</v>
      </c>
      <c r="U715" s="285">
        <v>0</v>
      </c>
      <c r="V715" s="285">
        <v>0</v>
      </c>
      <c r="W715" s="285">
        <v>0</v>
      </c>
      <c r="X715" s="285">
        <v>0</v>
      </c>
      <c r="Y715" s="285">
        <v>0</v>
      </c>
      <c r="Z715" s="285">
        <v>0</v>
      </c>
      <c r="AA715" s="285">
        <v>0</v>
      </c>
      <c r="AB715" s="285">
        <v>0</v>
      </c>
      <c r="AC715" s="285">
        <v>0</v>
      </c>
      <c r="AD715" s="285">
        <v>0</v>
      </c>
      <c r="AE715" s="285">
        <v>0</v>
      </c>
      <c r="AF715" s="285">
        <v>0</v>
      </c>
      <c r="AG715" s="285">
        <v>0</v>
      </c>
      <c r="AH715" s="285">
        <v>734</v>
      </c>
      <c r="AI715" s="285">
        <v>299</v>
      </c>
      <c r="AJ715" s="285">
        <v>0</v>
      </c>
      <c r="AK715" s="285">
        <v>4413</v>
      </c>
      <c r="AL715" s="285">
        <v>0</v>
      </c>
      <c r="AM715" s="285">
        <v>1220</v>
      </c>
      <c r="AN715" s="285">
        <v>648</v>
      </c>
      <c r="AO715" s="285">
        <v>560</v>
      </c>
      <c r="AP715" s="285">
        <v>1752</v>
      </c>
      <c r="AQ715" s="285">
        <v>2095</v>
      </c>
      <c r="AR715" s="285">
        <v>763</v>
      </c>
      <c r="AS715" s="285">
        <v>1016</v>
      </c>
      <c r="AT715" s="285">
        <v>0</v>
      </c>
    </row>
    <row r="716" spans="1:46" x14ac:dyDescent="0.35">
      <c r="A716" s="285" t="s">
        <v>10</v>
      </c>
      <c r="B716" s="285">
        <v>1</v>
      </c>
      <c r="C716" s="285" t="s">
        <v>577</v>
      </c>
      <c r="D716" s="285">
        <v>5440</v>
      </c>
      <c r="E716" s="285">
        <v>0</v>
      </c>
      <c r="F716" s="285">
        <v>0</v>
      </c>
      <c r="G716" s="285">
        <v>0</v>
      </c>
      <c r="H716" s="285">
        <v>0</v>
      </c>
      <c r="I716" s="285">
        <v>0</v>
      </c>
      <c r="J716" s="285">
        <v>0</v>
      </c>
      <c r="K716" s="285">
        <v>0</v>
      </c>
      <c r="L716" s="285">
        <v>0</v>
      </c>
      <c r="M716" s="285">
        <v>0</v>
      </c>
      <c r="N716" s="285">
        <v>0</v>
      </c>
      <c r="O716" s="285">
        <v>0</v>
      </c>
      <c r="P716" s="285">
        <v>0</v>
      </c>
      <c r="Q716" s="285">
        <v>0</v>
      </c>
      <c r="R716" s="285">
        <v>0</v>
      </c>
      <c r="S716" s="285">
        <v>0</v>
      </c>
      <c r="T716" s="285">
        <v>0</v>
      </c>
      <c r="U716" s="285">
        <v>0</v>
      </c>
      <c r="V716" s="285">
        <v>0</v>
      </c>
      <c r="W716" s="285">
        <v>0</v>
      </c>
      <c r="X716" s="285">
        <v>0</v>
      </c>
      <c r="Y716" s="285">
        <v>0</v>
      </c>
      <c r="Z716" s="285">
        <v>0</v>
      </c>
      <c r="AA716" s="285">
        <v>0</v>
      </c>
      <c r="AB716" s="285">
        <v>0</v>
      </c>
      <c r="AC716" s="285">
        <v>0</v>
      </c>
      <c r="AD716" s="285">
        <v>0</v>
      </c>
      <c r="AE716" s="285">
        <v>0</v>
      </c>
      <c r="AF716" s="285">
        <v>0</v>
      </c>
      <c r="AG716" s="285">
        <v>0</v>
      </c>
      <c r="AH716" s="285">
        <v>0</v>
      </c>
      <c r="AI716" s="285">
        <v>45</v>
      </c>
      <c r="AJ716" s="285">
        <v>0</v>
      </c>
      <c r="AK716" s="285">
        <v>924</v>
      </c>
      <c r="AL716" s="285">
        <v>-389</v>
      </c>
      <c r="AM716" s="285">
        <v>1420</v>
      </c>
      <c r="AN716" s="285">
        <v>0</v>
      </c>
      <c r="AO716" s="285">
        <v>0</v>
      </c>
      <c r="AP716" s="285">
        <v>0</v>
      </c>
      <c r="AQ716" s="285">
        <v>0</v>
      </c>
      <c r="AR716" s="285">
        <v>0</v>
      </c>
      <c r="AS716" s="285">
        <v>0</v>
      </c>
      <c r="AT716" s="285">
        <v>0</v>
      </c>
    </row>
    <row r="717" spans="1:46" x14ac:dyDescent="0.35">
      <c r="A717" s="285" t="s">
        <v>10</v>
      </c>
      <c r="B717" s="285">
        <v>1</v>
      </c>
      <c r="C717" s="285" t="s">
        <v>577</v>
      </c>
      <c r="D717" s="285">
        <v>5450</v>
      </c>
      <c r="E717" s="285">
        <v>0</v>
      </c>
      <c r="F717" s="285">
        <v>0</v>
      </c>
      <c r="G717" s="285">
        <v>0</v>
      </c>
      <c r="H717" s="285">
        <v>0</v>
      </c>
      <c r="I717" s="285">
        <v>0</v>
      </c>
      <c r="J717" s="285">
        <v>0</v>
      </c>
      <c r="K717" s="285">
        <v>0</v>
      </c>
      <c r="L717" s="285">
        <v>0</v>
      </c>
      <c r="M717" s="285">
        <v>0</v>
      </c>
      <c r="N717" s="285">
        <v>0</v>
      </c>
      <c r="O717" s="285">
        <v>0</v>
      </c>
      <c r="P717" s="285">
        <v>0</v>
      </c>
      <c r="Q717" s="285">
        <v>0</v>
      </c>
      <c r="R717" s="285">
        <v>0</v>
      </c>
      <c r="S717" s="285">
        <v>0</v>
      </c>
      <c r="T717" s="285">
        <v>0</v>
      </c>
      <c r="U717" s="285">
        <v>0</v>
      </c>
      <c r="V717" s="285">
        <v>0</v>
      </c>
      <c r="W717" s="285">
        <v>0</v>
      </c>
      <c r="X717" s="285">
        <v>0</v>
      </c>
      <c r="Y717" s="285">
        <v>0</v>
      </c>
      <c r="Z717" s="285">
        <v>0</v>
      </c>
      <c r="AA717" s="285">
        <v>0</v>
      </c>
      <c r="AB717" s="285">
        <v>0</v>
      </c>
      <c r="AC717" s="285">
        <v>0</v>
      </c>
      <c r="AD717" s="285">
        <v>0</v>
      </c>
      <c r="AE717" s="285">
        <v>0</v>
      </c>
      <c r="AF717" s="285">
        <v>0</v>
      </c>
      <c r="AG717" s="285">
        <v>0</v>
      </c>
      <c r="AH717" s="285">
        <v>33</v>
      </c>
      <c r="AI717" s="285">
        <v>0</v>
      </c>
      <c r="AJ717" s="285">
        <v>273</v>
      </c>
      <c r="AK717" s="285">
        <v>57</v>
      </c>
      <c r="AL717" s="285">
        <v>148</v>
      </c>
      <c r="AM717" s="285">
        <v>30</v>
      </c>
      <c r="AN717" s="285">
        <v>0</v>
      </c>
      <c r="AO717" s="285">
        <v>159</v>
      </c>
      <c r="AP717" s="285">
        <v>233</v>
      </c>
      <c r="AQ717" s="285">
        <v>86</v>
      </c>
      <c r="AR717" s="285">
        <v>181</v>
      </c>
      <c r="AS717" s="285">
        <v>0</v>
      </c>
      <c r="AT717" s="285">
        <v>0</v>
      </c>
    </row>
    <row r="718" spans="1:46" x14ac:dyDescent="0.35">
      <c r="A718" s="285" t="s">
        <v>10</v>
      </c>
      <c r="B718" s="285">
        <v>1</v>
      </c>
      <c r="C718" s="285" t="s">
        <v>577</v>
      </c>
      <c r="D718" s="285">
        <v>5470</v>
      </c>
      <c r="E718" s="285">
        <v>0</v>
      </c>
      <c r="F718" s="285">
        <v>0</v>
      </c>
      <c r="G718" s="285">
        <v>0</v>
      </c>
      <c r="H718" s="285">
        <v>0</v>
      </c>
      <c r="I718" s="285">
        <v>0</v>
      </c>
      <c r="J718" s="285">
        <v>0</v>
      </c>
      <c r="K718" s="285">
        <v>0</v>
      </c>
      <c r="L718" s="285">
        <v>0</v>
      </c>
      <c r="M718" s="285">
        <v>0</v>
      </c>
      <c r="N718" s="285">
        <v>0</v>
      </c>
      <c r="O718" s="285">
        <v>0</v>
      </c>
      <c r="P718" s="285">
        <v>0</v>
      </c>
      <c r="Q718" s="285">
        <v>0</v>
      </c>
      <c r="R718" s="285">
        <v>0</v>
      </c>
      <c r="S718" s="285">
        <v>0</v>
      </c>
      <c r="T718" s="285">
        <v>0</v>
      </c>
      <c r="U718" s="285">
        <v>0</v>
      </c>
      <c r="V718" s="285">
        <v>0</v>
      </c>
      <c r="W718" s="285">
        <v>0</v>
      </c>
      <c r="X718" s="285">
        <v>0</v>
      </c>
      <c r="Y718" s="285">
        <v>0</v>
      </c>
      <c r="Z718" s="285">
        <v>0</v>
      </c>
      <c r="AA718" s="285">
        <v>0</v>
      </c>
      <c r="AB718" s="285">
        <v>0</v>
      </c>
      <c r="AC718" s="285">
        <v>0</v>
      </c>
      <c r="AD718" s="285">
        <v>0</v>
      </c>
      <c r="AE718" s="285">
        <v>0</v>
      </c>
      <c r="AF718" s="285">
        <v>0</v>
      </c>
      <c r="AG718" s="285">
        <v>0</v>
      </c>
      <c r="AH718" s="285">
        <v>0</v>
      </c>
      <c r="AI718" s="285">
        <v>0</v>
      </c>
      <c r="AJ718" s="285">
        <v>0</v>
      </c>
      <c r="AK718" s="285">
        <v>0</v>
      </c>
      <c r="AL718" s="285">
        <v>0</v>
      </c>
      <c r="AM718" s="285">
        <v>249</v>
      </c>
      <c r="AN718" s="285">
        <v>0</v>
      </c>
      <c r="AO718" s="285">
        <v>1502</v>
      </c>
      <c r="AP718" s="285">
        <v>0</v>
      </c>
      <c r="AQ718" s="285">
        <v>0</v>
      </c>
      <c r="AR718" s="285">
        <v>0</v>
      </c>
      <c r="AS718" s="285">
        <v>249</v>
      </c>
      <c r="AT718" s="285">
        <v>0</v>
      </c>
    </row>
    <row r="719" spans="1:46" x14ac:dyDescent="0.35">
      <c r="A719" s="285" t="s">
        <v>10</v>
      </c>
      <c r="B719" s="285">
        <v>1</v>
      </c>
      <c r="C719" s="285" t="s">
        <v>577</v>
      </c>
      <c r="D719" s="285">
        <v>5480</v>
      </c>
      <c r="E719" s="285">
        <v>0</v>
      </c>
      <c r="F719" s="285">
        <v>0</v>
      </c>
      <c r="G719" s="285">
        <v>0</v>
      </c>
      <c r="H719" s="285">
        <v>0</v>
      </c>
      <c r="I719" s="285">
        <v>0</v>
      </c>
      <c r="J719" s="285">
        <v>0</v>
      </c>
      <c r="K719" s="285">
        <v>0</v>
      </c>
      <c r="L719" s="285">
        <v>0</v>
      </c>
      <c r="M719" s="285">
        <v>0</v>
      </c>
      <c r="N719" s="285">
        <v>0</v>
      </c>
      <c r="O719" s="285">
        <v>0</v>
      </c>
      <c r="P719" s="285">
        <v>0</v>
      </c>
      <c r="Q719" s="285">
        <v>0</v>
      </c>
      <c r="R719" s="285">
        <v>0</v>
      </c>
      <c r="S719" s="285">
        <v>0</v>
      </c>
      <c r="T719" s="285">
        <v>0</v>
      </c>
      <c r="U719" s="285">
        <v>0</v>
      </c>
      <c r="V719" s="285">
        <v>0</v>
      </c>
      <c r="W719" s="285">
        <v>0</v>
      </c>
      <c r="X719" s="285">
        <v>0</v>
      </c>
      <c r="Y719" s="285">
        <v>0</v>
      </c>
      <c r="Z719" s="285">
        <v>0</v>
      </c>
      <c r="AA719" s="285">
        <v>0</v>
      </c>
      <c r="AB719" s="285">
        <v>0</v>
      </c>
      <c r="AC719" s="285">
        <v>0</v>
      </c>
      <c r="AD719" s="285">
        <v>0</v>
      </c>
      <c r="AE719" s="285">
        <v>0</v>
      </c>
      <c r="AF719" s="285">
        <v>0</v>
      </c>
      <c r="AG719" s="285">
        <v>0</v>
      </c>
      <c r="AH719" s="285">
        <v>0</v>
      </c>
      <c r="AI719" s="285">
        <v>0</v>
      </c>
      <c r="AJ719" s="285">
        <v>0</v>
      </c>
      <c r="AK719" s="285">
        <v>0</v>
      </c>
      <c r="AL719" s="285">
        <v>0</v>
      </c>
      <c r="AM719" s="285">
        <v>0</v>
      </c>
      <c r="AN719" s="285">
        <v>0</v>
      </c>
      <c r="AO719" s="285">
        <v>0</v>
      </c>
      <c r="AP719" s="285">
        <v>0</v>
      </c>
      <c r="AQ719" s="285">
        <v>0</v>
      </c>
      <c r="AR719" s="285">
        <v>0</v>
      </c>
      <c r="AS719" s="285">
        <v>2000</v>
      </c>
      <c r="AT719" s="285">
        <v>0</v>
      </c>
    </row>
    <row r="720" spans="1:46" x14ac:dyDescent="0.35">
      <c r="A720" s="285" t="s">
        <v>10</v>
      </c>
      <c r="B720" s="285">
        <v>1</v>
      </c>
      <c r="C720" s="285" t="s">
        <v>577</v>
      </c>
      <c r="D720" s="285">
        <v>5600</v>
      </c>
      <c r="E720" s="285">
        <v>0</v>
      </c>
      <c r="F720" s="285">
        <v>0</v>
      </c>
      <c r="G720" s="285">
        <v>0</v>
      </c>
      <c r="H720" s="285">
        <v>0</v>
      </c>
      <c r="I720" s="285">
        <v>0</v>
      </c>
      <c r="J720" s="285">
        <v>0</v>
      </c>
      <c r="K720" s="285">
        <v>0</v>
      </c>
      <c r="L720" s="285">
        <v>0</v>
      </c>
      <c r="M720" s="285">
        <v>0</v>
      </c>
      <c r="N720" s="285">
        <v>0</v>
      </c>
      <c r="O720" s="285">
        <v>0</v>
      </c>
      <c r="P720" s="285">
        <v>0</v>
      </c>
      <c r="Q720" s="285">
        <v>0</v>
      </c>
      <c r="R720" s="285">
        <v>0</v>
      </c>
      <c r="S720" s="285">
        <v>0</v>
      </c>
      <c r="T720" s="285">
        <v>0</v>
      </c>
      <c r="U720" s="285">
        <v>0</v>
      </c>
      <c r="V720" s="285">
        <v>0</v>
      </c>
      <c r="W720" s="285">
        <v>0</v>
      </c>
      <c r="X720" s="285">
        <v>0</v>
      </c>
      <c r="Y720" s="285">
        <v>0</v>
      </c>
      <c r="Z720" s="285">
        <v>0</v>
      </c>
      <c r="AA720" s="285">
        <v>0</v>
      </c>
      <c r="AB720" s="285">
        <v>0</v>
      </c>
      <c r="AC720" s="285">
        <v>0</v>
      </c>
      <c r="AD720" s="285">
        <v>0</v>
      </c>
      <c r="AE720" s="285">
        <v>0</v>
      </c>
      <c r="AF720" s="285">
        <v>0</v>
      </c>
      <c r="AG720" s="285">
        <v>0</v>
      </c>
      <c r="AH720" s="285">
        <v>3186</v>
      </c>
      <c r="AI720" s="285">
        <v>2609</v>
      </c>
      <c r="AJ720" s="285">
        <v>4126</v>
      </c>
      <c r="AK720" s="285">
        <v>5223</v>
      </c>
      <c r="AL720" s="285">
        <v>4591</v>
      </c>
      <c r="AM720" s="285">
        <v>5110</v>
      </c>
      <c r="AN720" s="285">
        <v>5231</v>
      </c>
      <c r="AO720" s="285">
        <v>5459</v>
      </c>
      <c r="AP720" s="285">
        <v>4199</v>
      </c>
      <c r="AQ720" s="285">
        <v>4702</v>
      </c>
      <c r="AR720" s="285">
        <v>5175</v>
      </c>
      <c r="AS720" s="285">
        <v>3211.68</v>
      </c>
      <c r="AT720" s="285">
        <v>0</v>
      </c>
    </row>
    <row r="721" spans="1:46" x14ac:dyDescent="0.35">
      <c r="A721" s="285" t="s">
        <v>10</v>
      </c>
      <c r="B721" s="285">
        <v>1</v>
      </c>
      <c r="C721" s="285" t="s">
        <v>577</v>
      </c>
      <c r="D721" s="285">
        <v>5601</v>
      </c>
      <c r="E721" s="285">
        <v>0</v>
      </c>
      <c r="F721" s="285">
        <v>0</v>
      </c>
      <c r="G721" s="285">
        <v>0</v>
      </c>
      <c r="H721" s="285">
        <v>0</v>
      </c>
      <c r="I721" s="285">
        <v>0</v>
      </c>
      <c r="J721" s="285">
        <v>0</v>
      </c>
      <c r="K721" s="285">
        <v>0</v>
      </c>
      <c r="L721" s="285">
        <v>0</v>
      </c>
      <c r="M721" s="285">
        <v>0</v>
      </c>
      <c r="N721" s="285">
        <v>0</v>
      </c>
      <c r="O721" s="285">
        <v>0</v>
      </c>
      <c r="P721" s="285">
        <v>0</v>
      </c>
      <c r="Q721" s="285">
        <v>0</v>
      </c>
      <c r="R721" s="285">
        <v>0</v>
      </c>
      <c r="S721" s="285">
        <v>0</v>
      </c>
      <c r="T721" s="285">
        <v>0</v>
      </c>
      <c r="U721" s="285">
        <v>0</v>
      </c>
      <c r="V721" s="285">
        <v>0</v>
      </c>
      <c r="W721" s="285">
        <v>0</v>
      </c>
      <c r="X721" s="285">
        <v>0</v>
      </c>
      <c r="Y721" s="285">
        <v>0</v>
      </c>
      <c r="Z721" s="285">
        <v>0</v>
      </c>
      <c r="AA721" s="285">
        <v>0</v>
      </c>
      <c r="AB721" s="285">
        <v>0</v>
      </c>
      <c r="AC721" s="285">
        <v>0</v>
      </c>
      <c r="AD721" s="285">
        <v>0</v>
      </c>
      <c r="AE721" s="285">
        <v>0</v>
      </c>
      <c r="AF721" s="285">
        <v>0</v>
      </c>
      <c r="AG721" s="285">
        <v>0</v>
      </c>
      <c r="AH721" s="285">
        <v>256</v>
      </c>
      <c r="AI721" s="285">
        <v>290</v>
      </c>
      <c r="AJ721" s="285">
        <v>362</v>
      </c>
      <c r="AK721" s="285">
        <v>468</v>
      </c>
      <c r="AL721" s="285">
        <v>312</v>
      </c>
      <c r="AM721" s="285">
        <v>531</v>
      </c>
      <c r="AN721" s="285">
        <v>451</v>
      </c>
      <c r="AO721" s="285">
        <v>468</v>
      </c>
      <c r="AP721" s="285">
        <v>360</v>
      </c>
      <c r="AQ721" s="285">
        <v>405</v>
      </c>
      <c r="AR721" s="285">
        <v>466</v>
      </c>
      <c r="AS721" s="285">
        <v>301.79000000000002</v>
      </c>
      <c r="AT721" s="285">
        <v>0</v>
      </c>
    </row>
    <row r="722" spans="1:46" x14ac:dyDescent="0.35">
      <c r="A722" s="285" t="s">
        <v>10</v>
      </c>
      <c r="B722" s="285">
        <v>1</v>
      </c>
      <c r="C722" s="285" t="s">
        <v>577</v>
      </c>
      <c r="D722" s="285">
        <v>5800</v>
      </c>
      <c r="E722" s="285">
        <v>0</v>
      </c>
      <c r="F722" s="285">
        <v>0</v>
      </c>
      <c r="G722" s="285">
        <v>0</v>
      </c>
      <c r="H722" s="285">
        <v>0</v>
      </c>
      <c r="I722" s="285">
        <v>0</v>
      </c>
      <c r="J722" s="285">
        <v>0</v>
      </c>
      <c r="K722" s="285">
        <v>0</v>
      </c>
      <c r="L722" s="285">
        <v>0</v>
      </c>
      <c r="M722" s="285">
        <v>0</v>
      </c>
      <c r="N722" s="285">
        <v>0</v>
      </c>
      <c r="O722" s="285">
        <v>0</v>
      </c>
      <c r="P722" s="285">
        <v>0</v>
      </c>
      <c r="Q722" s="285">
        <v>0</v>
      </c>
      <c r="R722" s="285">
        <v>0</v>
      </c>
      <c r="S722" s="285">
        <v>0</v>
      </c>
      <c r="T722" s="285">
        <v>0</v>
      </c>
      <c r="U722" s="285">
        <v>0</v>
      </c>
      <c r="V722" s="285">
        <v>0</v>
      </c>
      <c r="W722" s="285">
        <v>0</v>
      </c>
      <c r="X722" s="285">
        <v>0</v>
      </c>
      <c r="Y722" s="285">
        <v>0</v>
      </c>
      <c r="Z722" s="285">
        <v>0</v>
      </c>
      <c r="AA722" s="285">
        <v>0</v>
      </c>
      <c r="AB722" s="285">
        <v>0</v>
      </c>
      <c r="AC722" s="285">
        <v>0</v>
      </c>
      <c r="AD722" s="285">
        <v>0</v>
      </c>
      <c r="AE722" s="285">
        <v>0</v>
      </c>
      <c r="AF722" s="285">
        <v>0</v>
      </c>
      <c r="AG722" s="285">
        <v>0</v>
      </c>
      <c r="AH722" s="285">
        <v>12830</v>
      </c>
      <c r="AI722" s="285">
        <v>13742</v>
      </c>
      <c r="AJ722" s="285">
        <v>15501</v>
      </c>
      <c r="AK722" s="285">
        <v>13680</v>
      </c>
      <c r="AL722" s="285">
        <v>14368</v>
      </c>
      <c r="AM722" s="285">
        <v>14613</v>
      </c>
      <c r="AN722" s="285">
        <v>12505</v>
      </c>
      <c r="AO722" s="285">
        <v>15262</v>
      </c>
      <c r="AP722" s="285">
        <v>14596</v>
      </c>
      <c r="AQ722" s="285">
        <v>14658</v>
      </c>
      <c r="AR722" s="285">
        <v>15003</v>
      </c>
      <c r="AS722" s="285">
        <v>13692.28</v>
      </c>
      <c r="AT722" s="285">
        <v>0</v>
      </c>
    </row>
    <row r="723" spans="1:46" x14ac:dyDescent="0.35">
      <c r="A723" s="285" t="s">
        <v>10</v>
      </c>
      <c r="B723" s="285">
        <v>1</v>
      </c>
      <c r="C723" s="285" t="s">
        <v>577</v>
      </c>
      <c r="D723" s="285">
        <v>5801</v>
      </c>
      <c r="E723" s="285">
        <v>0</v>
      </c>
      <c r="F723" s="285">
        <v>0</v>
      </c>
      <c r="G723" s="285">
        <v>0</v>
      </c>
      <c r="H723" s="285">
        <v>0</v>
      </c>
      <c r="I723" s="285">
        <v>0</v>
      </c>
      <c r="J723" s="285">
        <v>0</v>
      </c>
      <c r="K723" s="285">
        <v>0</v>
      </c>
      <c r="L723" s="285">
        <v>0</v>
      </c>
      <c r="M723" s="285">
        <v>0</v>
      </c>
      <c r="N723" s="285">
        <v>0</v>
      </c>
      <c r="O723" s="285">
        <v>0</v>
      </c>
      <c r="P723" s="285">
        <v>0</v>
      </c>
      <c r="Q723" s="285">
        <v>0</v>
      </c>
      <c r="R723" s="285">
        <v>0</v>
      </c>
      <c r="S723" s="285">
        <v>0</v>
      </c>
      <c r="T723" s="285">
        <v>0</v>
      </c>
      <c r="U723" s="285">
        <v>0</v>
      </c>
      <c r="V723" s="285">
        <v>0</v>
      </c>
      <c r="W723" s="285">
        <v>0</v>
      </c>
      <c r="X723" s="285">
        <v>0</v>
      </c>
      <c r="Y723" s="285">
        <v>0</v>
      </c>
      <c r="Z723" s="285">
        <v>0</v>
      </c>
      <c r="AA723" s="285">
        <v>0</v>
      </c>
      <c r="AB723" s="285">
        <v>0</v>
      </c>
      <c r="AC723" s="285">
        <v>0</v>
      </c>
      <c r="AD723" s="285">
        <v>0</v>
      </c>
      <c r="AE723" s="285">
        <v>0</v>
      </c>
      <c r="AF723" s="285">
        <v>0</v>
      </c>
      <c r="AG723" s="285">
        <v>0</v>
      </c>
      <c r="AH723" s="285">
        <v>1321</v>
      </c>
      <c r="AI723" s="285">
        <v>1362</v>
      </c>
      <c r="AJ723" s="285">
        <v>1609</v>
      </c>
      <c r="AK723" s="285">
        <v>1402</v>
      </c>
      <c r="AL723" s="285">
        <v>1470</v>
      </c>
      <c r="AM723" s="285">
        <v>1519</v>
      </c>
      <c r="AN723" s="285">
        <v>1275</v>
      </c>
      <c r="AO723" s="285">
        <v>1586</v>
      </c>
      <c r="AP723" s="285">
        <v>1523</v>
      </c>
      <c r="AQ723" s="285">
        <v>1517</v>
      </c>
      <c r="AR723" s="285">
        <v>1561</v>
      </c>
      <c r="AS723" s="285">
        <v>1494.99</v>
      </c>
      <c r="AT723" s="285">
        <v>0</v>
      </c>
    </row>
    <row r="724" spans="1:46" x14ac:dyDescent="0.35">
      <c r="A724" s="285" t="s">
        <v>10</v>
      </c>
      <c r="B724" s="285">
        <v>1</v>
      </c>
      <c r="C724" s="285" t="s">
        <v>577</v>
      </c>
      <c r="D724" s="285">
        <v>5818</v>
      </c>
      <c r="E724" s="285">
        <v>0</v>
      </c>
      <c r="F724" s="285">
        <v>0</v>
      </c>
      <c r="G724" s="285">
        <v>0</v>
      </c>
      <c r="H724" s="285">
        <v>0</v>
      </c>
      <c r="I724" s="285">
        <v>0</v>
      </c>
      <c r="J724" s="285">
        <v>0</v>
      </c>
      <c r="K724" s="285">
        <v>0</v>
      </c>
      <c r="L724" s="285">
        <v>0</v>
      </c>
      <c r="M724" s="285">
        <v>0</v>
      </c>
      <c r="N724" s="285">
        <v>0</v>
      </c>
      <c r="O724" s="285">
        <v>0</v>
      </c>
      <c r="P724" s="285">
        <v>0</v>
      </c>
      <c r="Q724" s="285">
        <v>0</v>
      </c>
      <c r="R724" s="285">
        <v>0</v>
      </c>
      <c r="S724" s="285">
        <v>0</v>
      </c>
      <c r="T724" s="285">
        <v>0</v>
      </c>
      <c r="U724" s="285">
        <v>0</v>
      </c>
      <c r="V724" s="285">
        <v>0</v>
      </c>
      <c r="W724" s="285">
        <v>0</v>
      </c>
      <c r="X724" s="285">
        <v>0</v>
      </c>
      <c r="Y724" s="285">
        <v>0</v>
      </c>
      <c r="Z724" s="285">
        <v>0</v>
      </c>
      <c r="AA724" s="285">
        <v>0</v>
      </c>
      <c r="AB724" s="285">
        <v>0</v>
      </c>
      <c r="AC724" s="285">
        <v>0</v>
      </c>
      <c r="AD724" s="285">
        <v>0</v>
      </c>
      <c r="AE724" s="285">
        <v>0</v>
      </c>
      <c r="AF724" s="285">
        <v>0</v>
      </c>
      <c r="AG724" s="285">
        <v>0</v>
      </c>
      <c r="AH724" s="285">
        <v>0</v>
      </c>
      <c r="AI724" s="285">
        <v>218</v>
      </c>
      <c r="AJ724" s="285">
        <v>603</v>
      </c>
      <c r="AK724" s="285">
        <v>351</v>
      </c>
      <c r="AL724" s="285">
        <v>0</v>
      </c>
      <c r="AM724" s="285">
        <v>106</v>
      </c>
      <c r="AN724" s="285">
        <v>104</v>
      </c>
      <c r="AO724" s="285">
        <v>0</v>
      </c>
      <c r="AP724" s="285">
        <v>0</v>
      </c>
      <c r="AQ724" s="285">
        <v>470</v>
      </c>
      <c r="AR724" s="285">
        <v>96</v>
      </c>
      <c r="AS724" s="285">
        <v>52</v>
      </c>
      <c r="AT724" s="285">
        <v>0</v>
      </c>
    </row>
    <row r="725" spans="1:46" x14ac:dyDescent="0.35">
      <c r="A725" s="285" t="s">
        <v>10</v>
      </c>
      <c r="B725" s="285">
        <v>1</v>
      </c>
      <c r="C725" s="285" t="s">
        <v>577</v>
      </c>
      <c r="D725" s="285">
        <v>5819</v>
      </c>
      <c r="E725" s="285">
        <v>0</v>
      </c>
      <c r="F725" s="285">
        <v>0</v>
      </c>
      <c r="G725" s="285">
        <v>0</v>
      </c>
      <c r="H725" s="285">
        <v>0</v>
      </c>
      <c r="I725" s="285">
        <v>0</v>
      </c>
      <c r="J725" s="285">
        <v>0</v>
      </c>
      <c r="K725" s="285">
        <v>0</v>
      </c>
      <c r="L725" s="285">
        <v>0</v>
      </c>
      <c r="M725" s="285">
        <v>0</v>
      </c>
      <c r="N725" s="285">
        <v>0</v>
      </c>
      <c r="O725" s="285">
        <v>0</v>
      </c>
      <c r="P725" s="285">
        <v>0</v>
      </c>
      <c r="Q725" s="285">
        <v>0</v>
      </c>
      <c r="R725" s="285">
        <v>0</v>
      </c>
      <c r="S725" s="285">
        <v>0</v>
      </c>
      <c r="T725" s="285">
        <v>0</v>
      </c>
      <c r="U725" s="285">
        <v>0</v>
      </c>
      <c r="V725" s="285">
        <v>0</v>
      </c>
      <c r="W725" s="285">
        <v>0</v>
      </c>
      <c r="X725" s="285">
        <v>0</v>
      </c>
      <c r="Y725" s="285">
        <v>0</v>
      </c>
      <c r="Z725" s="285">
        <v>0</v>
      </c>
      <c r="AA725" s="285">
        <v>0</v>
      </c>
      <c r="AB725" s="285">
        <v>0</v>
      </c>
      <c r="AC725" s="285">
        <v>0</v>
      </c>
      <c r="AD725" s="285">
        <v>0</v>
      </c>
      <c r="AE725" s="285">
        <v>0</v>
      </c>
      <c r="AF725" s="285">
        <v>0</v>
      </c>
      <c r="AG725" s="285">
        <v>0</v>
      </c>
      <c r="AH725" s="285">
        <v>0</v>
      </c>
      <c r="AI725" s="285">
        <v>75</v>
      </c>
      <c r="AJ725" s="285">
        <v>0</v>
      </c>
      <c r="AK725" s="285">
        <v>149</v>
      </c>
      <c r="AL725" s="285">
        <v>75</v>
      </c>
      <c r="AM725" s="285">
        <v>75</v>
      </c>
      <c r="AN725" s="285">
        <v>83</v>
      </c>
      <c r="AO725" s="285">
        <v>44</v>
      </c>
      <c r="AP725" s="285">
        <v>60</v>
      </c>
      <c r="AQ725" s="285">
        <v>60</v>
      </c>
      <c r="AR725" s="285">
        <v>0</v>
      </c>
      <c r="AS725" s="285">
        <v>179</v>
      </c>
      <c r="AT725" s="285">
        <v>0</v>
      </c>
    </row>
    <row r="726" spans="1:46" x14ac:dyDescent="0.35">
      <c r="A726" s="285" t="s">
        <v>10</v>
      </c>
      <c r="B726" s="285">
        <v>1</v>
      </c>
      <c r="C726" s="285" t="s">
        <v>577</v>
      </c>
      <c r="D726" s="285">
        <v>5820</v>
      </c>
      <c r="E726" s="285">
        <v>0</v>
      </c>
      <c r="F726" s="285">
        <v>0</v>
      </c>
      <c r="G726" s="285">
        <v>0</v>
      </c>
      <c r="H726" s="285">
        <v>0</v>
      </c>
      <c r="I726" s="285">
        <v>0</v>
      </c>
      <c r="J726" s="285">
        <v>0</v>
      </c>
      <c r="K726" s="285">
        <v>0</v>
      </c>
      <c r="L726" s="285">
        <v>0</v>
      </c>
      <c r="M726" s="285">
        <v>0</v>
      </c>
      <c r="N726" s="285">
        <v>0</v>
      </c>
      <c r="O726" s="285">
        <v>0</v>
      </c>
      <c r="P726" s="285">
        <v>0</v>
      </c>
      <c r="Q726" s="285">
        <v>0</v>
      </c>
      <c r="R726" s="285">
        <v>0</v>
      </c>
      <c r="S726" s="285">
        <v>0</v>
      </c>
      <c r="T726" s="285">
        <v>0</v>
      </c>
      <c r="U726" s="285">
        <v>0</v>
      </c>
      <c r="V726" s="285">
        <v>0</v>
      </c>
      <c r="W726" s="285">
        <v>0</v>
      </c>
      <c r="X726" s="285">
        <v>0</v>
      </c>
      <c r="Y726" s="285">
        <v>0</v>
      </c>
      <c r="Z726" s="285">
        <v>0</v>
      </c>
      <c r="AA726" s="285">
        <v>0</v>
      </c>
      <c r="AB726" s="285">
        <v>0</v>
      </c>
      <c r="AC726" s="285">
        <v>0</v>
      </c>
      <c r="AD726" s="285">
        <v>0</v>
      </c>
      <c r="AE726" s="285">
        <v>0</v>
      </c>
      <c r="AF726" s="285">
        <v>0</v>
      </c>
      <c r="AG726" s="285">
        <v>0</v>
      </c>
      <c r="AH726" s="285">
        <v>-180</v>
      </c>
      <c r="AI726" s="285">
        <v>4163</v>
      </c>
      <c r="AJ726" s="285">
        <v>1544</v>
      </c>
      <c r="AK726" s="285">
        <v>845</v>
      </c>
      <c r="AL726" s="285">
        <v>374</v>
      </c>
      <c r="AM726" s="285">
        <v>891</v>
      </c>
      <c r="AN726" s="285">
        <v>134</v>
      </c>
      <c r="AO726" s="285">
        <v>2460</v>
      </c>
      <c r="AP726" s="285">
        <v>2707</v>
      </c>
      <c r="AQ726" s="285">
        <v>1510</v>
      </c>
      <c r="AR726" s="285">
        <v>494</v>
      </c>
      <c r="AS726" s="285">
        <v>3558</v>
      </c>
      <c r="AT726" s="285">
        <v>0</v>
      </c>
    </row>
    <row r="727" spans="1:46" x14ac:dyDescent="0.35">
      <c r="A727" s="285" t="s">
        <v>10</v>
      </c>
      <c r="B727" s="285">
        <v>1</v>
      </c>
      <c r="C727" s="285" t="s">
        <v>577</v>
      </c>
      <c r="D727" s="285">
        <v>5821</v>
      </c>
      <c r="E727" s="285">
        <v>0</v>
      </c>
      <c r="F727" s="285">
        <v>0</v>
      </c>
      <c r="G727" s="285">
        <v>0</v>
      </c>
      <c r="H727" s="285">
        <v>0</v>
      </c>
      <c r="I727" s="285">
        <v>0</v>
      </c>
      <c r="J727" s="285">
        <v>0</v>
      </c>
      <c r="K727" s="285">
        <v>0</v>
      </c>
      <c r="L727" s="285">
        <v>0</v>
      </c>
      <c r="M727" s="285">
        <v>0</v>
      </c>
      <c r="N727" s="285">
        <v>0</v>
      </c>
      <c r="O727" s="285">
        <v>0</v>
      </c>
      <c r="P727" s="285">
        <v>0</v>
      </c>
      <c r="Q727" s="285">
        <v>0</v>
      </c>
      <c r="R727" s="285">
        <v>0</v>
      </c>
      <c r="S727" s="285">
        <v>0</v>
      </c>
      <c r="T727" s="285">
        <v>0</v>
      </c>
      <c r="U727" s="285">
        <v>0</v>
      </c>
      <c r="V727" s="285">
        <v>0</v>
      </c>
      <c r="W727" s="285">
        <v>0</v>
      </c>
      <c r="X727" s="285">
        <v>0</v>
      </c>
      <c r="Y727" s="285">
        <v>0</v>
      </c>
      <c r="Z727" s="285">
        <v>0</v>
      </c>
      <c r="AA727" s="285">
        <v>0</v>
      </c>
      <c r="AB727" s="285">
        <v>0</v>
      </c>
      <c r="AC727" s="285">
        <v>0</v>
      </c>
      <c r="AD727" s="285">
        <v>0</v>
      </c>
      <c r="AE727" s="285">
        <v>0</v>
      </c>
      <c r="AF727" s="285">
        <v>0</v>
      </c>
      <c r="AG727" s="285">
        <v>0</v>
      </c>
      <c r="AH727" s="285">
        <v>0</v>
      </c>
      <c r="AI727" s="285">
        <v>0</v>
      </c>
      <c r="AJ727" s="285">
        <v>832</v>
      </c>
      <c r="AK727" s="285">
        <v>0</v>
      </c>
      <c r="AL727" s="285">
        <v>0</v>
      </c>
      <c r="AM727" s="285">
        <v>0</v>
      </c>
      <c r="AN727" s="285">
        <v>0</v>
      </c>
      <c r="AO727" s="285">
        <v>1204</v>
      </c>
      <c r="AP727" s="285">
        <v>64</v>
      </c>
      <c r="AQ727" s="285">
        <v>0</v>
      </c>
      <c r="AR727" s="285">
        <v>0</v>
      </c>
      <c r="AS727" s="285">
        <v>0</v>
      </c>
      <c r="AT727" s="285">
        <v>0</v>
      </c>
    </row>
    <row r="728" spans="1:46" x14ac:dyDescent="0.35">
      <c r="A728" s="285" t="s">
        <v>10</v>
      </c>
      <c r="B728" s="285">
        <v>1</v>
      </c>
      <c r="C728" s="285" t="s">
        <v>577</v>
      </c>
      <c r="D728" s="285">
        <v>5822</v>
      </c>
      <c r="E728" s="285">
        <v>0</v>
      </c>
      <c r="F728" s="285">
        <v>0</v>
      </c>
      <c r="G728" s="285">
        <v>0</v>
      </c>
      <c r="H728" s="285">
        <v>0</v>
      </c>
      <c r="I728" s="285">
        <v>0</v>
      </c>
      <c r="J728" s="285">
        <v>0</v>
      </c>
      <c r="K728" s="285">
        <v>0</v>
      </c>
      <c r="L728" s="285">
        <v>0</v>
      </c>
      <c r="M728" s="285">
        <v>0</v>
      </c>
      <c r="N728" s="285">
        <v>0</v>
      </c>
      <c r="O728" s="285">
        <v>0</v>
      </c>
      <c r="P728" s="285">
        <v>0</v>
      </c>
      <c r="Q728" s="285">
        <v>0</v>
      </c>
      <c r="R728" s="285">
        <v>0</v>
      </c>
      <c r="S728" s="285">
        <v>0</v>
      </c>
      <c r="T728" s="285">
        <v>0</v>
      </c>
      <c r="U728" s="285">
        <v>0</v>
      </c>
      <c r="V728" s="285">
        <v>0</v>
      </c>
      <c r="W728" s="285">
        <v>0</v>
      </c>
      <c r="X728" s="285">
        <v>0</v>
      </c>
      <c r="Y728" s="285">
        <v>0</v>
      </c>
      <c r="Z728" s="285">
        <v>0</v>
      </c>
      <c r="AA728" s="285">
        <v>0</v>
      </c>
      <c r="AB728" s="285">
        <v>0</v>
      </c>
      <c r="AC728" s="285">
        <v>0</v>
      </c>
      <c r="AD728" s="285">
        <v>0</v>
      </c>
      <c r="AE728" s="285">
        <v>0</v>
      </c>
      <c r="AF728" s="285">
        <v>0</v>
      </c>
      <c r="AG728" s="285">
        <v>0</v>
      </c>
      <c r="AH728" s="285">
        <v>917</v>
      </c>
      <c r="AI728" s="285">
        <v>917</v>
      </c>
      <c r="AJ728" s="285">
        <v>917</v>
      </c>
      <c r="AK728" s="285">
        <v>917</v>
      </c>
      <c r="AL728" s="285">
        <v>917</v>
      </c>
      <c r="AM728" s="285">
        <v>917</v>
      </c>
      <c r="AN728" s="285">
        <v>917</v>
      </c>
      <c r="AO728" s="285">
        <v>917</v>
      </c>
      <c r="AP728" s="285">
        <v>917</v>
      </c>
      <c r="AQ728" s="285">
        <v>917</v>
      </c>
      <c r="AR728" s="285">
        <v>917</v>
      </c>
      <c r="AS728" s="285">
        <v>913</v>
      </c>
      <c r="AT728" s="285">
        <v>0</v>
      </c>
    </row>
    <row r="729" spans="1:46" x14ac:dyDescent="0.35">
      <c r="A729" s="285" t="s">
        <v>10</v>
      </c>
      <c r="B729" s="285">
        <v>1</v>
      </c>
      <c r="C729" s="285" t="s">
        <v>577</v>
      </c>
      <c r="D729" s="285">
        <v>5905</v>
      </c>
      <c r="E729" s="285">
        <v>0</v>
      </c>
      <c r="F729" s="285">
        <v>0</v>
      </c>
      <c r="G729" s="285">
        <v>0</v>
      </c>
      <c r="H729" s="285">
        <v>0</v>
      </c>
      <c r="I729" s="285">
        <v>0</v>
      </c>
      <c r="J729" s="285">
        <v>0</v>
      </c>
      <c r="K729" s="285">
        <v>0</v>
      </c>
      <c r="L729" s="285">
        <v>0</v>
      </c>
      <c r="M729" s="285">
        <v>0</v>
      </c>
      <c r="N729" s="285">
        <v>0</v>
      </c>
      <c r="O729" s="285">
        <v>0</v>
      </c>
      <c r="P729" s="285">
        <v>0</v>
      </c>
      <c r="Q729" s="285">
        <v>0</v>
      </c>
      <c r="R729" s="285">
        <v>0</v>
      </c>
      <c r="S729" s="285">
        <v>0</v>
      </c>
      <c r="T729" s="285">
        <v>0</v>
      </c>
      <c r="U729" s="285">
        <v>0</v>
      </c>
      <c r="V729" s="285">
        <v>0</v>
      </c>
      <c r="W729" s="285">
        <v>0</v>
      </c>
      <c r="X729" s="285">
        <v>0</v>
      </c>
      <c r="Y729" s="285">
        <v>0</v>
      </c>
      <c r="Z729" s="285">
        <v>0</v>
      </c>
      <c r="AA729" s="285">
        <v>0</v>
      </c>
      <c r="AB729" s="285">
        <v>0</v>
      </c>
      <c r="AC729" s="285">
        <v>0</v>
      </c>
      <c r="AD729" s="285">
        <v>0</v>
      </c>
      <c r="AE729" s="285">
        <v>0</v>
      </c>
      <c r="AF729" s="285">
        <v>0</v>
      </c>
      <c r="AG729" s="285">
        <v>0</v>
      </c>
      <c r="AH729" s="285">
        <v>417</v>
      </c>
      <c r="AI729" s="285">
        <v>417</v>
      </c>
      <c r="AJ729" s="285">
        <v>417</v>
      </c>
      <c r="AK729" s="285">
        <v>417</v>
      </c>
      <c r="AL729" s="285">
        <v>417</v>
      </c>
      <c r="AM729" s="285">
        <v>417</v>
      </c>
      <c r="AN729" s="285">
        <v>417</v>
      </c>
      <c r="AO729" s="285">
        <v>417</v>
      </c>
      <c r="AP729" s="285">
        <v>417</v>
      </c>
      <c r="AQ729" s="285">
        <v>417</v>
      </c>
      <c r="AR729" s="285">
        <v>417</v>
      </c>
      <c r="AS729" s="285">
        <v>413</v>
      </c>
      <c r="AT729" s="285">
        <v>0</v>
      </c>
    </row>
    <row r="730" spans="1:46" x14ac:dyDescent="0.35">
      <c r="A730" s="285" t="s">
        <v>10</v>
      </c>
      <c r="B730" s="285">
        <v>1</v>
      </c>
      <c r="C730" s="285" t="s">
        <v>577</v>
      </c>
      <c r="D730" s="285">
        <v>5980</v>
      </c>
      <c r="E730" s="285">
        <v>0</v>
      </c>
      <c r="F730" s="285">
        <v>0</v>
      </c>
      <c r="G730" s="285">
        <v>0</v>
      </c>
      <c r="H730" s="285">
        <v>0</v>
      </c>
      <c r="I730" s="285">
        <v>0</v>
      </c>
      <c r="J730" s="285">
        <v>0</v>
      </c>
      <c r="K730" s="285">
        <v>0</v>
      </c>
      <c r="L730" s="285">
        <v>0</v>
      </c>
      <c r="M730" s="285">
        <v>0</v>
      </c>
      <c r="N730" s="285">
        <v>0</v>
      </c>
      <c r="O730" s="285">
        <v>0</v>
      </c>
      <c r="P730" s="285">
        <v>0</v>
      </c>
      <c r="Q730" s="285">
        <v>0</v>
      </c>
      <c r="R730" s="285">
        <v>0</v>
      </c>
      <c r="S730" s="285">
        <v>0</v>
      </c>
      <c r="T730" s="285">
        <v>0</v>
      </c>
      <c r="U730" s="285">
        <v>0</v>
      </c>
      <c r="V730" s="285">
        <v>0</v>
      </c>
      <c r="W730" s="285">
        <v>0</v>
      </c>
      <c r="X730" s="285">
        <v>0</v>
      </c>
      <c r="Y730" s="285">
        <v>0</v>
      </c>
      <c r="Z730" s="285">
        <v>0</v>
      </c>
      <c r="AA730" s="285">
        <v>0</v>
      </c>
      <c r="AB730" s="285">
        <v>0</v>
      </c>
      <c r="AC730" s="285">
        <v>0</v>
      </c>
      <c r="AD730" s="285">
        <v>0</v>
      </c>
      <c r="AE730" s="285">
        <v>0</v>
      </c>
      <c r="AF730" s="285">
        <v>0</v>
      </c>
      <c r="AG730" s="285">
        <v>0</v>
      </c>
      <c r="AH730" s="285">
        <v>0</v>
      </c>
      <c r="AI730" s="285">
        <v>0</v>
      </c>
      <c r="AJ730" s="285">
        <v>34493</v>
      </c>
      <c r="AK730" s="285">
        <v>0</v>
      </c>
      <c r="AL730" s="285">
        <v>0</v>
      </c>
      <c r="AM730" s="285">
        <v>0</v>
      </c>
      <c r="AN730" s="285">
        <v>0</v>
      </c>
      <c r="AO730" s="285">
        <v>0</v>
      </c>
      <c r="AP730" s="285">
        <v>0</v>
      </c>
      <c r="AQ730" s="285">
        <v>0</v>
      </c>
      <c r="AR730" s="285">
        <v>0</v>
      </c>
      <c r="AS730" s="285">
        <v>0</v>
      </c>
      <c r="AT730" s="285">
        <v>0</v>
      </c>
    </row>
    <row r="731" spans="1:46" x14ac:dyDescent="0.35">
      <c r="A731" s="285" t="s">
        <v>10</v>
      </c>
      <c r="B731" s="285">
        <v>1</v>
      </c>
      <c r="C731" s="285" t="s">
        <v>577</v>
      </c>
      <c r="D731" s="285">
        <v>6000</v>
      </c>
      <c r="E731" s="285">
        <v>0</v>
      </c>
      <c r="F731" s="285">
        <v>0</v>
      </c>
      <c r="G731" s="285">
        <v>0</v>
      </c>
      <c r="H731" s="285">
        <v>0</v>
      </c>
      <c r="I731" s="285">
        <v>0</v>
      </c>
      <c r="J731" s="285">
        <v>0</v>
      </c>
      <c r="K731" s="285">
        <v>0</v>
      </c>
      <c r="L731" s="285">
        <v>0</v>
      </c>
      <c r="M731" s="285">
        <v>0</v>
      </c>
      <c r="N731" s="285">
        <v>0</v>
      </c>
      <c r="O731" s="285">
        <v>0</v>
      </c>
      <c r="P731" s="285">
        <v>0</v>
      </c>
      <c r="Q731" s="285">
        <v>0</v>
      </c>
      <c r="R731" s="285">
        <v>0</v>
      </c>
      <c r="S731" s="285">
        <v>0</v>
      </c>
      <c r="T731" s="285">
        <v>0</v>
      </c>
      <c r="U731" s="285">
        <v>0</v>
      </c>
      <c r="V731" s="285">
        <v>0</v>
      </c>
      <c r="W731" s="285">
        <v>0</v>
      </c>
      <c r="X731" s="285">
        <v>0</v>
      </c>
      <c r="Y731" s="285">
        <v>0</v>
      </c>
      <c r="Z731" s="285">
        <v>0</v>
      </c>
      <c r="AA731" s="285">
        <v>0</v>
      </c>
      <c r="AB731" s="285">
        <v>0</v>
      </c>
      <c r="AC731" s="285">
        <v>0</v>
      </c>
      <c r="AD731" s="285">
        <v>0</v>
      </c>
      <c r="AE731" s="285">
        <v>0</v>
      </c>
      <c r="AF731" s="285">
        <v>0</v>
      </c>
      <c r="AG731" s="285">
        <v>0</v>
      </c>
      <c r="AH731" s="285">
        <v>131</v>
      </c>
      <c r="AI731" s="285">
        <v>26718</v>
      </c>
      <c r="AJ731" s="285">
        <v>23957</v>
      </c>
      <c r="AK731" s="285">
        <v>66977</v>
      </c>
      <c r="AL731" s="285">
        <v>5015</v>
      </c>
      <c r="AM731" s="285">
        <v>-189</v>
      </c>
      <c r="AN731" s="285">
        <v>202</v>
      </c>
      <c r="AO731" s="285">
        <v>2189</v>
      </c>
      <c r="AP731" s="285">
        <v>0</v>
      </c>
      <c r="AQ731" s="285">
        <v>0</v>
      </c>
      <c r="AR731" s="285">
        <v>0</v>
      </c>
      <c r="AS731" s="285">
        <v>0</v>
      </c>
      <c r="AT731" s="285">
        <v>0</v>
      </c>
    </row>
    <row r="732" spans="1:46" x14ac:dyDescent="0.35">
      <c r="A732" s="285" t="s">
        <v>10</v>
      </c>
      <c r="B732" s="285">
        <v>1</v>
      </c>
      <c r="C732" s="285" t="s">
        <v>577</v>
      </c>
      <c r="D732" s="285">
        <v>6002</v>
      </c>
      <c r="E732" s="285">
        <v>0</v>
      </c>
      <c r="F732" s="285">
        <v>0</v>
      </c>
      <c r="G732" s="285">
        <v>0</v>
      </c>
      <c r="H732" s="285">
        <v>0</v>
      </c>
      <c r="I732" s="285">
        <v>0</v>
      </c>
      <c r="J732" s="285">
        <v>0</v>
      </c>
      <c r="K732" s="285">
        <v>0</v>
      </c>
      <c r="L732" s="285">
        <v>0</v>
      </c>
      <c r="M732" s="285">
        <v>0</v>
      </c>
      <c r="N732" s="285">
        <v>0</v>
      </c>
      <c r="O732" s="285">
        <v>0</v>
      </c>
      <c r="P732" s="285">
        <v>0</v>
      </c>
      <c r="Q732" s="285">
        <v>0</v>
      </c>
      <c r="R732" s="285">
        <v>0</v>
      </c>
      <c r="S732" s="285">
        <v>0</v>
      </c>
      <c r="T732" s="285">
        <v>0</v>
      </c>
      <c r="U732" s="285">
        <v>0</v>
      </c>
      <c r="V732" s="285">
        <v>0</v>
      </c>
      <c r="W732" s="285">
        <v>0</v>
      </c>
      <c r="X732" s="285">
        <v>0</v>
      </c>
      <c r="Y732" s="285">
        <v>0</v>
      </c>
      <c r="Z732" s="285">
        <v>0</v>
      </c>
      <c r="AA732" s="285">
        <v>0</v>
      </c>
      <c r="AB732" s="285">
        <v>0</v>
      </c>
      <c r="AC732" s="285">
        <v>0</v>
      </c>
      <c r="AD732" s="285">
        <v>0</v>
      </c>
      <c r="AE732" s="285">
        <v>0</v>
      </c>
      <c r="AF732" s="285">
        <v>0</v>
      </c>
      <c r="AG732" s="285">
        <v>0</v>
      </c>
      <c r="AH732" s="285">
        <v>3874</v>
      </c>
      <c r="AI732" s="285">
        <v>5618</v>
      </c>
      <c r="AJ732" s="285">
        <v>6169</v>
      </c>
      <c r="AK732" s="285">
        <v>22274</v>
      </c>
      <c r="AL732" s="285">
        <v>4065</v>
      </c>
      <c r="AM732" s="285">
        <v>0</v>
      </c>
      <c r="AN732" s="285">
        <v>0</v>
      </c>
      <c r="AO732" s="285">
        <v>0</v>
      </c>
      <c r="AP732" s="285">
        <v>0</v>
      </c>
      <c r="AQ732" s="285">
        <v>0</v>
      </c>
      <c r="AR732" s="285">
        <v>0</v>
      </c>
      <c r="AS732" s="285">
        <v>0</v>
      </c>
      <c r="AT732" s="285">
        <v>0</v>
      </c>
    </row>
    <row r="733" spans="1:46" x14ac:dyDescent="0.35">
      <c r="A733" s="285" t="s">
        <v>10</v>
      </c>
      <c r="B733" s="285">
        <v>1</v>
      </c>
      <c r="C733" s="285" t="s">
        <v>577</v>
      </c>
      <c r="D733" s="285">
        <v>6050</v>
      </c>
      <c r="E733" s="285">
        <v>0</v>
      </c>
      <c r="F733" s="285">
        <v>0</v>
      </c>
      <c r="G733" s="285">
        <v>0</v>
      </c>
      <c r="H733" s="285">
        <v>0</v>
      </c>
      <c r="I733" s="285">
        <v>0</v>
      </c>
      <c r="J733" s="285">
        <v>0</v>
      </c>
      <c r="K733" s="285">
        <v>0</v>
      </c>
      <c r="L733" s="285">
        <v>0</v>
      </c>
      <c r="M733" s="285">
        <v>0</v>
      </c>
      <c r="N733" s="285">
        <v>0</v>
      </c>
      <c r="O733" s="285">
        <v>0</v>
      </c>
      <c r="P733" s="285">
        <v>0</v>
      </c>
      <c r="Q733" s="285">
        <v>0</v>
      </c>
      <c r="R733" s="285">
        <v>0</v>
      </c>
      <c r="S733" s="285">
        <v>0</v>
      </c>
      <c r="T733" s="285">
        <v>0</v>
      </c>
      <c r="U733" s="285">
        <v>0</v>
      </c>
      <c r="V733" s="285">
        <v>0</v>
      </c>
      <c r="W733" s="285">
        <v>0</v>
      </c>
      <c r="X733" s="285">
        <v>0</v>
      </c>
      <c r="Y733" s="285">
        <v>0</v>
      </c>
      <c r="Z733" s="285">
        <v>0</v>
      </c>
      <c r="AA733" s="285">
        <v>0</v>
      </c>
      <c r="AB733" s="285">
        <v>0</v>
      </c>
      <c r="AC733" s="285">
        <v>0</v>
      </c>
      <c r="AD733" s="285">
        <v>0</v>
      </c>
      <c r="AE733" s="285">
        <v>0</v>
      </c>
      <c r="AF733" s="285">
        <v>0</v>
      </c>
      <c r="AG733" s="285">
        <v>0</v>
      </c>
      <c r="AH733" s="285">
        <v>0</v>
      </c>
      <c r="AI733" s="285">
        <v>0</v>
      </c>
      <c r="AJ733" s="285">
        <v>0</v>
      </c>
      <c r="AK733" s="285">
        <v>0</v>
      </c>
      <c r="AL733" s="285">
        <v>0</v>
      </c>
      <c r="AM733" s="285">
        <v>4045</v>
      </c>
      <c r="AN733" s="285">
        <v>0</v>
      </c>
      <c r="AO733" s="285">
        <v>5943</v>
      </c>
      <c r="AP733" s="285">
        <v>0</v>
      </c>
      <c r="AQ733" s="285">
        <v>3650</v>
      </c>
      <c r="AR733" s="285">
        <v>7800</v>
      </c>
      <c r="AS733" s="285">
        <v>8562</v>
      </c>
      <c r="AT733" s="285">
        <v>0</v>
      </c>
    </row>
    <row r="734" spans="1:46" x14ac:dyDescent="0.35">
      <c r="A734" s="285" t="s">
        <v>10</v>
      </c>
      <c r="B734" s="285">
        <v>1</v>
      </c>
      <c r="C734" s="285" t="s">
        <v>577</v>
      </c>
      <c r="D734" s="285">
        <v>6055</v>
      </c>
      <c r="E734" s="285">
        <v>0</v>
      </c>
      <c r="F734" s="285">
        <v>0</v>
      </c>
      <c r="G734" s="285">
        <v>0</v>
      </c>
      <c r="H734" s="285">
        <v>0</v>
      </c>
      <c r="I734" s="285">
        <v>0</v>
      </c>
      <c r="J734" s="285">
        <v>0</v>
      </c>
      <c r="K734" s="285">
        <v>0</v>
      </c>
      <c r="L734" s="285">
        <v>0</v>
      </c>
      <c r="M734" s="285">
        <v>0</v>
      </c>
      <c r="N734" s="285">
        <v>0</v>
      </c>
      <c r="O734" s="285">
        <v>0</v>
      </c>
      <c r="P734" s="285">
        <v>0</v>
      </c>
      <c r="Q734" s="285">
        <v>0</v>
      </c>
      <c r="R734" s="285">
        <v>0</v>
      </c>
      <c r="S734" s="285">
        <v>0</v>
      </c>
      <c r="T734" s="285">
        <v>0</v>
      </c>
      <c r="U734" s="285">
        <v>0</v>
      </c>
      <c r="V734" s="285">
        <v>0</v>
      </c>
      <c r="W734" s="285">
        <v>0</v>
      </c>
      <c r="X734" s="285">
        <v>0</v>
      </c>
      <c r="Y734" s="285">
        <v>0</v>
      </c>
      <c r="Z734" s="285">
        <v>0</v>
      </c>
      <c r="AA734" s="285">
        <v>0</v>
      </c>
      <c r="AB734" s="285">
        <v>0</v>
      </c>
      <c r="AC734" s="285">
        <v>0</v>
      </c>
      <c r="AD734" s="285">
        <v>0</v>
      </c>
      <c r="AE734" s="285">
        <v>0</v>
      </c>
      <c r="AF734" s="285">
        <v>0</v>
      </c>
      <c r="AG734" s="285">
        <v>0</v>
      </c>
      <c r="AH734" s="285">
        <v>0</v>
      </c>
      <c r="AI734" s="285">
        <v>0</v>
      </c>
      <c r="AJ734" s="285">
        <v>0</v>
      </c>
      <c r="AK734" s="285">
        <v>0</v>
      </c>
      <c r="AL734" s="285">
        <v>0</v>
      </c>
      <c r="AM734" s="285">
        <v>0</v>
      </c>
      <c r="AN734" s="285">
        <v>0</v>
      </c>
      <c r="AO734" s="285">
        <v>2661</v>
      </c>
      <c r="AP734" s="285">
        <v>1878</v>
      </c>
      <c r="AQ734" s="285">
        <v>361</v>
      </c>
      <c r="AR734" s="285">
        <v>0</v>
      </c>
      <c r="AS734" s="285">
        <v>100</v>
      </c>
      <c r="AT734" s="285">
        <v>0</v>
      </c>
    </row>
    <row r="735" spans="1:46" x14ac:dyDescent="0.35">
      <c r="A735" s="285" t="s">
        <v>10</v>
      </c>
      <c r="B735" s="285">
        <v>1</v>
      </c>
      <c r="C735" s="285" t="s">
        <v>577</v>
      </c>
      <c r="D735" s="285">
        <v>6070</v>
      </c>
      <c r="E735" s="285">
        <v>0</v>
      </c>
      <c r="F735" s="285">
        <v>0</v>
      </c>
      <c r="G735" s="285">
        <v>0</v>
      </c>
      <c r="H735" s="285">
        <v>0</v>
      </c>
      <c r="I735" s="285">
        <v>0</v>
      </c>
      <c r="J735" s="285">
        <v>0</v>
      </c>
      <c r="K735" s="285">
        <v>0</v>
      </c>
      <c r="L735" s="285">
        <v>0</v>
      </c>
      <c r="M735" s="285">
        <v>0</v>
      </c>
      <c r="N735" s="285">
        <v>0</v>
      </c>
      <c r="O735" s="285">
        <v>0</v>
      </c>
      <c r="P735" s="285">
        <v>0</v>
      </c>
      <c r="Q735" s="285">
        <v>0</v>
      </c>
      <c r="R735" s="285">
        <v>0</v>
      </c>
      <c r="S735" s="285">
        <v>0</v>
      </c>
      <c r="T735" s="285">
        <v>0</v>
      </c>
      <c r="U735" s="285">
        <v>0</v>
      </c>
      <c r="V735" s="285">
        <v>0</v>
      </c>
      <c r="W735" s="285">
        <v>0</v>
      </c>
      <c r="X735" s="285">
        <v>0</v>
      </c>
      <c r="Y735" s="285">
        <v>0</v>
      </c>
      <c r="Z735" s="285">
        <v>0</v>
      </c>
      <c r="AA735" s="285">
        <v>0</v>
      </c>
      <c r="AB735" s="285">
        <v>0</v>
      </c>
      <c r="AC735" s="285">
        <v>0</v>
      </c>
      <c r="AD735" s="285">
        <v>0</v>
      </c>
      <c r="AE735" s="285">
        <v>0</v>
      </c>
      <c r="AF735" s="285">
        <v>0</v>
      </c>
      <c r="AG735" s="285">
        <v>0</v>
      </c>
      <c r="AH735" s="285">
        <v>0</v>
      </c>
      <c r="AI735" s="285">
        <v>8000</v>
      </c>
      <c r="AJ735" s="285">
        <v>0</v>
      </c>
      <c r="AK735" s="285">
        <v>0</v>
      </c>
      <c r="AL735" s="285">
        <v>0</v>
      </c>
      <c r="AM735" s="285">
        <v>0</v>
      </c>
      <c r="AN735" s="285">
        <v>0</v>
      </c>
      <c r="AO735" s="285">
        <v>0</v>
      </c>
      <c r="AP735" s="285">
        <v>0</v>
      </c>
      <c r="AQ735" s="285">
        <v>0</v>
      </c>
      <c r="AR735" s="285">
        <v>0</v>
      </c>
      <c r="AS735" s="285">
        <v>0</v>
      </c>
      <c r="AT735" s="285">
        <v>0</v>
      </c>
    </row>
    <row r="736" spans="1:46" x14ac:dyDescent="0.35">
      <c r="A736" s="285" t="s">
        <v>10</v>
      </c>
      <c r="B736" s="285">
        <v>1</v>
      </c>
      <c r="C736" s="285" t="s">
        <v>577</v>
      </c>
      <c r="D736" s="285">
        <v>6099</v>
      </c>
      <c r="E736" s="285">
        <v>0</v>
      </c>
      <c r="F736" s="285">
        <v>0</v>
      </c>
      <c r="G736" s="285">
        <v>0</v>
      </c>
      <c r="H736" s="285">
        <v>0</v>
      </c>
      <c r="I736" s="285">
        <v>0</v>
      </c>
      <c r="J736" s="285">
        <v>0</v>
      </c>
      <c r="K736" s="285">
        <v>0</v>
      </c>
      <c r="L736" s="285">
        <v>0</v>
      </c>
      <c r="M736" s="285">
        <v>0</v>
      </c>
      <c r="N736" s="285">
        <v>0</v>
      </c>
      <c r="O736" s="285">
        <v>0</v>
      </c>
      <c r="P736" s="285">
        <v>0</v>
      </c>
      <c r="Q736" s="285">
        <v>0</v>
      </c>
      <c r="R736" s="285">
        <v>0</v>
      </c>
      <c r="S736" s="285">
        <v>0</v>
      </c>
      <c r="T736" s="285">
        <v>0</v>
      </c>
      <c r="U736" s="285">
        <v>0</v>
      </c>
      <c r="V736" s="285">
        <v>0</v>
      </c>
      <c r="W736" s="285">
        <v>0</v>
      </c>
      <c r="X736" s="285">
        <v>0</v>
      </c>
      <c r="Y736" s="285">
        <v>0</v>
      </c>
      <c r="Z736" s="285">
        <v>0</v>
      </c>
      <c r="AA736" s="285">
        <v>0</v>
      </c>
      <c r="AB736" s="285">
        <v>0</v>
      </c>
      <c r="AC736" s="285">
        <v>0</v>
      </c>
      <c r="AD736" s="285">
        <v>0</v>
      </c>
      <c r="AE736" s="285">
        <v>0</v>
      </c>
      <c r="AF736" s="285">
        <v>0</v>
      </c>
      <c r="AG736" s="285">
        <v>0</v>
      </c>
      <c r="AH736" s="285">
        <v>0</v>
      </c>
      <c r="AI736" s="285">
        <v>0</v>
      </c>
      <c r="AJ736" s="285">
        <v>0</v>
      </c>
      <c r="AK736" s="285">
        <v>0</v>
      </c>
      <c r="AL736" s="285">
        <v>0</v>
      </c>
      <c r="AM736" s="285">
        <v>6985</v>
      </c>
      <c r="AN736" s="285">
        <v>3430</v>
      </c>
      <c r="AO736" s="285">
        <v>3136</v>
      </c>
      <c r="AP736" s="285">
        <v>0</v>
      </c>
      <c r="AQ736" s="285">
        <v>98</v>
      </c>
      <c r="AR736" s="285">
        <v>364</v>
      </c>
      <c r="AS736" s="285">
        <v>5987</v>
      </c>
      <c r="AT736" s="285">
        <v>0</v>
      </c>
    </row>
    <row r="737" spans="1:46" x14ac:dyDescent="0.35">
      <c r="A737" s="285" t="s">
        <v>10</v>
      </c>
      <c r="B737" s="285">
        <v>1</v>
      </c>
      <c r="C737" s="285" t="s">
        <v>577</v>
      </c>
      <c r="D737" s="285">
        <v>6115</v>
      </c>
      <c r="E737" s="285">
        <v>0</v>
      </c>
      <c r="F737" s="285">
        <v>0</v>
      </c>
      <c r="G737" s="285">
        <v>0</v>
      </c>
      <c r="H737" s="285">
        <v>0</v>
      </c>
      <c r="I737" s="285">
        <v>0</v>
      </c>
      <c r="J737" s="285">
        <v>0</v>
      </c>
      <c r="K737" s="285">
        <v>0</v>
      </c>
      <c r="L737" s="285">
        <v>0</v>
      </c>
      <c r="M737" s="285">
        <v>0</v>
      </c>
      <c r="N737" s="285">
        <v>0</v>
      </c>
      <c r="O737" s="285">
        <v>0</v>
      </c>
      <c r="P737" s="285">
        <v>0</v>
      </c>
      <c r="Q737" s="285">
        <v>0</v>
      </c>
      <c r="R737" s="285">
        <v>0</v>
      </c>
      <c r="S737" s="285">
        <v>0</v>
      </c>
      <c r="T737" s="285">
        <v>0</v>
      </c>
      <c r="U737" s="285">
        <v>0</v>
      </c>
      <c r="V737" s="285">
        <v>0</v>
      </c>
      <c r="W737" s="285">
        <v>0</v>
      </c>
      <c r="X737" s="285">
        <v>0</v>
      </c>
      <c r="Y737" s="285">
        <v>0</v>
      </c>
      <c r="Z737" s="285">
        <v>0</v>
      </c>
      <c r="AA737" s="285">
        <v>0</v>
      </c>
      <c r="AB737" s="285">
        <v>0</v>
      </c>
      <c r="AC737" s="285">
        <v>0</v>
      </c>
      <c r="AD737" s="285">
        <v>0</v>
      </c>
      <c r="AE737" s="285">
        <v>0</v>
      </c>
      <c r="AF737" s="285">
        <v>0</v>
      </c>
      <c r="AG737" s="285">
        <v>0</v>
      </c>
      <c r="AH737" s="285">
        <v>0</v>
      </c>
      <c r="AI737" s="285">
        <v>0</v>
      </c>
      <c r="AJ737" s="285">
        <v>35000</v>
      </c>
      <c r="AK737" s="285">
        <v>0</v>
      </c>
      <c r="AL737" s="285">
        <v>0</v>
      </c>
      <c r="AM737" s="285">
        <v>0</v>
      </c>
      <c r="AN737" s="285">
        <v>0</v>
      </c>
      <c r="AO737" s="285">
        <v>0</v>
      </c>
      <c r="AP737" s="285">
        <v>0</v>
      </c>
      <c r="AQ737" s="285">
        <v>0</v>
      </c>
      <c r="AR737" s="285">
        <v>0</v>
      </c>
      <c r="AS737" s="285">
        <v>0</v>
      </c>
      <c r="AT737" s="285">
        <v>0</v>
      </c>
    </row>
    <row r="738" spans="1:46" x14ac:dyDescent="0.35">
      <c r="A738" s="285" t="s">
        <v>10</v>
      </c>
      <c r="B738" s="285">
        <v>1</v>
      </c>
      <c r="C738" s="285" t="s">
        <v>577</v>
      </c>
      <c r="D738" s="285">
        <v>6200</v>
      </c>
      <c r="E738" s="285">
        <v>0</v>
      </c>
      <c r="F738" s="285">
        <v>0</v>
      </c>
      <c r="G738" s="285">
        <v>0</v>
      </c>
      <c r="H738" s="285">
        <v>0</v>
      </c>
      <c r="I738" s="285">
        <v>0</v>
      </c>
      <c r="J738" s="285">
        <v>0</v>
      </c>
      <c r="K738" s="285">
        <v>0</v>
      </c>
      <c r="L738" s="285">
        <v>0</v>
      </c>
      <c r="M738" s="285">
        <v>0</v>
      </c>
      <c r="N738" s="285">
        <v>0</v>
      </c>
      <c r="O738" s="285">
        <v>0</v>
      </c>
      <c r="P738" s="285">
        <v>0</v>
      </c>
      <c r="Q738" s="285">
        <v>0</v>
      </c>
      <c r="R738" s="285">
        <v>0</v>
      </c>
      <c r="S738" s="285">
        <v>0</v>
      </c>
      <c r="T738" s="285">
        <v>0</v>
      </c>
      <c r="U738" s="285">
        <v>0</v>
      </c>
      <c r="V738" s="285">
        <v>0</v>
      </c>
      <c r="W738" s="285">
        <v>0</v>
      </c>
      <c r="X738" s="285">
        <v>0</v>
      </c>
      <c r="Y738" s="285">
        <v>0</v>
      </c>
      <c r="Z738" s="285">
        <v>0</v>
      </c>
      <c r="AA738" s="285">
        <v>0</v>
      </c>
      <c r="AB738" s="285">
        <v>0</v>
      </c>
      <c r="AC738" s="285">
        <v>0</v>
      </c>
      <c r="AD738" s="285">
        <v>0</v>
      </c>
      <c r="AE738" s="285">
        <v>0</v>
      </c>
      <c r="AF738" s="285">
        <v>0</v>
      </c>
      <c r="AG738" s="285">
        <v>0</v>
      </c>
      <c r="AH738" s="285">
        <v>0</v>
      </c>
      <c r="AI738" s="285">
        <v>39480</v>
      </c>
      <c r="AJ738" s="285">
        <v>0</v>
      </c>
      <c r="AK738" s="285">
        <v>0</v>
      </c>
      <c r="AL738" s="285">
        <v>0</v>
      </c>
      <c r="AM738" s="285">
        <v>0</v>
      </c>
      <c r="AN738" s="285">
        <v>0</v>
      </c>
      <c r="AO738" s="285">
        <v>0</v>
      </c>
      <c r="AP738" s="285">
        <v>0</v>
      </c>
      <c r="AQ738" s="285">
        <v>0</v>
      </c>
      <c r="AR738" s="285">
        <v>0</v>
      </c>
      <c r="AS738" s="285">
        <v>0</v>
      </c>
      <c r="AT738" s="285">
        <v>0</v>
      </c>
    </row>
    <row r="739" spans="1:46" x14ac:dyDescent="0.35">
      <c r="A739" s="285" t="s">
        <v>10</v>
      </c>
      <c r="B739" s="285">
        <v>1</v>
      </c>
      <c r="C739" s="285" t="s">
        <v>577</v>
      </c>
      <c r="D739" s="285">
        <v>6300</v>
      </c>
      <c r="E739" s="285">
        <v>0</v>
      </c>
      <c r="F739" s="285">
        <v>0</v>
      </c>
      <c r="G739" s="285">
        <v>0</v>
      </c>
      <c r="H739" s="285">
        <v>0</v>
      </c>
      <c r="I739" s="285">
        <v>0</v>
      </c>
      <c r="J739" s="285">
        <v>0</v>
      </c>
      <c r="K739" s="285">
        <v>0</v>
      </c>
      <c r="L739" s="285">
        <v>0</v>
      </c>
      <c r="M739" s="285">
        <v>0</v>
      </c>
      <c r="N739" s="285">
        <v>0</v>
      </c>
      <c r="O739" s="285">
        <v>0</v>
      </c>
      <c r="P739" s="285">
        <v>0</v>
      </c>
      <c r="Q739" s="285">
        <v>0</v>
      </c>
      <c r="R739" s="285">
        <v>0</v>
      </c>
      <c r="S739" s="285">
        <v>0</v>
      </c>
      <c r="T739" s="285">
        <v>0</v>
      </c>
      <c r="U739" s="285">
        <v>0</v>
      </c>
      <c r="V739" s="285">
        <v>0</v>
      </c>
      <c r="W739" s="285">
        <v>0</v>
      </c>
      <c r="X739" s="285">
        <v>0</v>
      </c>
      <c r="Y739" s="285">
        <v>0</v>
      </c>
      <c r="Z739" s="285">
        <v>0</v>
      </c>
      <c r="AA739" s="285">
        <v>0</v>
      </c>
      <c r="AB739" s="285">
        <v>0</v>
      </c>
      <c r="AC739" s="285">
        <v>0</v>
      </c>
      <c r="AD739" s="285">
        <v>0</v>
      </c>
      <c r="AE739" s="285">
        <v>0</v>
      </c>
      <c r="AF739" s="285">
        <v>0</v>
      </c>
      <c r="AG739" s="285">
        <v>0</v>
      </c>
      <c r="AH739" s="285">
        <v>0</v>
      </c>
      <c r="AI739" s="285">
        <v>0</v>
      </c>
      <c r="AJ739" s="285">
        <v>0</v>
      </c>
      <c r="AK739" s="285">
        <v>0</v>
      </c>
      <c r="AL739" s="285">
        <v>0</v>
      </c>
      <c r="AM739" s="285">
        <v>967</v>
      </c>
      <c r="AN739" s="285">
        <v>0</v>
      </c>
      <c r="AO739" s="285">
        <v>3051</v>
      </c>
      <c r="AP739" s="285">
        <v>804</v>
      </c>
      <c r="AQ739" s="285">
        <v>6563</v>
      </c>
      <c r="AR739" s="285">
        <v>2824</v>
      </c>
      <c r="AS739" s="285">
        <v>5791</v>
      </c>
      <c r="AT739" s="285">
        <v>0</v>
      </c>
    </row>
    <row r="740" spans="1:46" x14ac:dyDescent="0.35">
      <c r="A740" s="285" t="s">
        <v>10</v>
      </c>
      <c r="B740" s="285">
        <v>1</v>
      </c>
      <c r="C740" s="285" t="s">
        <v>577</v>
      </c>
      <c r="D740" s="285">
        <v>6400</v>
      </c>
      <c r="E740" s="285">
        <v>0</v>
      </c>
      <c r="F740" s="285">
        <v>0</v>
      </c>
      <c r="G740" s="285">
        <v>0</v>
      </c>
      <c r="H740" s="285">
        <v>0</v>
      </c>
      <c r="I740" s="285">
        <v>0</v>
      </c>
      <c r="J740" s="285">
        <v>0</v>
      </c>
      <c r="K740" s="285">
        <v>0</v>
      </c>
      <c r="L740" s="285">
        <v>0</v>
      </c>
      <c r="M740" s="285">
        <v>0</v>
      </c>
      <c r="N740" s="285">
        <v>0</v>
      </c>
      <c r="O740" s="285">
        <v>0</v>
      </c>
      <c r="P740" s="285">
        <v>0</v>
      </c>
      <c r="Q740" s="285">
        <v>0</v>
      </c>
      <c r="R740" s="285">
        <v>0</v>
      </c>
      <c r="S740" s="285">
        <v>0</v>
      </c>
      <c r="T740" s="285">
        <v>0</v>
      </c>
      <c r="U740" s="285">
        <v>0</v>
      </c>
      <c r="V740" s="285">
        <v>0</v>
      </c>
      <c r="W740" s="285">
        <v>0</v>
      </c>
      <c r="X740" s="285">
        <v>0</v>
      </c>
      <c r="Y740" s="285">
        <v>0</v>
      </c>
      <c r="Z740" s="285">
        <v>0</v>
      </c>
      <c r="AA740" s="285">
        <v>0</v>
      </c>
      <c r="AB740" s="285">
        <v>0</v>
      </c>
      <c r="AC740" s="285">
        <v>0</v>
      </c>
      <c r="AD740" s="285">
        <v>0</v>
      </c>
      <c r="AE740" s="285">
        <v>0</v>
      </c>
      <c r="AF740" s="285">
        <v>0</v>
      </c>
      <c r="AG740" s="285">
        <v>0</v>
      </c>
      <c r="AH740" s="285">
        <v>0</v>
      </c>
      <c r="AI740" s="285">
        <v>0</v>
      </c>
      <c r="AJ740" s="285">
        <v>0</v>
      </c>
      <c r="AK740" s="285">
        <v>0</v>
      </c>
      <c r="AL740" s="285">
        <v>0</v>
      </c>
      <c r="AM740" s="285">
        <v>2041</v>
      </c>
      <c r="AN740" s="285">
        <v>736</v>
      </c>
      <c r="AO740" s="285">
        <v>1704</v>
      </c>
      <c r="AP740" s="285">
        <v>3914</v>
      </c>
      <c r="AQ740" s="285">
        <v>7148</v>
      </c>
      <c r="AR740" s="285">
        <v>4539</v>
      </c>
      <c r="AS740" s="285">
        <v>9918</v>
      </c>
      <c r="AT740" s="285">
        <v>0</v>
      </c>
    </row>
    <row r="741" spans="1:46" x14ac:dyDescent="0.35">
      <c r="A741" s="285" t="s">
        <v>10</v>
      </c>
      <c r="B741" s="285">
        <v>1</v>
      </c>
      <c r="C741" s="285" t="s">
        <v>577</v>
      </c>
      <c r="D741" s="285">
        <v>6500</v>
      </c>
      <c r="E741" s="285">
        <v>0</v>
      </c>
      <c r="F741" s="285">
        <v>0</v>
      </c>
      <c r="G741" s="285">
        <v>0</v>
      </c>
      <c r="H741" s="285">
        <v>0</v>
      </c>
      <c r="I741" s="285">
        <v>0</v>
      </c>
      <c r="J741" s="285">
        <v>0</v>
      </c>
      <c r="K741" s="285">
        <v>0</v>
      </c>
      <c r="L741" s="285">
        <v>0</v>
      </c>
      <c r="M741" s="285">
        <v>0</v>
      </c>
      <c r="N741" s="285">
        <v>0</v>
      </c>
      <c r="O741" s="285">
        <v>0</v>
      </c>
      <c r="P741" s="285">
        <v>0</v>
      </c>
      <c r="Q741" s="285">
        <v>0</v>
      </c>
      <c r="R741" s="285">
        <v>0</v>
      </c>
      <c r="S741" s="285">
        <v>0</v>
      </c>
      <c r="T741" s="285">
        <v>0</v>
      </c>
      <c r="U741" s="285">
        <v>0</v>
      </c>
      <c r="V741" s="285">
        <v>0</v>
      </c>
      <c r="W741" s="285">
        <v>0</v>
      </c>
      <c r="X741" s="285">
        <v>0</v>
      </c>
      <c r="Y741" s="285">
        <v>0</v>
      </c>
      <c r="Z741" s="285">
        <v>0</v>
      </c>
      <c r="AA741" s="285">
        <v>0</v>
      </c>
      <c r="AB741" s="285">
        <v>0</v>
      </c>
      <c r="AC741" s="285">
        <v>0</v>
      </c>
      <c r="AD741" s="285">
        <v>0</v>
      </c>
      <c r="AE741" s="285">
        <v>0</v>
      </c>
      <c r="AF741" s="285">
        <v>0</v>
      </c>
      <c r="AG741" s="285">
        <v>0</v>
      </c>
      <c r="AH741" s="285">
        <v>0</v>
      </c>
      <c r="AI741" s="285">
        <v>0</v>
      </c>
      <c r="AJ741" s="285">
        <v>0</v>
      </c>
      <c r="AK741" s="285">
        <v>0</v>
      </c>
      <c r="AL741" s="285">
        <v>0</v>
      </c>
      <c r="AM741" s="285">
        <v>5428</v>
      </c>
      <c r="AN741" s="285">
        <v>0</v>
      </c>
      <c r="AO741" s="285">
        <v>549</v>
      </c>
      <c r="AP741" s="285">
        <v>0</v>
      </c>
      <c r="AQ741" s="285">
        <v>775</v>
      </c>
      <c r="AR741" s="285">
        <v>5966</v>
      </c>
      <c r="AS741" s="285">
        <v>4282</v>
      </c>
      <c r="AT741" s="285">
        <v>0</v>
      </c>
    </row>
    <row r="742" spans="1:46" x14ac:dyDescent="0.35">
      <c r="A742" s="285" t="s">
        <v>10</v>
      </c>
      <c r="B742" s="285">
        <v>1</v>
      </c>
      <c r="C742" s="285" t="s">
        <v>577</v>
      </c>
      <c r="D742" s="285">
        <v>6505</v>
      </c>
      <c r="E742" s="285">
        <v>0</v>
      </c>
      <c r="F742" s="285">
        <v>0</v>
      </c>
      <c r="G742" s="285">
        <v>0</v>
      </c>
      <c r="H742" s="285">
        <v>0</v>
      </c>
      <c r="I742" s="285">
        <v>0</v>
      </c>
      <c r="J742" s="285">
        <v>0</v>
      </c>
      <c r="K742" s="285">
        <v>0</v>
      </c>
      <c r="L742" s="285">
        <v>0</v>
      </c>
      <c r="M742" s="285">
        <v>0</v>
      </c>
      <c r="N742" s="285">
        <v>0</v>
      </c>
      <c r="O742" s="285">
        <v>0</v>
      </c>
      <c r="P742" s="285">
        <v>0</v>
      </c>
      <c r="Q742" s="285">
        <v>0</v>
      </c>
      <c r="R742" s="285">
        <v>0</v>
      </c>
      <c r="S742" s="285">
        <v>0</v>
      </c>
      <c r="T742" s="285">
        <v>0</v>
      </c>
      <c r="U742" s="285">
        <v>0</v>
      </c>
      <c r="V742" s="285">
        <v>0</v>
      </c>
      <c r="W742" s="285">
        <v>0</v>
      </c>
      <c r="X742" s="285">
        <v>0</v>
      </c>
      <c r="Y742" s="285">
        <v>0</v>
      </c>
      <c r="Z742" s="285">
        <v>0</v>
      </c>
      <c r="AA742" s="285">
        <v>0</v>
      </c>
      <c r="AB742" s="285">
        <v>0</v>
      </c>
      <c r="AC742" s="285">
        <v>0</v>
      </c>
      <c r="AD742" s="285">
        <v>0</v>
      </c>
      <c r="AE742" s="285">
        <v>0</v>
      </c>
      <c r="AF742" s="285">
        <v>0</v>
      </c>
      <c r="AG742" s="285">
        <v>0</v>
      </c>
      <c r="AH742" s="285">
        <v>0</v>
      </c>
      <c r="AI742" s="285">
        <v>0</v>
      </c>
      <c r="AJ742" s="285">
        <v>370</v>
      </c>
      <c r="AK742" s="285">
        <v>0</v>
      </c>
      <c r="AL742" s="285">
        <v>917</v>
      </c>
      <c r="AM742" s="285">
        <v>0</v>
      </c>
      <c r="AN742" s="285">
        <v>0</v>
      </c>
      <c r="AO742" s="285">
        <v>0</v>
      </c>
      <c r="AP742" s="285">
        <v>1796</v>
      </c>
      <c r="AQ742" s="285">
        <v>832</v>
      </c>
      <c r="AR742" s="285">
        <v>246</v>
      </c>
      <c r="AS742" s="285">
        <v>839</v>
      </c>
      <c r="AT742" s="285">
        <v>0</v>
      </c>
    </row>
    <row r="743" spans="1:46" x14ac:dyDescent="0.35">
      <c r="A743" s="285" t="s">
        <v>10</v>
      </c>
      <c r="B743" s="285">
        <v>1</v>
      </c>
      <c r="C743" s="285" t="s">
        <v>577</v>
      </c>
      <c r="D743" s="285">
        <v>6510</v>
      </c>
      <c r="E743" s="285">
        <v>0</v>
      </c>
      <c r="F743" s="285">
        <v>0</v>
      </c>
      <c r="G743" s="285">
        <v>0</v>
      </c>
      <c r="H743" s="285">
        <v>0</v>
      </c>
      <c r="I743" s="285">
        <v>0</v>
      </c>
      <c r="J743" s="285">
        <v>0</v>
      </c>
      <c r="K743" s="285">
        <v>0</v>
      </c>
      <c r="L743" s="285">
        <v>0</v>
      </c>
      <c r="M743" s="285">
        <v>0</v>
      </c>
      <c r="N743" s="285">
        <v>0</v>
      </c>
      <c r="O743" s="285">
        <v>0</v>
      </c>
      <c r="P743" s="285">
        <v>0</v>
      </c>
      <c r="Q743" s="285">
        <v>0</v>
      </c>
      <c r="R743" s="285">
        <v>0</v>
      </c>
      <c r="S743" s="285">
        <v>0</v>
      </c>
      <c r="T743" s="285">
        <v>0</v>
      </c>
      <c r="U743" s="285">
        <v>0</v>
      </c>
      <c r="V743" s="285">
        <v>0</v>
      </c>
      <c r="W743" s="285">
        <v>0</v>
      </c>
      <c r="X743" s="285">
        <v>0</v>
      </c>
      <c r="Y743" s="285">
        <v>0</v>
      </c>
      <c r="Z743" s="285">
        <v>0</v>
      </c>
      <c r="AA743" s="285">
        <v>0</v>
      </c>
      <c r="AB743" s="285">
        <v>0</v>
      </c>
      <c r="AC743" s="285">
        <v>0</v>
      </c>
      <c r="AD743" s="285">
        <v>0</v>
      </c>
      <c r="AE743" s="285">
        <v>0</v>
      </c>
      <c r="AF743" s="285">
        <v>0</v>
      </c>
      <c r="AG743" s="285">
        <v>0</v>
      </c>
      <c r="AH743" s="285">
        <v>0</v>
      </c>
      <c r="AI743" s="285">
        <v>0</v>
      </c>
      <c r="AJ743" s="285">
        <v>0</v>
      </c>
      <c r="AK743" s="285">
        <v>0</v>
      </c>
      <c r="AL743" s="285">
        <v>404</v>
      </c>
      <c r="AM743" s="285">
        <v>0</v>
      </c>
      <c r="AN743" s="285">
        <v>0</v>
      </c>
      <c r="AO743" s="285">
        <v>0</v>
      </c>
      <c r="AP743" s="285">
        <v>6310</v>
      </c>
      <c r="AQ743" s="285">
        <v>202</v>
      </c>
      <c r="AR743" s="285">
        <v>135</v>
      </c>
      <c r="AS743" s="285">
        <v>12949</v>
      </c>
      <c r="AT743" s="285">
        <v>0</v>
      </c>
    </row>
    <row r="744" spans="1:46" x14ac:dyDescent="0.35">
      <c r="A744" s="285" t="s">
        <v>10</v>
      </c>
      <c r="B744" s="285">
        <v>1</v>
      </c>
      <c r="C744" s="285" t="s">
        <v>577</v>
      </c>
      <c r="D744" s="285">
        <v>6600</v>
      </c>
      <c r="E744" s="285">
        <v>0</v>
      </c>
      <c r="F744" s="285">
        <v>0</v>
      </c>
      <c r="G744" s="285">
        <v>0</v>
      </c>
      <c r="H744" s="285">
        <v>0</v>
      </c>
      <c r="I744" s="285">
        <v>0</v>
      </c>
      <c r="J744" s="285">
        <v>0</v>
      </c>
      <c r="K744" s="285">
        <v>0</v>
      </c>
      <c r="L744" s="285">
        <v>0</v>
      </c>
      <c r="M744" s="285">
        <v>0</v>
      </c>
      <c r="N744" s="285">
        <v>0</v>
      </c>
      <c r="O744" s="285">
        <v>0</v>
      </c>
      <c r="P744" s="285">
        <v>0</v>
      </c>
      <c r="Q744" s="285">
        <v>0</v>
      </c>
      <c r="R744" s="285">
        <v>0</v>
      </c>
      <c r="S744" s="285">
        <v>0</v>
      </c>
      <c r="T744" s="285">
        <v>0</v>
      </c>
      <c r="U744" s="285">
        <v>0</v>
      </c>
      <c r="V744" s="285">
        <v>0</v>
      </c>
      <c r="W744" s="285">
        <v>0</v>
      </c>
      <c r="X744" s="285">
        <v>0</v>
      </c>
      <c r="Y744" s="285">
        <v>0</v>
      </c>
      <c r="Z744" s="285">
        <v>0</v>
      </c>
      <c r="AA744" s="285">
        <v>0</v>
      </c>
      <c r="AB744" s="285">
        <v>0</v>
      </c>
      <c r="AC744" s="285">
        <v>0</v>
      </c>
      <c r="AD744" s="285">
        <v>0</v>
      </c>
      <c r="AE744" s="285">
        <v>0</v>
      </c>
      <c r="AF744" s="285">
        <v>0</v>
      </c>
      <c r="AG744" s="285">
        <v>0</v>
      </c>
      <c r="AH744" s="285">
        <v>0</v>
      </c>
      <c r="AI744" s="285">
        <v>0</v>
      </c>
      <c r="AJ744" s="285">
        <v>0</v>
      </c>
      <c r="AK744" s="285">
        <v>0</v>
      </c>
      <c r="AL744" s="285">
        <v>1084</v>
      </c>
      <c r="AM744" s="285">
        <v>5753</v>
      </c>
      <c r="AN744" s="285">
        <v>0</v>
      </c>
      <c r="AO744" s="285">
        <v>0</v>
      </c>
      <c r="AP744" s="285">
        <v>0</v>
      </c>
      <c r="AQ744" s="285">
        <v>0</v>
      </c>
      <c r="AR744" s="285">
        <v>0</v>
      </c>
      <c r="AS744" s="285">
        <v>1163</v>
      </c>
      <c r="AT744" s="285">
        <v>0</v>
      </c>
    </row>
    <row r="745" spans="1:46" x14ac:dyDescent="0.35">
      <c r="A745" s="285" t="s">
        <v>10</v>
      </c>
      <c r="B745" s="285">
        <v>1</v>
      </c>
      <c r="C745" s="285" t="s">
        <v>577</v>
      </c>
      <c r="D745" s="285">
        <v>6700</v>
      </c>
      <c r="E745" s="285">
        <v>0</v>
      </c>
      <c r="F745" s="285">
        <v>0</v>
      </c>
      <c r="G745" s="285">
        <v>0</v>
      </c>
      <c r="H745" s="285">
        <v>0</v>
      </c>
      <c r="I745" s="285">
        <v>0</v>
      </c>
      <c r="J745" s="285">
        <v>0</v>
      </c>
      <c r="K745" s="285">
        <v>0</v>
      </c>
      <c r="L745" s="285">
        <v>0</v>
      </c>
      <c r="M745" s="285">
        <v>0</v>
      </c>
      <c r="N745" s="285">
        <v>0</v>
      </c>
      <c r="O745" s="285">
        <v>0</v>
      </c>
      <c r="P745" s="285">
        <v>0</v>
      </c>
      <c r="Q745" s="285">
        <v>0</v>
      </c>
      <c r="R745" s="285">
        <v>0</v>
      </c>
      <c r="S745" s="285">
        <v>0</v>
      </c>
      <c r="T745" s="285">
        <v>0</v>
      </c>
      <c r="U745" s="285">
        <v>0</v>
      </c>
      <c r="V745" s="285">
        <v>0</v>
      </c>
      <c r="W745" s="285">
        <v>0</v>
      </c>
      <c r="X745" s="285">
        <v>0</v>
      </c>
      <c r="Y745" s="285">
        <v>0</v>
      </c>
      <c r="Z745" s="285">
        <v>0</v>
      </c>
      <c r="AA745" s="285">
        <v>0</v>
      </c>
      <c r="AB745" s="285">
        <v>0</v>
      </c>
      <c r="AC745" s="285">
        <v>0</v>
      </c>
      <c r="AD745" s="285">
        <v>0</v>
      </c>
      <c r="AE745" s="285">
        <v>0</v>
      </c>
      <c r="AF745" s="285">
        <v>0</v>
      </c>
      <c r="AG745" s="285">
        <v>0</v>
      </c>
      <c r="AH745" s="285">
        <v>40</v>
      </c>
      <c r="AI745" s="285">
        <v>1355</v>
      </c>
      <c r="AJ745" s="285">
        <v>3442</v>
      </c>
      <c r="AK745" s="285">
        <v>2492</v>
      </c>
      <c r="AL745" s="285">
        <v>3054</v>
      </c>
      <c r="AM745" s="285">
        <v>2390</v>
      </c>
      <c r="AN745" s="285">
        <v>148</v>
      </c>
      <c r="AO745" s="285">
        <v>4892</v>
      </c>
      <c r="AP745" s="285">
        <v>3019</v>
      </c>
      <c r="AQ745" s="285">
        <v>4701</v>
      </c>
      <c r="AR745" s="285">
        <v>3076</v>
      </c>
      <c r="AS745" s="285">
        <v>21391</v>
      </c>
      <c r="AT745" s="285">
        <v>0</v>
      </c>
    </row>
    <row r="746" spans="1:46" x14ac:dyDescent="0.35">
      <c r="A746" s="285" t="s">
        <v>10</v>
      </c>
      <c r="B746" s="285">
        <v>1</v>
      </c>
      <c r="C746" s="285" t="s">
        <v>577</v>
      </c>
      <c r="D746" s="285">
        <v>6999</v>
      </c>
      <c r="E746" s="285">
        <v>0</v>
      </c>
      <c r="F746" s="285">
        <v>0</v>
      </c>
      <c r="G746" s="285">
        <v>0</v>
      </c>
      <c r="H746" s="285">
        <v>0</v>
      </c>
      <c r="I746" s="285">
        <v>0</v>
      </c>
      <c r="J746" s="285">
        <v>0</v>
      </c>
      <c r="K746" s="285">
        <v>0</v>
      </c>
      <c r="L746" s="285">
        <v>0</v>
      </c>
      <c r="M746" s="285">
        <v>0</v>
      </c>
      <c r="N746" s="285">
        <v>0</v>
      </c>
      <c r="O746" s="285">
        <v>0</v>
      </c>
      <c r="P746" s="285">
        <v>0</v>
      </c>
      <c r="Q746" s="285">
        <v>0</v>
      </c>
      <c r="R746" s="285">
        <v>0</v>
      </c>
      <c r="S746" s="285">
        <v>0</v>
      </c>
      <c r="T746" s="285">
        <v>0</v>
      </c>
      <c r="U746" s="285">
        <v>0</v>
      </c>
      <c r="V746" s="285">
        <v>0</v>
      </c>
      <c r="W746" s="285">
        <v>0</v>
      </c>
      <c r="X746" s="285">
        <v>0</v>
      </c>
      <c r="Y746" s="285">
        <v>0</v>
      </c>
      <c r="Z746" s="285">
        <v>0</v>
      </c>
      <c r="AA746" s="285">
        <v>0</v>
      </c>
      <c r="AB746" s="285">
        <v>0</v>
      </c>
      <c r="AC746" s="285">
        <v>0</v>
      </c>
      <c r="AD746" s="285">
        <v>0</v>
      </c>
      <c r="AE746" s="285">
        <v>0</v>
      </c>
      <c r="AF746" s="285">
        <v>0</v>
      </c>
      <c r="AG746" s="285">
        <v>0</v>
      </c>
      <c r="AH746" s="285">
        <v>0</v>
      </c>
      <c r="AI746" s="285">
        <v>0</v>
      </c>
      <c r="AJ746" s="285">
        <v>0</v>
      </c>
      <c r="AK746" s="285">
        <v>0</v>
      </c>
      <c r="AL746" s="285">
        <v>0</v>
      </c>
      <c r="AM746" s="285">
        <v>0</v>
      </c>
      <c r="AN746" s="285">
        <v>0</v>
      </c>
      <c r="AO746" s="285">
        <v>0</v>
      </c>
      <c r="AP746" s="285">
        <v>0</v>
      </c>
      <c r="AQ746" s="285">
        <v>0</v>
      </c>
      <c r="AR746" s="285">
        <v>0</v>
      </c>
      <c r="AS746" s="285">
        <v>25000</v>
      </c>
      <c r="AT746" s="285">
        <v>0</v>
      </c>
    </row>
    <row r="747" spans="1:46" x14ac:dyDescent="0.35">
      <c r="A747" s="285" t="s">
        <v>10</v>
      </c>
      <c r="B747" s="285">
        <v>1</v>
      </c>
      <c r="C747" s="285" t="s">
        <v>577</v>
      </c>
      <c r="D747" s="285">
        <v>7685</v>
      </c>
      <c r="E747" s="285">
        <v>0</v>
      </c>
      <c r="F747" s="285">
        <v>0</v>
      </c>
      <c r="G747" s="285">
        <v>0</v>
      </c>
      <c r="H747" s="285">
        <v>0</v>
      </c>
      <c r="I747" s="285">
        <v>0</v>
      </c>
      <c r="J747" s="285">
        <v>0</v>
      </c>
      <c r="K747" s="285">
        <v>0</v>
      </c>
      <c r="L747" s="285">
        <v>0</v>
      </c>
      <c r="M747" s="285">
        <v>0</v>
      </c>
      <c r="N747" s="285">
        <v>0</v>
      </c>
      <c r="O747" s="285">
        <v>0</v>
      </c>
      <c r="P747" s="285">
        <v>0</v>
      </c>
      <c r="Q747" s="285">
        <v>0</v>
      </c>
      <c r="R747" s="285">
        <v>0</v>
      </c>
      <c r="S747" s="285">
        <v>0</v>
      </c>
      <c r="T747" s="285">
        <v>0</v>
      </c>
      <c r="U747" s="285">
        <v>0</v>
      </c>
      <c r="V747" s="285">
        <v>0</v>
      </c>
      <c r="W747" s="285">
        <v>0</v>
      </c>
      <c r="X747" s="285">
        <v>0</v>
      </c>
      <c r="Y747" s="285">
        <v>0</v>
      </c>
      <c r="Z747" s="285">
        <v>0</v>
      </c>
      <c r="AA747" s="285">
        <v>0</v>
      </c>
      <c r="AB747" s="285">
        <v>0</v>
      </c>
      <c r="AC747" s="285">
        <v>0</v>
      </c>
      <c r="AD747" s="285">
        <v>0</v>
      </c>
      <c r="AE747" s="285">
        <v>0</v>
      </c>
      <c r="AF747" s="285">
        <v>0</v>
      </c>
      <c r="AG747" s="285">
        <v>0</v>
      </c>
      <c r="AH747" s="285">
        <v>11677</v>
      </c>
      <c r="AI747" s="285">
        <v>5808</v>
      </c>
      <c r="AJ747" s="285">
        <v>0</v>
      </c>
      <c r="AK747" s="285">
        <v>30989</v>
      </c>
      <c r="AL747" s="285">
        <v>9158</v>
      </c>
      <c r="AM747" s="285">
        <v>14071</v>
      </c>
      <c r="AN747" s="285">
        <v>33685</v>
      </c>
      <c r="AO747" s="285">
        <v>6533</v>
      </c>
      <c r="AP747" s="285">
        <v>7380</v>
      </c>
      <c r="AQ747" s="285">
        <v>27022</v>
      </c>
      <c r="AR747" s="285">
        <v>61621</v>
      </c>
      <c r="AS747" s="285">
        <v>22056</v>
      </c>
      <c r="AT747" s="285">
        <v>0</v>
      </c>
    </row>
    <row r="748" spans="1:46" x14ac:dyDescent="0.35">
      <c r="A748" s="285" t="s">
        <v>10</v>
      </c>
      <c r="B748" s="285">
        <v>1</v>
      </c>
      <c r="C748" s="285" t="s">
        <v>577</v>
      </c>
      <c r="D748" s="285">
        <v>7686</v>
      </c>
      <c r="E748" s="285">
        <v>0</v>
      </c>
      <c r="F748" s="285">
        <v>0</v>
      </c>
      <c r="G748" s="285">
        <v>0</v>
      </c>
      <c r="H748" s="285">
        <v>0</v>
      </c>
      <c r="I748" s="285">
        <v>0</v>
      </c>
      <c r="J748" s="285">
        <v>0</v>
      </c>
      <c r="K748" s="285">
        <v>0</v>
      </c>
      <c r="L748" s="285">
        <v>0</v>
      </c>
      <c r="M748" s="285">
        <v>0</v>
      </c>
      <c r="N748" s="285">
        <v>0</v>
      </c>
      <c r="O748" s="285">
        <v>0</v>
      </c>
      <c r="P748" s="285">
        <v>0</v>
      </c>
      <c r="Q748" s="285">
        <v>0</v>
      </c>
      <c r="R748" s="285">
        <v>0</v>
      </c>
      <c r="S748" s="285">
        <v>0</v>
      </c>
      <c r="T748" s="285">
        <v>0</v>
      </c>
      <c r="U748" s="285">
        <v>0</v>
      </c>
      <c r="V748" s="285">
        <v>0</v>
      </c>
      <c r="W748" s="285">
        <v>0</v>
      </c>
      <c r="X748" s="285">
        <v>0</v>
      </c>
      <c r="Y748" s="285">
        <v>0</v>
      </c>
      <c r="Z748" s="285">
        <v>0</v>
      </c>
      <c r="AA748" s="285">
        <v>0</v>
      </c>
      <c r="AB748" s="285">
        <v>0</v>
      </c>
      <c r="AC748" s="285">
        <v>0</v>
      </c>
      <c r="AD748" s="285">
        <v>0</v>
      </c>
      <c r="AE748" s="285">
        <v>0</v>
      </c>
      <c r="AF748" s="285">
        <v>0</v>
      </c>
      <c r="AG748" s="285">
        <v>0</v>
      </c>
      <c r="AH748" s="285">
        <v>2331</v>
      </c>
      <c r="AI748" s="285">
        <v>2058</v>
      </c>
      <c r="AJ748" s="285">
        <v>1030</v>
      </c>
      <c r="AK748" s="285">
        <v>2002</v>
      </c>
      <c r="AL748" s="285">
        <v>2284</v>
      </c>
      <c r="AM748" s="285">
        <v>2032</v>
      </c>
      <c r="AN748" s="285">
        <v>1902</v>
      </c>
      <c r="AO748" s="285">
        <v>2579</v>
      </c>
      <c r="AP748" s="285">
        <v>2189</v>
      </c>
      <c r="AQ748" s="285">
        <v>2313</v>
      </c>
      <c r="AR748" s="285">
        <v>1870</v>
      </c>
      <c r="AS748" s="285">
        <v>2120.4</v>
      </c>
      <c r="AT748" s="285">
        <v>0</v>
      </c>
    </row>
    <row r="749" spans="1:46" x14ac:dyDescent="0.35">
      <c r="A749" s="285" t="s">
        <v>10</v>
      </c>
      <c r="B749" s="285">
        <v>1</v>
      </c>
      <c r="C749" s="285" t="s">
        <v>577</v>
      </c>
      <c r="D749" s="285">
        <v>7687</v>
      </c>
      <c r="E749" s="285">
        <v>0</v>
      </c>
      <c r="F749" s="285">
        <v>0</v>
      </c>
      <c r="G749" s="285">
        <v>0</v>
      </c>
      <c r="H749" s="285">
        <v>0</v>
      </c>
      <c r="I749" s="285">
        <v>0</v>
      </c>
      <c r="J749" s="285">
        <v>0</v>
      </c>
      <c r="K749" s="285">
        <v>0</v>
      </c>
      <c r="L749" s="285">
        <v>0</v>
      </c>
      <c r="M749" s="285">
        <v>0</v>
      </c>
      <c r="N749" s="285">
        <v>0</v>
      </c>
      <c r="O749" s="285">
        <v>0</v>
      </c>
      <c r="P749" s="285">
        <v>0</v>
      </c>
      <c r="Q749" s="285">
        <v>0</v>
      </c>
      <c r="R749" s="285">
        <v>0</v>
      </c>
      <c r="S749" s="285">
        <v>0</v>
      </c>
      <c r="T749" s="285">
        <v>0</v>
      </c>
      <c r="U749" s="285">
        <v>0</v>
      </c>
      <c r="V749" s="285">
        <v>0</v>
      </c>
      <c r="W749" s="285">
        <v>0</v>
      </c>
      <c r="X749" s="285">
        <v>0</v>
      </c>
      <c r="Y749" s="285">
        <v>0</v>
      </c>
      <c r="Z749" s="285">
        <v>0</v>
      </c>
      <c r="AA749" s="285">
        <v>0</v>
      </c>
      <c r="AB749" s="285">
        <v>0</v>
      </c>
      <c r="AC749" s="285">
        <v>0</v>
      </c>
      <c r="AD749" s="285">
        <v>0</v>
      </c>
      <c r="AE749" s="285">
        <v>0</v>
      </c>
      <c r="AF749" s="285">
        <v>0</v>
      </c>
      <c r="AG749" s="285">
        <v>0</v>
      </c>
      <c r="AH749" s="285">
        <v>227</v>
      </c>
      <c r="AI749" s="285">
        <v>199</v>
      </c>
      <c r="AJ749" s="285">
        <v>91</v>
      </c>
      <c r="AK749" s="285">
        <v>194</v>
      </c>
      <c r="AL749" s="285">
        <v>172</v>
      </c>
      <c r="AM749" s="285">
        <v>240</v>
      </c>
      <c r="AN749" s="285">
        <v>184</v>
      </c>
      <c r="AO749" s="285">
        <v>257</v>
      </c>
      <c r="AP749" s="285">
        <v>218</v>
      </c>
      <c r="AQ749" s="285">
        <v>227</v>
      </c>
      <c r="AR749" s="285">
        <v>183</v>
      </c>
      <c r="AS749" s="285">
        <v>208</v>
      </c>
      <c r="AT749" s="285">
        <v>0</v>
      </c>
    </row>
    <row r="750" spans="1:46" x14ac:dyDescent="0.35">
      <c r="A750" s="285" t="s">
        <v>10</v>
      </c>
      <c r="B750" s="285">
        <v>1</v>
      </c>
      <c r="C750" s="285" t="s">
        <v>577</v>
      </c>
      <c r="D750" s="285">
        <v>7700</v>
      </c>
      <c r="E750" s="285">
        <v>0</v>
      </c>
      <c r="F750" s="285">
        <v>0</v>
      </c>
      <c r="G750" s="285">
        <v>0</v>
      </c>
      <c r="H750" s="285">
        <v>0</v>
      </c>
      <c r="I750" s="285">
        <v>0</v>
      </c>
      <c r="J750" s="285">
        <v>0</v>
      </c>
      <c r="K750" s="285">
        <v>0</v>
      </c>
      <c r="L750" s="285">
        <v>0</v>
      </c>
      <c r="M750" s="285">
        <v>0</v>
      </c>
      <c r="N750" s="285">
        <v>0</v>
      </c>
      <c r="O750" s="285">
        <v>0</v>
      </c>
      <c r="P750" s="285">
        <v>0</v>
      </c>
      <c r="Q750" s="285">
        <v>0</v>
      </c>
      <c r="R750" s="285">
        <v>0</v>
      </c>
      <c r="S750" s="285">
        <v>0</v>
      </c>
      <c r="T750" s="285">
        <v>0</v>
      </c>
      <c r="U750" s="285">
        <v>0</v>
      </c>
      <c r="V750" s="285">
        <v>0</v>
      </c>
      <c r="W750" s="285">
        <v>0</v>
      </c>
      <c r="X750" s="285">
        <v>0</v>
      </c>
      <c r="Y750" s="285">
        <v>0</v>
      </c>
      <c r="Z750" s="285">
        <v>0</v>
      </c>
      <c r="AA750" s="285">
        <v>0</v>
      </c>
      <c r="AB750" s="285">
        <v>0</v>
      </c>
      <c r="AC750" s="285">
        <v>0</v>
      </c>
      <c r="AD750" s="285">
        <v>0</v>
      </c>
      <c r="AE750" s="285">
        <v>0</v>
      </c>
      <c r="AF750" s="285">
        <v>0</v>
      </c>
      <c r="AG750" s="285">
        <v>0</v>
      </c>
      <c r="AH750" s="285">
        <v>13151</v>
      </c>
      <c r="AI750" s="285">
        <v>12987</v>
      </c>
      <c r="AJ750" s="285">
        <v>17690</v>
      </c>
      <c r="AK750" s="285">
        <v>14732</v>
      </c>
      <c r="AL750" s="285">
        <v>14989</v>
      </c>
      <c r="AM750" s="285">
        <v>15886</v>
      </c>
      <c r="AN750" s="285">
        <v>14981</v>
      </c>
      <c r="AO750" s="285">
        <v>17576</v>
      </c>
      <c r="AP750" s="285">
        <v>15388</v>
      </c>
      <c r="AQ750" s="285">
        <v>17717</v>
      </c>
      <c r="AR750" s="285">
        <v>16055</v>
      </c>
      <c r="AS750" s="285">
        <v>16661.68</v>
      </c>
      <c r="AT750" s="285">
        <v>0</v>
      </c>
    </row>
    <row r="751" spans="1:46" x14ac:dyDescent="0.35">
      <c r="A751" s="285" t="s">
        <v>10</v>
      </c>
      <c r="B751" s="285">
        <v>1</v>
      </c>
      <c r="C751" s="285" t="s">
        <v>577</v>
      </c>
      <c r="D751" s="285">
        <v>7701</v>
      </c>
      <c r="E751" s="285">
        <v>0</v>
      </c>
      <c r="F751" s="285">
        <v>0</v>
      </c>
      <c r="G751" s="285">
        <v>0</v>
      </c>
      <c r="H751" s="285">
        <v>0</v>
      </c>
      <c r="I751" s="285">
        <v>0</v>
      </c>
      <c r="J751" s="285">
        <v>0</v>
      </c>
      <c r="K751" s="285">
        <v>0</v>
      </c>
      <c r="L751" s="285">
        <v>0</v>
      </c>
      <c r="M751" s="285">
        <v>0</v>
      </c>
      <c r="N751" s="285">
        <v>0</v>
      </c>
      <c r="O751" s="285">
        <v>0</v>
      </c>
      <c r="P751" s="285">
        <v>0</v>
      </c>
      <c r="Q751" s="285">
        <v>0</v>
      </c>
      <c r="R751" s="285">
        <v>0</v>
      </c>
      <c r="S751" s="285">
        <v>0</v>
      </c>
      <c r="T751" s="285">
        <v>0</v>
      </c>
      <c r="U751" s="285">
        <v>0</v>
      </c>
      <c r="V751" s="285">
        <v>0</v>
      </c>
      <c r="W751" s="285">
        <v>0</v>
      </c>
      <c r="X751" s="285">
        <v>0</v>
      </c>
      <c r="Y751" s="285">
        <v>0</v>
      </c>
      <c r="Z751" s="285">
        <v>0</v>
      </c>
      <c r="AA751" s="285">
        <v>0</v>
      </c>
      <c r="AB751" s="285">
        <v>0</v>
      </c>
      <c r="AC751" s="285">
        <v>0</v>
      </c>
      <c r="AD751" s="285">
        <v>0</v>
      </c>
      <c r="AE751" s="285">
        <v>0</v>
      </c>
      <c r="AF751" s="285">
        <v>0</v>
      </c>
      <c r="AG751" s="285">
        <v>0</v>
      </c>
      <c r="AH751" s="285">
        <v>1377</v>
      </c>
      <c r="AI751" s="285">
        <v>1391</v>
      </c>
      <c r="AJ751" s="285">
        <v>1853</v>
      </c>
      <c r="AK751" s="285">
        <v>1496</v>
      </c>
      <c r="AL751" s="285">
        <v>1162</v>
      </c>
      <c r="AM751" s="285">
        <v>1994</v>
      </c>
      <c r="AN751" s="285">
        <v>1523</v>
      </c>
      <c r="AO751" s="285">
        <v>1848</v>
      </c>
      <c r="AP751" s="285">
        <v>1617</v>
      </c>
      <c r="AQ751" s="285">
        <v>1868</v>
      </c>
      <c r="AR751" s="285">
        <v>1683</v>
      </c>
      <c r="AS751" s="285">
        <v>1798.22</v>
      </c>
      <c r="AT751" s="285">
        <v>0</v>
      </c>
    </row>
    <row r="752" spans="1:46" x14ac:dyDescent="0.35">
      <c r="A752" s="285" t="s">
        <v>10</v>
      </c>
      <c r="B752" s="285">
        <v>1</v>
      </c>
      <c r="C752" s="285" t="s">
        <v>577</v>
      </c>
      <c r="D752" s="285">
        <v>7715</v>
      </c>
      <c r="E752" s="285">
        <v>0</v>
      </c>
      <c r="F752" s="285">
        <v>0</v>
      </c>
      <c r="G752" s="285">
        <v>0</v>
      </c>
      <c r="H752" s="285">
        <v>0</v>
      </c>
      <c r="I752" s="285">
        <v>0</v>
      </c>
      <c r="J752" s="285">
        <v>0</v>
      </c>
      <c r="K752" s="285">
        <v>0</v>
      </c>
      <c r="L752" s="285">
        <v>0</v>
      </c>
      <c r="M752" s="285">
        <v>0</v>
      </c>
      <c r="N752" s="285">
        <v>0</v>
      </c>
      <c r="O752" s="285">
        <v>0</v>
      </c>
      <c r="P752" s="285">
        <v>0</v>
      </c>
      <c r="Q752" s="285">
        <v>0</v>
      </c>
      <c r="R752" s="285">
        <v>0</v>
      </c>
      <c r="S752" s="285">
        <v>0</v>
      </c>
      <c r="T752" s="285">
        <v>0</v>
      </c>
      <c r="U752" s="285">
        <v>0</v>
      </c>
      <c r="V752" s="285">
        <v>0</v>
      </c>
      <c r="W752" s="285">
        <v>0</v>
      </c>
      <c r="X752" s="285">
        <v>0</v>
      </c>
      <c r="Y752" s="285">
        <v>0</v>
      </c>
      <c r="Z752" s="285">
        <v>0</v>
      </c>
      <c r="AA752" s="285">
        <v>0</v>
      </c>
      <c r="AB752" s="285">
        <v>0</v>
      </c>
      <c r="AC752" s="285">
        <v>0</v>
      </c>
      <c r="AD752" s="285">
        <v>0</v>
      </c>
      <c r="AE752" s="285">
        <v>0</v>
      </c>
      <c r="AF752" s="285">
        <v>0</v>
      </c>
      <c r="AG752" s="285">
        <v>0</v>
      </c>
      <c r="AH752" s="285">
        <v>202</v>
      </c>
      <c r="AI752" s="285">
        <v>160</v>
      </c>
      <c r="AJ752" s="285">
        <v>973</v>
      </c>
      <c r="AK752" s="285">
        <v>360</v>
      </c>
      <c r="AL752" s="285">
        <v>36</v>
      </c>
      <c r="AM752" s="285">
        <v>865</v>
      </c>
      <c r="AN752" s="285">
        <v>491</v>
      </c>
      <c r="AO752" s="285">
        <v>1125</v>
      </c>
      <c r="AP752" s="285">
        <v>887</v>
      </c>
      <c r="AQ752" s="285">
        <v>937</v>
      </c>
      <c r="AR752" s="285">
        <v>1217</v>
      </c>
      <c r="AS752" s="285">
        <v>747</v>
      </c>
      <c r="AT752" s="285">
        <v>0</v>
      </c>
    </row>
    <row r="753" spans="1:46" x14ac:dyDescent="0.35">
      <c r="A753" s="285" t="s">
        <v>10</v>
      </c>
      <c r="B753" s="285">
        <v>1</v>
      </c>
      <c r="C753" s="285" t="s">
        <v>577</v>
      </c>
      <c r="D753" s="285">
        <v>7716</v>
      </c>
      <c r="E753" s="285">
        <v>0</v>
      </c>
      <c r="F753" s="285">
        <v>0</v>
      </c>
      <c r="G753" s="285">
        <v>0</v>
      </c>
      <c r="H753" s="285">
        <v>0</v>
      </c>
      <c r="I753" s="285">
        <v>0</v>
      </c>
      <c r="J753" s="285">
        <v>0</v>
      </c>
      <c r="K753" s="285">
        <v>0</v>
      </c>
      <c r="L753" s="285">
        <v>0</v>
      </c>
      <c r="M753" s="285">
        <v>0</v>
      </c>
      <c r="N753" s="285">
        <v>0</v>
      </c>
      <c r="O753" s="285">
        <v>0</v>
      </c>
      <c r="P753" s="285">
        <v>0</v>
      </c>
      <c r="Q753" s="285">
        <v>0</v>
      </c>
      <c r="R753" s="285">
        <v>0</v>
      </c>
      <c r="S753" s="285">
        <v>0</v>
      </c>
      <c r="T753" s="285">
        <v>0</v>
      </c>
      <c r="U753" s="285">
        <v>0</v>
      </c>
      <c r="V753" s="285">
        <v>0</v>
      </c>
      <c r="W753" s="285">
        <v>0</v>
      </c>
      <c r="X753" s="285">
        <v>0</v>
      </c>
      <c r="Y753" s="285">
        <v>0</v>
      </c>
      <c r="Z753" s="285">
        <v>0</v>
      </c>
      <c r="AA753" s="285">
        <v>0</v>
      </c>
      <c r="AB753" s="285">
        <v>0</v>
      </c>
      <c r="AC753" s="285">
        <v>0</v>
      </c>
      <c r="AD753" s="285">
        <v>0</v>
      </c>
      <c r="AE753" s="285">
        <v>0</v>
      </c>
      <c r="AF753" s="285">
        <v>0</v>
      </c>
      <c r="AG753" s="285">
        <v>0</v>
      </c>
      <c r="AH753" s="285">
        <v>0</v>
      </c>
      <c r="AI753" s="285">
        <v>0</v>
      </c>
      <c r="AJ753" s="285">
        <v>0</v>
      </c>
      <c r="AK753" s="285">
        <v>0</v>
      </c>
      <c r="AL753" s="285">
        <v>0</v>
      </c>
      <c r="AM753" s="285">
        <v>0</v>
      </c>
      <c r="AN753" s="285">
        <v>225</v>
      </c>
      <c r="AO753" s="285">
        <v>1484</v>
      </c>
      <c r="AP753" s="285">
        <v>0</v>
      </c>
      <c r="AQ753" s="285">
        <v>47</v>
      </c>
      <c r="AR753" s="285">
        <v>3244</v>
      </c>
      <c r="AS753" s="285">
        <v>0</v>
      </c>
      <c r="AT753" s="285">
        <v>0</v>
      </c>
    </row>
    <row r="754" spans="1:46" x14ac:dyDescent="0.35">
      <c r="A754" s="285" t="s">
        <v>10</v>
      </c>
      <c r="B754" s="285">
        <v>1</v>
      </c>
      <c r="C754" s="285" t="s">
        <v>577</v>
      </c>
      <c r="D754" s="285">
        <v>7800</v>
      </c>
      <c r="E754" s="285">
        <v>0</v>
      </c>
      <c r="F754" s="285">
        <v>0</v>
      </c>
      <c r="G754" s="285">
        <v>0</v>
      </c>
      <c r="H754" s="285">
        <v>0</v>
      </c>
      <c r="I754" s="285">
        <v>0</v>
      </c>
      <c r="J754" s="285">
        <v>0</v>
      </c>
      <c r="K754" s="285">
        <v>0</v>
      </c>
      <c r="L754" s="285">
        <v>0</v>
      </c>
      <c r="M754" s="285">
        <v>0</v>
      </c>
      <c r="N754" s="285">
        <v>0</v>
      </c>
      <c r="O754" s="285">
        <v>0</v>
      </c>
      <c r="P754" s="285">
        <v>0</v>
      </c>
      <c r="Q754" s="285">
        <v>0</v>
      </c>
      <c r="R754" s="285">
        <v>0</v>
      </c>
      <c r="S754" s="285">
        <v>0</v>
      </c>
      <c r="T754" s="285">
        <v>0</v>
      </c>
      <c r="U754" s="285">
        <v>0</v>
      </c>
      <c r="V754" s="285">
        <v>0</v>
      </c>
      <c r="W754" s="285">
        <v>0</v>
      </c>
      <c r="X754" s="285">
        <v>0</v>
      </c>
      <c r="Y754" s="285">
        <v>0</v>
      </c>
      <c r="Z754" s="285">
        <v>0</v>
      </c>
      <c r="AA754" s="285">
        <v>0</v>
      </c>
      <c r="AB754" s="285">
        <v>0</v>
      </c>
      <c r="AC754" s="285">
        <v>0</v>
      </c>
      <c r="AD754" s="285">
        <v>0</v>
      </c>
      <c r="AE754" s="285">
        <v>0</v>
      </c>
      <c r="AF754" s="285">
        <v>0</v>
      </c>
      <c r="AG754" s="285">
        <v>0</v>
      </c>
      <c r="AH754" s="285">
        <v>6740</v>
      </c>
      <c r="AI754" s="285">
        <v>6433</v>
      </c>
      <c r="AJ754" s="285">
        <v>8562</v>
      </c>
      <c r="AK754" s="285">
        <v>6584</v>
      </c>
      <c r="AL754" s="285">
        <v>6781</v>
      </c>
      <c r="AM754" s="285">
        <v>6938</v>
      </c>
      <c r="AN754" s="285">
        <v>6445</v>
      </c>
      <c r="AO754" s="285">
        <v>7226</v>
      </c>
      <c r="AP754" s="285">
        <v>5989</v>
      </c>
      <c r="AQ754" s="285">
        <v>7176</v>
      </c>
      <c r="AR754" s="285">
        <v>6387</v>
      </c>
      <c r="AS754" s="285">
        <v>7754.4</v>
      </c>
      <c r="AT754" s="285">
        <v>0</v>
      </c>
    </row>
    <row r="755" spans="1:46" x14ac:dyDescent="0.35">
      <c r="A755" s="285" t="s">
        <v>10</v>
      </c>
      <c r="B755" s="285">
        <v>1</v>
      </c>
      <c r="C755" s="285" t="s">
        <v>577</v>
      </c>
      <c r="D755" s="285">
        <v>7801</v>
      </c>
      <c r="E755" s="285">
        <v>0</v>
      </c>
      <c r="F755" s="285">
        <v>0</v>
      </c>
      <c r="G755" s="285">
        <v>0</v>
      </c>
      <c r="H755" s="285">
        <v>0</v>
      </c>
      <c r="I755" s="285">
        <v>0</v>
      </c>
      <c r="J755" s="285">
        <v>0</v>
      </c>
      <c r="K755" s="285">
        <v>0</v>
      </c>
      <c r="L755" s="285">
        <v>0</v>
      </c>
      <c r="M755" s="285">
        <v>0</v>
      </c>
      <c r="N755" s="285">
        <v>0</v>
      </c>
      <c r="O755" s="285">
        <v>0</v>
      </c>
      <c r="P755" s="285">
        <v>0</v>
      </c>
      <c r="Q755" s="285">
        <v>0</v>
      </c>
      <c r="R755" s="285">
        <v>0</v>
      </c>
      <c r="S755" s="285">
        <v>0</v>
      </c>
      <c r="T755" s="285">
        <v>0</v>
      </c>
      <c r="U755" s="285">
        <v>0</v>
      </c>
      <c r="V755" s="285">
        <v>0</v>
      </c>
      <c r="W755" s="285">
        <v>0</v>
      </c>
      <c r="X755" s="285">
        <v>0</v>
      </c>
      <c r="Y755" s="285">
        <v>0</v>
      </c>
      <c r="Z755" s="285">
        <v>0</v>
      </c>
      <c r="AA755" s="285">
        <v>0</v>
      </c>
      <c r="AB755" s="285">
        <v>0</v>
      </c>
      <c r="AC755" s="285">
        <v>0</v>
      </c>
      <c r="AD755" s="285">
        <v>0</v>
      </c>
      <c r="AE755" s="285">
        <v>0</v>
      </c>
      <c r="AF755" s="285">
        <v>0</v>
      </c>
      <c r="AG755" s="285">
        <v>0</v>
      </c>
      <c r="AH755" s="285">
        <v>732</v>
      </c>
      <c r="AI755" s="285">
        <v>729</v>
      </c>
      <c r="AJ755" s="285">
        <v>924</v>
      </c>
      <c r="AK755" s="285">
        <v>664</v>
      </c>
      <c r="AL755" s="285">
        <v>524</v>
      </c>
      <c r="AM755" s="285">
        <v>392</v>
      </c>
      <c r="AN755" s="285">
        <v>401</v>
      </c>
      <c r="AO755" s="285">
        <v>776</v>
      </c>
      <c r="AP755" s="285">
        <v>642</v>
      </c>
      <c r="AQ755" s="285">
        <v>772</v>
      </c>
      <c r="AR755" s="285">
        <v>686</v>
      </c>
      <c r="AS755" s="285">
        <v>835.81</v>
      </c>
      <c r="AT755" s="285">
        <v>0</v>
      </c>
    </row>
    <row r="756" spans="1:46" x14ac:dyDescent="0.35">
      <c r="A756" s="285" t="s">
        <v>10</v>
      </c>
      <c r="B756" s="285">
        <v>1</v>
      </c>
      <c r="C756" s="285" t="s">
        <v>577</v>
      </c>
      <c r="D756" s="285">
        <v>7802</v>
      </c>
      <c r="E756" s="285">
        <v>0</v>
      </c>
      <c r="F756" s="285">
        <v>0</v>
      </c>
      <c r="G756" s="285">
        <v>0</v>
      </c>
      <c r="H756" s="285">
        <v>0</v>
      </c>
      <c r="I756" s="285">
        <v>0</v>
      </c>
      <c r="J756" s="285">
        <v>0</v>
      </c>
      <c r="K756" s="285">
        <v>0</v>
      </c>
      <c r="L756" s="285">
        <v>0</v>
      </c>
      <c r="M756" s="285">
        <v>0</v>
      </c>
      <c r="N756" s="285">
        <v>0</v>
      </c>
      <c r="O756" s="285">
        <v>0</v>
      </c>
      <c r="P756" s="285">
        <v>0</v>
      </c>
      <c r="Q756" s="285">
        <v>0</v>
      </c>
      <c r="R756" s="285">
        <v>0</v>
      </c>
      <c r="S756" s="285">
        <v>0</v>
      </c>
      <c r="T756" s="285">
        <v>0</v>
      </c>
      <c r="U756" s="285">
        <v>0</v>
      </c>
      <c r="V756" s="285">
        <v>0</v>
      </c>
      <c r="W756" s="285">
        <v>0</v>
      </c>
      <c r="X756" s="285">
        <v>0</v>
      </c>
      <c r="Y756" s="285">
        <v>0</v>
      </c>
      <c r="Z756" s="285">
        <v>0</v>
      </c>
      <c r="AA756" s="285">
        <v>0</v>
      </c>
      <c r="AB756" s="285">
        <v>0</v>
      </c>
      <c r="AC756" s="285">
        <v>0</v>
      </c>
      <c r="AD756" s="285">
        <v>0</v>
      </c>
      <c r="AE756" s="285">
        <v>0</v>
      </c>
      <c r="AF756" s="285">
        <v>0</v>
      </c>
      <c r="AG756" s="285">
        <v>0</v>
      </c>
      <c r="AH756" s="285">
        <v>0</v>
      </c>
      <c r="AI756" s="285">
        <v>1902</v>
      </c>
      <c r="AJ756" s="285">
        <v>0</v>
      </c>
      <c r="AK756" s="285">
        <v>0</v>
      </c>
      <c r="AL756" s="285">
        <v>0</v>
      </c>
      <c r="AM756" s="285">
        <v>98</v>
      </c>
      <c r="AN756" s="285">
        <v>0</v>
      </c>
      <c r="AO756" s="285">
        <v>0</v>
      </c>
      <c r="AP756" s="285">
        <v>0</v>
      </c>
      <c r="AQ756" s="285">
        <v>0</v>
      </c>
      <c r="AR756" s="285">
        <v>0</v>
      </c>
      <c r="AS756" s="285">
        <v>0</v>
      </c>
      <c r="AT756" s="285">
        <v>0</v>
      </c>
    </row>
    <row r="757" spans="1:46" x14ac:dyDescent="0.35">
      <c r="A757" s="285" t="s">
        <v>10</v>
      </c>
      <c r="B757" s="285">
        <v>1</v>
      </c>
      <c r="C757" s="285" t="s">
        <v>577</v>
      </c>
      <c r="D757" s="285">
        <v>7803</v>
      </c>
      <c r="E757" s="285">
        <v>0</v>
      </c>
      <c r="F757" s="285">
        <v>0</v>
      </c>
      <c r="G757" s="285">
        <v>0</v>
      </c>
      <c r="H757" s="285">
        <v>0</v>
      </c>
      <c r="I757" s="285">
        <v>0</v>
      </c>
      <c r="J757" s="285">
        <v>0</v>
      </c>
      <c r="K757" s="285">
        <v>0</v>
      </c>
      <c r="L757" s="285">
        <v>0</v>
      </c>
      <c r="M757" s="285">
        <v>0</v>
      </c>
      <c r="N757" s="285">
        <v>0</v>
      </c>
      <c r="O757" s="285">
        <v>0</v>
      </c>
      <c r="P757" s="285">
        <v>0</v>
      </c>
      <c r="Q757" s="285">
        <v>0</v>
      </c>
      <c r="R757" s="285">
        <v>0</v>
      </c>
      <c r="S757" s="285">
        <v>0</v>
      </c>
      <c r="T757" s="285">
        <v>0</v>
      </c>
      <c r="U757" s="285">
        <v>0</v>
      </c>
      <c r="V757" s="285">
        <v>0</v>
      </c>
      <c r="W757" s="285">
        <v>0</v>
      </c>
      <c r="X757" s="285">
        <v>0</v>
      </c>
      <c r="Y757" s="285">
        <v>0</v>
      </c>
      <c r="Z757" s="285">
        <v>0</v>
      </c>
      <c r="AA757" s="285">
        <v>0</v>
      </c>
      <c r="AB757" s="285">
        <v>0</v>
      </c>
      <c r="AC757" s="285">
        <v>0</v>
      </c>
      <c r="AD757" s="285">
        <v>0</v>
      </c>
      <c r="AE757" s="285">
        <v>0</v>
      </c>
      <c r="AF757" s="285">
        <v>0</v>
      </c>
      <c r="AG757" s="285">
        <v>0</v>
      </c>
      <c r="AH757" s="285">
        <v>305</v>
      </c>
      <c r="AI757" s="285">
        <v>4434</v>
      </c>
      <c r="AJ757" s="285">
        <v>0</v>
      </c>
      <c r="AK757" s="285">
        <v>888</v>
      </c>
      <c r="AL757" s="285">
        <v>839</v>
      </c>
      <c r="AM757" s="285">
        <v>0</v>
      </c>
      <c r="AN757" s="285">
        <v>356</v>
      </c>
      <c r="AO757" s="285">
        <v>280</v>
      </c>
      <c r="AP757" s="285">
        <v>0</v>
      </c>
      <c r="AQ757" s="285">
        <v>318</v>
      </c>
      <c r="AR757" s="285">
        <v>4232</v>
      </c>
      <c r="AS757" s="285">
        <v>348</v>
      </c>
      <c r="AT757" s="285">
        <v>0</v>
      </c>
    </row>
    <row r="758" spans="1:46" x14ac:dyDescent="0.35">
      <c r="A758" s="285" t="s">
        <v>10</v>
      </c>
      <c r="B758" s="285">
        <v>1</v>
      </c>
      <c r="C758" s="285" t="s">
        <v>577</v>
      </c>
      <c r="D758" s="285">
        <v>7804</v>
      </c>
      <c r="E758" s="285">
        <v>0</v>
      </c>
      <c r="F758" s="285">
        <v>0</v>
      </c>
      <c r="G758" s="285">
        <v>0</v>
      </c>
      <c r="H758" s="285">
        <v>0</v>
      </c>
      <c r="I758" s="285">
        <v>0</v>
      </c>
      <c r="J758" s="285">
        <v>0</v>
      </c>
      <c r="K758" s="285">
        <v>0</v>
      </c>
      <c r="L758" s="285">
        <v>0</v>
      </c>
      <c r="M758" s="285">
        <v>0</v>
      </c>
      <c r="N758" s="285">
        <v>0</v>
      </c>
      <c r="O758" s="285">
        <v>0</v>
      </c>
      <c r="P758" s="285">
        <v>0</v>
      </c>
      <c r="Q758" s="285">
        <v>0</v>
      </c>
      <c r="R758" s="285">
        <v>0</v>
      </c>
      <c r="S758" s="285">
        <v>0</v>
      </c>
      <c r="T758" s="285">
        <v>0</v>
      </c>
      <c r="U758" s="285">
        <v>0</v>
      </c>
      <c r="V758" s="285">
        <v>0</v>
      </c>
      <c r="W758" s="285">
        <v>0</v>
      </c>
      <c r="X758" s="285">
        <v>0</v>
      </c>
      <c r="Y758" s="285">
        <v>0</v>
      </c>
      <c r="Z758" s="285">
        <v>0</v>
      </c>
      <c r="AA758" s="285">
        <v>0</v>
      </c>
      <c r="AB758" s="285">
        <v>0</v>
      </c>
      <c r="AC758" s="285">
        <v>0</v>
      </c>
      <c r="AD758" s="285">
        <v>0</v>
      </c>
      <c r="AE758" s="285">
        <v>0</v>
      </c>
      <c r="AF758" s="285">
        <v>0</v>
      </c>
      <c r="AG758" s="285">
        <v>0</v>
      </c>
      <c r="AH758" s="285">
        <v>340</v>
      </c>
      <c r="AI758" s="285">
        <v>0</v>
      </c>
      <c r="AJ758" s="285">
        <v>382</v>
      </c>
      <c r="AK758" s="285">
        <v>630</v>
      </c>
      <c r="AL758" s="285">
        <v>116</v>
      </c>
      <c r="AM758" s="285">
        <v>162</v>
      </c>
      <c r="AN758" s="285">
        <v>0</v>
      </c>
      <c r="AO758" s="285">
        <v>295</v>
      </c>
      <c r="AP758" s="285">
        <v>649</v>
      </c>
      <c r="AQ758" s="285">
        <v>557</v>
      </c>
      <c r="AR758" s="285">
        <v>0</v>
      </c>
      <c r="AS758" s="285">
        <v>869</v>
      </c>
      <c r="AT758" s="285">
        <v>0</v>
      </c>
    </row>
    <row r="759" spans="1:46" x14ac:dyDescent="0.35">
      <c r="A759" s="285" t="s">
        <v>10</v>
      </c>
      <c r="B759" s="285">
        <v>1</v>
      </c>
      <c r="C759" s="285" t="s">
        <v>577</v>
      </c>
      <c r="D759" s="285">
        <v>7806</v>
      </c>
      <c r="E759" s="285">
        <v>0</v>
      </c>
      <c r="F759" s="285">
        <v>0</v>
      </c>
      <c r="G759" s="285">
        <v>0</v>
      </c>
      <c r="H759" s="285">
        <v>0</v>
      </c>
      <c r="I759" s="285">
        <v>0</v>
      </c>
      <c r="J759" s="285">
        <v>0</v>
      </c>
      <c r="K759" s="285">
        <v>0</v>
      </c>
      <c r="L759" s="285">
        <v>0</v>
      </c>
      <c r="M759" s="285">
        <v>0</v>
      </c>
      <c r="N759" s="285">
        <v>0</v>
      </c>
      <c r="O759" s="285">
        <v>0</v>
      </c>
      <c r="P759" s="285">
        <v>0</v>
      </c>
      <c r="Q759" s="285">
        <v>0</v>
      </c>
      <c r="R759" s="285">
        <v>0</v>
      </c>
      <c r="S759" s="285">
        <v>0</v>
      </c>
      <c r="T759" s="285">
        <v>0</v>
      </c>
      <c r="U759" s="285">
        <v>0</v>
      </c>
      <c r="V759" s="285">
        <v>0</v>
      </c>
      <c r="W759" s="285">
        <v>0</v>
      </c>
      <c r="X759" s="285">
        <v>0</v>
      </c>
      <c r="Y759" s="285">
        <v>0</v>
      </c>
      <c r="Z759" s="285">
        <v>0</v>
      </c>
      <c r="AA759" s="285">
        <v>0</v>
      </c>
      <c r="AB759" s="285">
        <v>0</v>
      </c>
      <c r="AC759" s="285">
        <v>0</v>
      </c>
      <c r="AD759" s="285">
        <v>0</v>
      </c>
      <c r="AE759" s="285">
        <v>0</v>
      </c>
      <c r="AF759" s="285">
        <v>0</v>
      </c>
      <c r="AG759" s="285">
        <v>0</v>
      </c>
      <c r="AH759" s="285">
        <v>123</v>
      </c>
      <c r="AI759" s="285">
        <v>0</v>
      </c>
      <c r="AJ759" s="285">
        <v>0</v>
      </c>
      <c r="AK759" s="285">
        <v>0</v>
      </c>
      <c r="AL759" s="285">
        <v>0</v>
      </c>
      <c r="AM759" s="285">
        <v>14</v>
      </c>
      <c r="AN759" s="285">
        <v>0</v>
      </c>
      <c r="AO759" s="285">
        <v>0</v>
      </c>
      <c r="AP759" s="285">
        <v>49</v>
      </c>
      <c r="AQ759" s="285">
        <v>0</v>
      </c>
      <c r="AR759" s="285">
        <v>80</v>
      </c>
      <c r="AS759" s="285">
        <v>134</v>
      </c>
      <c r="AT759" s="285">
        <v>0</v>
      </c>
    </row>
    <row r="760" spans="1:46" x14ac:dyDescent="0.35">
      <c r="A760" s="285" t="s">
        <v>10</v>
      </c>
      <c r="B760" s="285">
        <v>1</v>
      </c>
      <c r="C760" s="285" t="s">
        <v>577</v>
      </c>
      <c r="D760" s="285">
        <v>7815</v>
      </c>
      <c r="E760" s="285">
        <v>0</v>
      </c>
      <c r="F760" s="285">
        <v>0</v>
      </c>
      <c r="G760" s="285">
        <v>0</v>
      </c>
      <c r="H760" s="285">
        <v>0</v>
      </c>
      <c r="I760" s="285">
        <v>0</v>
      </c>
      <c r="J760" s="285">
        <v>0</v>
      </c>
      <c r="K760" s="285">
        <v>0</v>
      </c>
      <c r="L760" s="285">
        <v>0</v>
      </c>
      <c r="M760" s="285">
        <v>0</v>
      </c>
      <c r="N760" s="285">
        <v>0</v>
      </c>
      <c r="O760" s="285">
        <v>0</v>
      </c>
      <c r="P760" s="285">
        <v>0</v>
      </c>
      <c r="Q760" s="285">
        <v>0</v>
      </c>
      <c r="R760" s="285">
        <v>0</v>
      </c>
      <c r="S760" s="285">
        <v>0</v>
      </c>
      <c r="T760" s="285">
        <v>0</v>
      </c>
      <c r="U760" s="285">
        <v>0</v>
      </c>
      <c r="V760" s="285">
        <v>0</v>
      </c>
      <c r="W760" s="285">
        <v>0</v>
      </c>
      <c r="X760" s="285">
        <v>0</v>
      </c>
      <c r="Y760" s="285">
        <v>0</v>
      </c>
      <c r="Z760" s="285">
        <v>0</v>
      </c>
      <c r="AA760" s="285">
        <v>0</v>
      </c>
      <c r="AB760" s="285">
        <v>0</v>
      </c>
      <c r="AC760" s="285">
        <v>0</v>
      </c>
      <c r="AD760" s="285">
        <v>0</v>
      </c>
      <c r="AE760" s="285">
        <v>0</v>
      </c>
      <c r="AF760" s="285">
        <v>0</v>
      </c>
      <c r="AG760" s="285">
        <v>0</v>
      </c>
      <c r="AH760" s="285">
        <v>529</v>
      </c>
      <c r="AI760" s="285">
        <v>1264</v>
      </c>
      <c r="AJ760" s="285">
        <v>5538</v>
      </c>
      <c r="AK760" s="285">
        <v>1483</v>
      </c>
      <c r="AL760" s="285">
        <v>2346</v>
      </c>
      <c r="AM760" s="285">
        <v>0</v>
      </c>
      <c r="AN760" s="285">
        <v>2264</v>
      </c>
      <c r="AO760" s="285">
        <v>3236</v>
      </c>
      <c r="AP760" s="285">
        <v>2344</v>
      </c>
      <c r="AQ760" s="285">
        <v>1684</v>
      </c>
      <c r="AR760" s="285">
        <v>1636</v>
      </c>
      <c r="AS760" s="285">
        <v>676</v>
      </c>
      <c r="AT760" s="285">
        <v>0</v>
      </c>
    </row>
    <row r="761" spans="1:46" x14ac:dyDescent="0.35">
      <c r="A761" s="285" t="s">
        <v>10</v>
      </c>
      <c r="B761" s="285">
        <v>1</v>
      </c>
      <c r="C761" s="285" t="s">
        <v>577</v>
      </c>
      <c r="D761" s="285">
        <v>7870</v>
      </c>
      <c r="E761" s="285">
        <v>0</v>
      </c>
      <c r="F761" s="285">
        <v>0</v>
      </c>
      <c r="G761" s="285">
        <v>0</v>
      </c>
      <c r="H761" s="285">
        <v>0</v>
      </c>
      <c r="I761" s="285">
        <v>0</v>
      </c>
      <c r="J761" s="285">
        <v>0</v>
      </c>
      <c r="K761" s="285">
        <v>0</v>
      </c>
      <c r="L761" s="285">
        <v>0</v>
      </c>
      <c r="M761" s="285">
        <v>0</v>
      </c>
      <c r="N761" s="285">
        <v>0</v>
      </c>
      <c r="O761" s="285">
        <v>0</v>
      </c>
      <c r="P761" s="285">
        <v>0</v>
      </c>
      <c r="Q761" s="285">
        <v>0</v>
      </c>
      <c r="R761" s="285">
        <v>0</v>
      </c>
      <c r="S761" s="285">
        <v>0</v>
      </c>
      <c r="T761" s="285">
        <v>0</v>
      </c>
      <c r="U761" s="285">
        <v>0</v>
      </c>
      <c r="V761" s="285">
        <v>0</v>
      </c>
      <c r="W761" s="285">
        <v>0</v>
      </c>
      <c r="X761" s="285">
        <v>0</v>
      </c>
      <c r="Y761" s="285">
        <v>0</v>
      </c>
      <c r="Z761" s="285">
        <v>0</v>
      </c>
      <c r="AA761" s="285">
        <v>0</v>
      </c>
      <c r="AB761" s="285">
        <v>0</v>
      </c>
      <c r="AC761" s="285">
        <v>0</v>
      </c>
      <c r="AD761" s="285">
        <v>0</v>
      </c>
      <c r="AE761" s="285">
        <v>0</v>
      </c>
      <c r="AF761" s="285">
        <v>0</v>
      </c>
      <c r="AG761" s="285">
        <v>0</v>
      </c>
      <c r="AH761" s="285">
        <v>0</v>
      </c>
      <c r="AI761" s="285">
        <v>0</v>
      </c>
      <c r="AJ761" s="285">
        <v>0</v>
      </c>
      <c r="AK761" s="285">
        <v>21750</v>
      </c>
      <c r="AL761" s="285">
        <v>0</v>
      </c>
      <c r="AM761" s="285">
        <v>0</v>
      </c>
      <c r="AN761" s="285">
        <v>0</v>
      </c>
      <c r="AO761" s="285">
        <v>21750</v>
      </c>
      <c r="AP761" s="285">
        <v>0</v>
      </c>
      <c r="AQ761" s="285">
        <v>0</v>
      </c>
      <c r="AR761" s="285">
        <v>0</v>
      </c>
      <c r="AS761" s="285">
        <v>0</v>
      </c>
      <c r="AT761" s="285">
        <v>0</v>
      </c>
    </row>
    <row r="762" spans="1:46" x14ac:dyDescent="0.35">
      <c r="A762" s="285" t="s">
        <v>10</v>
      </c>
      <c r="B762" s="285">
        <v>1</v>
      </c>
      <c r="C762" s="285" t="s">
        <v>577</v>
      </c>
      <c r="D762" s="285">
        <v>7871</v>
      </c>
      <c r="E762" s="285">
        <v>0</v>
      </c>
      <c r="F762" s="285">
        <v>0</v>
      </c>
      <c r="G762" s="285">
        <v>0</v>
      </c>
      <c r="H762" s="285">
        <v>0</v>
      </c>
      <c r="I762" s="285">
        <v>0</v>
      </c>
      <c r="J762" s="285">
        <v>0</v>
      </c>
      <c r="K762" s="285">
        <v>0</v>
      </c>
      <c r="L762" s="285">
        <v>0</v>
      </c>
      <c r="M762" s="285">
        <v>0</v>
      </c>
      <c r="N762" s="285">
        <v>0</v>
      </c>
      <c r="O762" s="285">
        <v>0</v>
      </c>
      <c r="P762" s="285">
        <v>0</v>
      </c>
      <c r="Q762" s="285">
        <v>0</v>
      </c>
      <c r="R762" s="285">
        <v>0</v>
      </c>
      <c r="S762" s="285">
        <v>0</v>
      </c>
      <c r="T762" s="285">
        <v>0</v>
      </c>
      <c r="U762" s="285">
        <v>0</v>
      </c>
      <c r="V762" s="285">
        <v>0</v>
      </c>
      <c r="W762" s="285">
        <v>0</v>
      </c>
      <c r="X762" s="285">
        <v>0</v>
      </c>
      <c r="Y762" s="285">
        <v>0</v>
      </c>
      <c r="Z762" s="285">
        <v>0</v>
      </c>
      <c r="AA762" s="285">
        <v>0</v>
      </c>
      <c r="AB762" s="285">
        <v>0</v>
      </c>
      <c r="AC762" s="285">
        <v>0</v>
      </c>
      <c r="AD762" s="285">
        <v>0</v>
      </c>
      <c r="AE762" s="285">
        <v>0</v>
      </c>
      <c r="AF762" s="285">
        <v>0</v>
      </c>
      <c r="AG762" s="285">
        <v>0</v>
      </c>
      <c r="AH762" s="285">
        <v>0</v>
      </c>
      <c r="AI762" s="285">
        <v>0</v>
      </c>
      <c r="AJ762" s="285">
        <v>0</v>
      </c>
      <c r="AK762" s="285">
        <v>0</v>
      </c>
      <c r="AL762" s="285">
        <v>0</v>
      </c>
      <c r="AM762" s="285">
        <v>0</v>
      </c>
      <c r="AN762" s="285">
        <v>0</v>
      </c>
      <c r="AO762" s="285">
        <v>0</v>
      </c>
      <c r="AP762" s="285">
        <v>0</v>
      </c>
      <c r="AQ762" s="285">
        <v>0</v>
      </c>
      <c r="AR762" s="285">
        <v>0</v>
      </c>
      <c r="AS762" s="285">
        <v>3500</v>
      </c>
      <c r="AT762" s="285">
        <v>0</v>
      </c>
    </row>
    <row r="763" spans="1:46" x14ac:dyDescent="0.35">
      <c r="A763" s="285" t="s">
        <v>10</v>
      </c>
      <c r="B763" s="285">
        <v>1</v>
      </c>
      <c r="C763" s="285" t="s">
        <v>577</v>
      </c>
      <c r="D763" s="285">
        <v>7875</v>
      </c>
      <c r="E763" s="285">
        <v>0</v>
      </c>
      <c r="F763" s="285">
        <v>0</v>
      </c>
      <c r="G763" s="285">
        <v>0</v>
      </c>
      <c r="H763" s="285">
        <v>0</v>
      </c>
      <c r="I763" s="285">
        <v>0</v>
      </c>
      <c r="J763" s="285">
        <v>0</v>
      </c>
      <c r="K763" s="285">
        <v>0</v>
      </c>
      <c r="L763" s="285">
        <v>0</v>
      </c>
      <c r="M763" s="285">
        <v>0</v>
      </c>
      <c r="N763" s="285">
        <v>0</v>
      </c>
      <c r="O763" s="285">
        <v>0</v>
      </c>
      <c r="P763" s="285">
        <v>0</v>
      </c>
      <c r="Q763" s="285">
        <v>0</v>
      </c>
      <c r="R763" s="285">
        <v>0</v>
      </c>
      <c r="S763" s="285">
        <v>0</v>
      </c>
      <c r="T763" s="285">
        <v>0</v>
      </c>
      <c r="U763" s="285">
        <v>0</v>
      </c>
      <c r="V763" s="285">
        <v>0</v>
      </c>
      <c r="W763" s="285">
        <v>0</v>
      </c>
      <c r="X763" s="285">
        <v>0</v>
      </c>
      <c r="Y763" s="285">
        <v>0</v>
      </c>
      <c r="Z763" s="285">
        <v>0</v>
      </c>
      <c r="AA763" s="285">
        <v>0</v>
      </c>
      <c r="AB763" s="285">
        <v>0</v>
      </c>
      <c r="AC763" s="285">
        <v>0</v>
      </c>
      <c r="AD763" s="285">
        <v>0</v>
      </c>
      <c r="AE763" s="285">
        <v>0</v>
      </c>
      <c r="AF763" s="285">
        <v>0</v>
      </c>
      <c r="AG763" s="285">
        <v>0</v>
      </c>
      <c r="AH763" s="285">
        <v>0</v>
      </c>
      <c r="AI763" s="285">
        <v>2247</v>
      </c>
      <c r="AJ763" s="285">
        <v>2753</v>
      </c>
      <c r="AK763" s="285">
        <v>0</v>
      </c>
      <c r="AL763" s="285">
        <v>0</v>
      </c>
      <c r="AM763" s="285">
        <v>0</v>
      </c>
      <c r="AN763" s="285">
        <v>0</v>
      </c>
      <c r="AO763" s="285">
        <v>0</v>
      </c>
      <c r="AP763" s="285">
        <v>0</v>
      </c>
      <c r="AQ763" s="285">
        <v>0</v>
      </c>
      <c r="AR763" s="285">
        <v>0</v>
      </c>
      <c r="AS763" s="285">
        <v>0</v>
      </c>
      <c r="AT763" s="285">
        <v>0</v>
      </c>
    </row>
  </sheetData>
  <sortState xmlns:xlrd2="http://schemas.microsoft.com/office/spreadsheetml/2017/richdata2" ref="A2:AT763">
    <sortCondition ref="C2"/>
    <sortCondition ref="D2"/>
    <sortCondition ref="B2"/>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2F2F2"/>
  </sheetPr>
  <dimension ref="A1:AJ51"/>
  <sheetViews>
    <sheetView tabSelected="1" zoomScale="90" zoomScaleNormal="90" workbookViewId="0">
      <pane ySplit="2" topLeftCell="A8" activePane="bottomLeft" state="frozen"/>
      <selection activeCell="A30" sqref="A30"/>
      <selection pane="bottomLeft" activeCell="AB7" sqref="AB7"/>
    </sheetView>
  </sheetViews>
  <sheetFormatPr defaultColWidth="9.1796875" defaultRowHeight="14.5" x14ac:dyDescent="0.35"/>
  <cols>
    <col min="1" max="1" width="32.81640625" style="11" bestFit="1" customWidth="1"/>
    <col min="2" max="2" width="15.453125" style="11" bestFit="1" customWidth="1"/>
    <col min="3" max="3" width="15.7265625" style="11" bestFit="1" customWidth="1"/>
    <col min="4" max="4" width="13.81640625" style="11" bestFit="1" customWidth="1"/>
    <col min="5" max="5" width="2.26953125" style="11" customWidth="1"/>
    <col min="6" max="6" width="24.26953125" style="11" bestFit="1" customWidth="1"/>
    <col min="7" max="7" width="13.26953125" style="11" bestFit="1" customWidth="1"/>
    <col min="8" max="8" width="16.26953125" style="11" bestFit="1" customWidth="1"/>
    <col min="9" max="9" width="12.26953125" style="11" customWidth="1"/>
    <col min="10" max="10" width="2.26953125" style="11" customWidth="1"/>
    <col min="11" max="11" width="24.26953125" style="11" bestFit="1" customWidth="1"/>
    <col min="12" max="12" width="13.7265625" style="11" bestFit="1" customWidth="1"/>
    <col min="13" max="13" width="14.453125" style="11" bestFit="1" customWidth="1"/>
    <col min="14" max="14" width="12.26953125" style="11" bestFit="1" customWidth="1"/>
    <col min="15" max="15" width="2" style="11" customWidth="1"/>
    <col min="16" max="16" width="24.26953125" style="11" bestFit="1" customWidth="1"/>
    <col min="17" max="17" width="13.26953125" style="11" bestFit="1" customWidth="1"/>
    <col min="18" max="18" width="14.54296875" style="11" customWidth="1"/>
    <col min="19" max="19" width="10" style="11" bestFit="1" customWidth="1"/>
    <col min="20" max="20" width="2.7265625" style="11" customWidth="1"/>
    <col min="21" max="21" width="24.26953125" style="11" bestFit="1" customWidth="1"/>
    <col min="22" max="22" width="13.7265625" style="11" bestFit="1" customWidth="1"/>
    <col min="23" max="23" width="13.81640625" style="11" bestFit="1" customWidth="1"/>
    <col min="24" max="24" width="12.81640625" style="11" bestFit="1" customWidth="1"/>
    <col min="25" max="25" width="2.7265625" style="11" customWidth="1"/>
    <col min="26" max="26" width="24.26953125" style="11" bestFit="1" customWidth="1"/>
    <col min="27" max="28" width="16" style="11" bestFit="1" customWidth="1"/>
    <col min="29" max="29" width="13.81640625" style="11" bestFit="1" customWidth="1"/>
    <col min="30" max="30" width="14.26953125" style="11" hidden="1" customWidth="1"/>
    <col min="31" max="31" width="14.7265625" style="11" hidden="1" customWidth="1"/>
    <col min="32" max="16384" width="9.1796875" style="11"/>
  </cols>
  <sheetData>
    <row r="1" spans="1:36" s="7" customFormat="1" ht="69" customHeight="1" x14ac:dyDescent="0.35">
      <c r="A1" s="941" t="s">
        <v>593</v>
      </c>
      <c r="B1" s="942"/>
      <c r="C1" s="942"/>
      <c r="D1" s="942"/>
      <c r="E1" s="5"/>
      <c r="F1" s="942" t="s">
        <v>594</v>
      </c>
      <c r="G1" s="942"/>
      <c r="H1" s="942"/>
      <c r="I1" s="943"/>
      <c r="J1" s="6"/>
      <c r="K1" s="941" t="s">
        <v>595</v>
      </c>
      <c r="L1" s="942"/>
      <c r="M1" s="942"/>
      <c r="N1" s="942"/>
      <c r="O1" s="5"/>
      <c r="P1" s="941" t="s">
        <v>596</v>
      </c>
      <c r="Q1" s="942"/>
      <c r="R1" s="942"/>
      <c r="S1" s="942"/>
      <c r="T1" s="5"/>
      <c r="U1" s="941" t="s">
        <v>597</v>
      </c>
      <c r="V1" s="942"/>
      <c r="W1" s="942"/>
      <c r="X1" s="943"/>
      <c r="Y1" s="5"/>
      <c r="Z1" s="941" t="s">
        <v>598</v>
      </c>
      <c r="AA1" s="942"/>
      <c r="AB1" s="942"/>
      <c r="AC1" s="942"/>
      <c r="AD1" s="942"/>
      <c r="AE1" s="958"/>
      <c r="AF1" s="780"/>
      <c r="AG1" s="780"/>
      <c r="AH1" s="38"/>
      <c r="AI1" s="38"/>
      <c r="AJ1" s="38"/>
    </row>
    <row r="2" spans="1:36" s="7" customFormat="1" ht="60" customHeight="1" x14ac:dyDescent="0.35">
      <c r="A2" s="107"/>
      <c r="B2" s="227" t="s">
        <v>599</v>
      </c>
      <c r="C2" s="600" t="s">
        <v>600</v>
      </c>
      <c r="D2" s="109" t="s">
        <v>601</v>
      </c>
      <c r="E2" s="8"/>
      <c r="F2" s="108"/>
      <c r="G2" s="227" t="s">
        <v>599</v>
      </c>
      <c r="H2" s="600" t="s">
        <v>600</v>
      </c>
      <c r="I2" s="109" t="s">
        <v>601</v>
      </c>
      <c r="J2" s="8"/>
      <c r="K2" s="108"/>
      <c r="L2" s="227" t="s">
        <v>599</v>
      </c>
      <c r="M2" s="600" t="s">
        <v>600</v>
      </c>
      <c r="N2" s="109" t="s">
        <v>601</v>
      </c>
      <c r="O2" s="8"/>
      <c r="P2" s="108"/>
      <c r="Q2" s="227" t="s">
        <v>599</v>
      </c>
      <c r="R2" s="600" t="s">
        <v>600</v>
      </c>
      <c r="S2" s="109" t="s">
        <v>601</v>
      </c>
      <c r="T2" s="8"/>
      <c r="U2" s="108"/>
      <c r="V2" s="227" t="s">
        <v>599</v>
      </c>
      <c r="W2" s="600" t="s">
        <v>600</v>
      </c>
      <c r="X2" s="109" t="s">
        <v>601</v>
      </c>
      <c r="Y2" s="5"/>
      <c r="Z2" s="109"/>
      <c r="AA2" s="227" t="s">
        <v>599</v>
      </c>
      <c r="AB2" s="600" t="s">
        <v>600</v>
      </c>
      <c r="AC2" s="109" t="s">
        <v>601</v>
      </c>
      <c r="AD2" s="778" t="s">
        <v>602</v>
      </c>
      <c r="AE2" s="779" t="s">
        <v>601</v>
      </c>
      <c r="AF2" s="43"/>
      <c r="AG2" s="43"/>
      <c r="AH2" s="38"/>
      <c r="AI2" s="38"/>
      <c r="AJ2" s="38"/>
    </row>
    <row r="3" spans="1:36" x14ac:dyDescent="0.35">
      <c r="A3" s="9"/>
      <c r="B3" s="9"/>
      <c r="C3" s="9"/>
      <c r="D3" s="9"/>
      <c r="E3" s="10"/>
      <c r="F3" s="9"/>
      <c r="G3" s="9"/>
      <c r="H3" s="9"/>
      <c r="I3" s="9"/>
      <c r="J3" s="10"/>
      <c r="K3" s="9"/>
      <c r="L3" s="9"/>
      <c r="M3" s="9"/>
      <c r="N3" s="9"/>
      <c r="O3" s="10"/>
      <c r="P3" s="9"/>
      <c r="Q3" s="9"/>
      <c r="R3" s="9"/>
      <c r="S3" s="9"/>
      <c r="T3" s="10"/>
      <c r="U3" s="9"/>
      <c r="V3" s="9"/>
      <c r="W3" s="9"/>
      <c r="X3" s="9"/>
      <c r="Y3" s="10"/>
      <c r="Z3" s="9"/>
      <c r="AA3" s="9"/>
      <c r="AB3" s="9"/>
      <c r="AC3" s="9"/>
      <c r="AD3" s="782"/>
      <c r="AE3" s="783"/>
      <c r="AF3" s="40"/>
      <c r="AG3" s="40"/>
      <c r="AH3" s="31"/>
      <c r="AI3" s="31"/>
      <c r="AJ3" s="31"/>
    </row>
    <row r="4" spans="1:36" x14ac:dyDescent="0.35">
      <c r="A4" s="940" t="s">
        <v>603</v>
      </c>
      <c r="B4" s="938"/>
      <c r="C4" s="938"/>
      <c r="D4" s="938"/>
      <c r="E4" s="10"/>
      <c r="F4" s="938" t="s">
        <v>603</v>
      </c>
      <c r="G4" s="938"/>
      <c r="H4" s="938"/>
      <c r="I4" s="939"/>
      <c r="J4" s="10"/>
      <c r="K4" s="940" t="s">
        <v>603</v>
      </c>
      <c r="L4" s="938"/>
      <c r="M4" s="938"/>
      <c r="N4" s="938"/>
      <c r="O4" s="10"/>
      <c r="P4" s="940" t="s">
        <v>603</v>
      </c>
      <c r="Q4" s="938"/>
      <c r="R4" s="938"/>
      <c r="S4" s="938"/>
      <c r="T4" s="10"/>
      <c r="U4" s="940" t="s">
        <v>603</v>
      </c>
      <c r="V4" s="938"/>
      <c r="W4" s="938"/>
      <c r="X4" s="939"/>
      <c r="Y4" s="10"/>
      <c r="Z4" s="938" t="s">
        <v>603</v>
      </c>
      <c r="AA4" s="938"/>
      <c r="AB4" s="938"/>
      <c r="AC4" s="938"/>
      <c r="AD4" s="925"/>
      <c r="AE4" s="925"/>
      <c r="AF4" s="781"/>
      <c r="AG4" s="781"/>
      <c r="AH4" s="31"/>
      <c r="AI4" s="31"/>
      <c r="AJ4" s="31"/>
    </row>
    <row r="5" spans="1:36" x14ac:dyDescent="0.35">
      <c r="A5" s="12" t="s">
        <v>604</v>
      </c>
      <c r="B5" s="525">
        <f>+'BUDGET 2020-2021- Detail'!E21</f>
        <v>1773640</v>
      </c>
      <c r="C5" s="653">
        <f>'BUDGET 2020-2021- Detail'!F21</f>
        <v>1791070</v>
      </c>
      <c r="D5" s="13">
        <f>+C5-B5</f>
        <v>17430</v>
      </c>
      <c r="E5" s="10"/>
      <c r="F5" s="12" t="s">
        <v>604</v>
      </c>
      <c r="G5" s="525">
        <f>+'BUDGET 2020-2021- Detail'!E178</f>
        <v>181704</v>
      </c>
      <c r="H5" s="653">
        <f>'BUDGET 2020-2021- Detail'!F178</f>
        <v>183521.04</v>
      </c>
      <c r="I5" s="13">
        <f>+H5-G5</f>
        <v>1817.0400000000081</v>
      </c>
      <c r="J5" s="15"/>
      <c r="K5" s="12" t="s">
        <v>604</v>
      </c>
      <c r="L5" s="282">
        <f>+'BUDGET 2020-2021- Detail'!E215</f>
        <v>227148</v>
      </c>
      <c r="M5" s="657">
        <f>'BUDGET 2020-2021- Detail'!F215</f>
        <v>229419.48</v>
      </c>
      <c r="N5" s="13">
        <f>+M5-L5</f>
        <v>2271.4800000000105</v>
      </c>
      <c r="O5" s="10"/>
      <c r="P5" s="12" t="s">
        <v>604</v>
      </c>
      <c r="Q5" s="282">
        <f>+'BUDGET 2020-2021- Detail'!E248</f>
        <v>133731.46</v>
      </c>
      <c r="R5" s="657">
        <f>'BUDGET 2020-2021- Detail'!F248</f>
        <v>135068.7746</v>
      </c>
      <c r="S5" s="13">
        <f>+R5-Q5</f>
        <v>1337.3146000000124</v>
      </c>
      <c r="T5" s="10"/>
      <c r="U5" s="12" t="s">
        <v>604</v>
      </c>
      <c r="V5" s="282">
        <f>+'BUDGET 2020-2021- Detail'!E282</f>
        <v>258116.75</v>
      </c>
      <c r="W5" s="657">
        <f>'BUDGET 2020-2021- Detail'!F282</f>
        <v>260000</v>
      </c>
      <c r="X5" s="14">
        <f>+W5-V5</f>
        <v>1883.25</v>
      </c>
      <c r="Y5" s="15"/>
      <c r="Z5" s="12" t="s">
        <v>605</v>
      </c>
      <c r="AA5" s="282">
        <f>B7</f>
        <v>1930204.23</v>
      </c>
      <c r="AB5" s="657">
        <f>C7</f>
        <v>1927823.8900000001</v>
      </c>
      <c r="AC5" s="13">
        <f>+AB5-AA5</f>
        <v>-2380.339999999851</v>
      </c>
      <c r="AD5" s="782">
        <f>'BUDGET 2020-2021- Detail'!J37</f>
        <v>1561642.206</v>
      </c>
      <c r="AE5" s="792">
        <f>+AB5-AD5</f>
        <v>366181.68400000012</v>
      </c>
      <c r="AF5" s="40"/>
      <c r="AG5" s="40"/>
      <c r="AH5" s="31"/>
      <c r="AI5" s="31"/>
      <c r="AJ5" s="31"/>
    </row>
    <row r="6" spans="1:36" ht="15.75" customHeight="1" x14ac:dyDescent="0.35">
      <c r="A6" s="17" t="s">
        <v>606</v>
      </c>
      <c r="B6" s="281">
        <f>+'BUDGET 2020-2021- Detail'!E35</f>
        <v>156564.23000000001</v>
      </c>
      <c r="C6" s="653">
        <f>'BUDGET 2020-2021- Detail'!F35</f>
        <v>136753.89000000001</v>
      </c>
      <c r="D6" s="13">
        <f t="shared" ref="D6:D7" si="0">+C6-B6</f>
        <v>-19810.339999999997</v>
      </c>
      <c r="E6" s="10"/>
      <c r="F6" s="19" t="s">
        <v>607</v>
      </c>
      <c r="G6" s="526">
        <f>+'BUDGET 2020-2021- Detail'!E177</f>
        <v>26339</v>
      </c>
      <c r="H6" s="653">
        <f>'BUDGET 2020-2021- Detail'!F177</f>
        <v>26602.39</v>
      </c>
      <c r="I6" s="13">
        <f t="shared" ref="I6:I9" si="1">+H6-G6</f>
        <v>263.38999999999942</v>
      </c>
      <c r="J6" s="15"/>
      <c r="K6" s="20" t="s">
        <v>608</v>
      </c>
      <c r="L6" s="284">
        <f>+'BUDGET 2020-2021- Detail'!E218</f>
        <v>0</v>
      </c>
      <c r="M6" s="658">
        <f>'BUDGET 2020-2021- Detail'!F218</f>
        <v>0</v>
      </c>
      <c r="N6" s="13">
        <f t="shared" ref="N6:N8" si="2">+M6-L6</f>
        <v>0</v>
      </c>
      <c r="O6" s="10"/>
      <c r="P6" s="33" t="s">
        <v>608</v>
      </c>
      <c r="Q6" s="284">
        <f>+'BUDGET 2020-2021- Detail'!E250</f>
        <v>7118.4</v>
      </c>
      <c r="R6" s="658">
        <f>'BUDGET 2020-2021- Detail'!F250</f>
        <v>7118.4</v>
      </c>
      <c r="S6" s="32">
        <f>+R6-Q6</f>
        <v>0</v>
      </c>
      <c r="T6" s="10"/>
      <c r="U6" s="21" t="s">
        <v>609</v>
      </c>
      <c r="V6" s="27">
        <f>SUM(V5:V5)</f>
        <v>258116.75</v>
      </c>
      <c r="W6" s="660">
        <f>SUM(W5:W5)</f>
        <v>260000</v>
      </c>
      <c r="X6" s="14">
        <f>+W6-V6</f>
        <v>1883.25</v>
      </c>
      <c r="Y6" s="15"/>
      <c r="Z6" s="20" t="s">
        <v>610</v>
      </c>
      <c r="AA6" s="282">
        <f>G9</f>
        <v>217003</v>
      </c>
      <c r="AB6" s="657">
        <f>H9</f>
        <v>219083.43</v>
      </c>
      <c r="AC6" s="13">
        <f t="shared" ref="AC6:AC9" si="3">+AB6-AA6</f>
        <v>2080.429999999993</v>
      </c>
      <c r="AD6" s="789">
        <f>'BUDGET 2020-2021- Detail'!J185</f>
        <v>175266.74400000004</v>
      </c>
      <c r="AE6" s="788">
        <f>+AB6-AD6</f>
        <v>43816.685999999958</v>
      </c>
      <c r="AF6" s="40"/>
      <c r="AG6" s="40"/>
      <c r="AH6" s="31"/>
      <c r="AI6" s="31"/>
      <c r="AJ6" s="31"/>
    </row>
    <row r="7" spans="1:36" x14ac:dyDescent="0.35">
      <c r="A7" s="21" t="s">
        <v>609</v>
      </c>
      <c r="B7" s="22">
        <f>SUM(B5:B6)</f>
        <v>1930204.23</v>
      </c>
      <c r="C7" s="650">
        <f>SUM(C5:C6)</f>
        <v>1927823.8900000001</v>
      </c>
      <c r="D7" s="652">
        <f t="shared" si="0"/>
        <v>-2380.339999999851</v>
      </c>
      <c r="E7" s="10"/>
      <c r="F7" s="19" t="s">
        <v>611</v>
      </c>
      <c r="G7" s="526">
        <f>'BUDGET 2020-2021- Detail'!E182</f>
        <v>3486</v>
      </c>
      <c r="H7" s="650">
        <f>'BUDGET 2020-2021- Detail'!F182</f>
        <v>3486</v>
      </c>
      <c r="I7" s="13">
        <f t="shared" si="1"/>
        <v>0</v>
      </c>
      <c r="J7" s="15"/>
      <c r="K7" s="33" t="s">
        <v>607</v>
      </c>
      <c r="L7" s="524">
        <f>+'BUDGET 2020-2021- Detail'!E216</f>
        <v>21000</v>
      </c>
      <c r="M7" s="659">
        <f>+'BUDGET 2020-2021- Detail'!F216</f>
        <v>0</v>
      </c>
      <c r="N7" s="13">
        <f t="shared" si="2"/>
        <v>-21000</v>
      </c>
      <c r="O7" s="10"/>
      <c r="P7" s="21" t="s">
        <v>609</v>
      </c>
      <c r="Q7" s="22">
        <f>SUM(Q5:Q6)</f>
        <v>140849.85999999999</v>
      </c>
      <c r="R7" s="660">
        <f>SUM(R5:R6)</f>
        <v>142187.1746</v>
      </c>
      <c r="S7" s="22">
        <f>+R7-Q7</f>
        <v>1337.3146000000124</v>
      </c>
      <c r="T7" s="10"/>
      <c r="U7" s="9"/>
      <c r="V7" s="9"/>
      <c r="W7" s="9"/>
      <c r="X7" s="9"/>
      <c r="Y7" s="15"/>
      <c r="Z7" s="12" t="s">
        <v>612</v>
      </c>
      <c r="AA7" s="282">
        <f>L8</f>
        <v>248148</v>
      </c>
      <c r="AB7" s="657">
        <f>M8</f>
        <v>229419.48</v>
      </c>
      <c r="AC7" s="13">
        <f t="shared" si="3"/>
        <v>-18728.51999999999</v>
      </c>
      <c r="AD7" s="789">
        <f>'BUDGET 2020-2021- Detail'!J221</f>
        <v>183535.58400000003</v>
      </c>
      <c r="AE7" s="796">
        <f>+AB7-AD7</f>
        <v>45883.895999999979</v>
      </c>
      <c r="AF7" s="40"/>
      <c r="AG7" s="40"/>
      <c r="AH7" s="31"/>
      <c r="AI7" s="31"/>
      <c r="AJ7" s="31"/>
    </row>
    <row r="8" spans="1:36" x14ac:dyDescent="0.35">
      <c r="A8" s="25"/>
      <c r="B8" s="25"/>
      <c r="C8" s="25"/>
      <c r="D8" s="25"/>
      <c r="E8" s="10"/>
      <c r="F8" s="20" t="s">
        <v>608</v>
      </c>
      <c r="G8" s="524">
        <f>+'BUDGET 2020-2021- Detail'!E181</f>
        <v>5474</v>
      </c>
      <c r="H8" s="653">
        <f>'BUDGET 2020-2021- Detail'!F181</f>
        <v>5474</v>
      </c>
      <c r="I8" s="13">
        <f t="shared" si="1"/>
        <v>0</v>
      </c>
      <c r="J8" s="15"/>
      <c r="K8" s="21" t="s">
        <v>609</v>
      </c>
      <c r="L8" s="22">
        <f>SUM(L5:L7)</f>
        <v>248148</v>
      </c>
      <c r="M8" s="660">
        <f>SUM(M5:M7)</f>
        <v>229419.48</v>
      </c>
      <c r="N8" s="13">
        <f t="shared" si="2"/>
        <v>-18728.51999999999</v>
      </c>
      <c r="O8" s="10"/>
      <c r="P8" s="9"/>
      <c r="Q8" s="9"/>
      <c r="R8" s="9"/>
      <c r="S8" s="9"/>
      <c r="T8" s="10"/>
      <c r="U8" s="940" t="s">
        <v>613</v>
      </c>
      <c r="V8" s="938"/>
      <c r="W8" s="938"/>
      <c r="X8" s="939"/>
      <c r="Y8" s="10"/>
      <c r="Z8" s="12" t="s">
        <v>614</v>
      </c>
      <c r="AA8" s="282">
        <f>Q7</f>
        <v>140849.85999999999</v>
      </c>
      <c r="AB8" s="657">
        <v>142187</v>
      </c>
      <c r="AC8" s="13">
        <f t="shared" si="3"/>
        <v>1337.140000000014</v>
      </c>
      <c r="AD8" s="789">
        <f>'BUDGET 2020-2021- Detail'!J253</f>
        <v>113749.73968</v>
      </c>
      <c r="AE8" s="796">
        <f t="shared" ref="AE8:AE9" si="4">+AB8-AD8</f>
        <v>28437.260320000001</v>
      </c>
      <c r="AF8" s="40"/>
      <c r="AG8" s="40"/>
      <c r="AH8" s="31"/>
      <c r="AI8" s="31"/>
      <c r="AJ8" s="31"/>
    </row>
    <row r="9" spans="1:36" x14ac:dyDescent="0.35">
      <c r="A9" s="940" t="s">
        <v>613</v>
      </c>
      <c r="B9" s="938"/>
      <c r="C9" s="938"/>
      <c r="D9" s="938"/>
      <c r="E9" s="10"/>
      <c r="F9" s="21" t="s">
        <v>609</v>
      </c>
      <c r="G9" s="22">
        <f>SUM(G5:G8)</f>
        <v>217003</v>
      </c>
      <c r="H9" s="653">
        <f>SUM(H5:H8)</f>
        <v>219083.43</v>
      </c>
      <c r="I9" s="652">
        <f t="shared" si="1"/>
        <v>2080.429999999993</v>
      </c>
      <c r="J9" s="10"/>
      <c r="K9" s="9"/>
      <c r="L9" s="9"/>
      <c r="M9" s="9"/>
      <c r="N9" s="9"/>
      <c r="O9" s="10"/>
      <c r="P9" s="940" t="s">
        <v>613</v>
      </c>
      <c r="Q9" s="938"/>
      <c r="R9" s="938"/>
      <c r="S9" s="938"/>
      <c r="T9" s="10"/>
      <c r="U9" s="12" t="s">
        <v>615</v>
      </c>
      <c r="V9" s="282">
        <f>+'BUDGET 2020-2021- Detail'!E421</f>
        <v>179151.13999999998</v>
      </c>
      <c r="W9" s="657">
        <f>+'BUDGET 2020-2021- Detail'!F421</f>
        <v>192151.13999999998</v>
      </c>
      <c r="X9" s="14">
        <f>+W9-V9</f>
        <v>13000</v>
      </c>
      <c r="Y9" s="10"/>
      <c r="Z9" s="20" t="s">
        <v>616</v>
      </c>
      <c r="AA9" s="282">
        <f>V6</f>
        <v>258116.75</v>
      </c>
      <c r="AB9" s="657">
        <f>W6</f>
        <v>260000</v>
      </c>
      <c r="AC9" s="13">
        <f t="shared" si="3"/>
        <v>1883.25</v>
      </c>
      <c r="AD9" s="789">
        <f>'BUDGET 2020-2021- Detail'!J286</f>
        <v>208000</v>
      </c>
      <c r="AE9" s="796">
        <f t="shared" si="4"/>
        <v>52000</v>
      </c>
      <c r="AF9" s="40"/>
      <c r="AG9" s="40"/>
      <c r="AH9" s="31"/>
      <c r="AI9" s="31"/>
      <c r="AJ9" s="31"/>
    </row>
    <row r="10" spans="1:36" ht="15.75" customHeight="1" x14ac:dyDescent="0.35">
      <c r="A10" s="12" t="s">
        <v>617</v>
      </c>
      <c r="B10" s="525">
        <f>+'BUDGET 2020-2021- Detail'!E55</f>
        <v>369908.18050378619</v>
      </c>
      <c r="C10" s="653">
        <v>384595</v>
      </c>
      <c r="D10" s="13">
        <f>+C10-B10</f>
        <v>14686.819496213808</v>
      </c>
      <c r="E10" s="10"/>
      <c r="F10" s="944"/>
      <c r="G10" s="944"/>
      <c r="H10" s="926"/>
      <c r="I10" s="926"/>
      <c r="J10" s="10"/>
      <c r="K10" s="940" t="s">
        <v>613</v>
      </c>
      <c r="L10" s="938"/>
      <c r="M10" s="938"/>
      <c r="N10" s="938"/>
      <c r="O10" s="10"/>
      <c r="P10" s="12" t="s">
        <v>618</v>
      </c>
      <c r="Q10" s="282">
        <f>+'BUDGET 2020-2021- Detail'!E260</f>
        <v>92377.369732800013</v>
      </c>
      <c r="R10" s="657">
        <v>94352</v>
      </c>
      <c r="S10" s="13">
        <f>+R10-Q10</f>
        <v>1974.6302671999874</v>
      </c>
      <c r="T10" s="10"/>
      <c r="U10" s="17" t="s">
        <v>618</v>
      </c>
      <c r="V10" s="284">
        <v>0</v>
      </c>
      <c r="W10" s="658">
        <v>0</v>
      </c>
      <c r="X10" s="14">
        <f t="shared" ref="X10:X12" si="5">+W10-V10</f>
        <v>0</v>
      </c>
      <c r="Y10" s="10"/>
      <c r="Z10" s="21" t="s">
        <v>609</v>
      </c>
      <c r="AA10" s="22">
        <f>SUM(AA5:AA9)</f>
        <v>2794321.84</v>
      </c>
      <c r="AB10" s="664">
        <f>SUM(AB5:AB9)</f>
        <v>2778513.8000000003</v>
      </c>
      <c r="AC10" s="22">
        <f>SUM(AC5:AC9)</f>
        <v>-15808.039999999834</v>
      </c>
      <c r="AD10" s="798">
        <f>SUM(AD5:AD9)</f>
        <v>2242194.2736800001</v>
      </c>
      <c r="AE10" s="797">
        <f>SUM(AE5:AE9)</f>
        <v>536319.52632000006</v>
      </c>
      <c r="AF10" s="776"/>
      <c r="AG10" s="776"/>
      <c r="AH10" s="40"/>
      <c r="AI10" s="31"/>
      <c r="AJ10" s="31"/>
    </row>
    <row r="11" spans="1:36" x14ac:dyDescent="0.35">
      <c r="A11" s="17" t="s">
        <v>619</v>
      </c>
      <c r="B11" s="281">
        <f>+'BUDGET 2020-2021- Detail'!E68</f>
        <v>43696</v>
      </c>
      <c r="C11" s="653">
        <f>'BUDGET 2020-2021- Detail'!F68</f>
        <v>43010.85</v>
      </c>
      <c r="D11" s="13">
        <f t="shared" ref="D11:D21" si="6">+C11-B11</f>
        <v>-685.15000000000146</v>
      </c>
      <c r="E11" s="10"/>
      <c r="F11" s="938" t="s">
        <v>613</v>
      </c>
      <c r="G11" s="938"/>
      <c r="H11" s="938"/>
      <c r="I11" s="939"/>
      <c r="J11" s="15"/>
      <c r="K11" s="12" t="s">
        <v>618</v>
      </c>
      <c r="L11" s="525">
        <f>+'BUDGET 2020-2021- Detail'!E230</f>
        <v>226227.9656772</v>
      </c>
      <c r="M11" s="657">
        <f>'BUDGET 2020-2021- Detail'!E230</f>
        <v>226227.9656772</v>
      </c>
      <c r="N11" s="13">
        <f>+M11-L11</f>
        <v>0</v>
      </c>
      <c r="O11" s="10"/>
      <c r="P11" s="17" t="s">
        <v>620</v>
      </c>
      <c r="Q11" s="284">
        <f>+'BUDGET 2020-2021- Detail'!E269</f>
        <v>41400</v>
      </c>
      <c r="R11" s="658">
        <f>'BUDGET 2020-2021- Detail'!F269</f>
        <v>41400</v>
      </c>
      <c r="S11" s="18">
        <f>+R11-Q11</f>
        <v>0</v>
      </c>
      <c r="T11" s="10"/>
      <c r="U11" s="26" t="s">
        <v>621</v>
      </c>
      <c r="V11" s="282">
        <f>+'BUDGET 2020-2021- Detail'!E430</f>
        <v>51500</v>
      </c>
      <c r="W11" s="657">
        <f>+'BUDGET 2020-2021- Detail'!F430</f>
        <v>52000</v>
      </c>
      <c r="X11" s="14">
        <f t="shared" si="5"/>
        <v>500</v>
      </c>
      <c r="Y11" s="15"/>
      <c r="Z11" s="25"/>
      <c r="AA11" s="25"/>
      <c r="AB11" s="25"/>
      <c r="AC11" s="25"/>
      <c r="AD11" s="784"/>
      <c r="AE11" s="785"/>
      <c r="AF11" s="16"/>
      <c r="AG11" s="16"/>
      <c r="AH11" s="40"/>
      <c r="AI11" s="31"/>
      <c r="AJ11" s="31"/>
    </row>
    <row r="12" spans="1:36" x14ac:dyDescent="0.35">
      <c r="A12" s="17" t="s">
        <v>618</v>
      </c>
      <c r="B12" s="281">
        <f>+'BUDGET 2020-2021- Detail'!E79</f>
        <v>589322.108875092</v>
      </c>
      <c r="C12" s="653">
        <v>665072</v>
      </c>
      <c r="D12" s="13">
        <f t="shared" si="6"/>
        <v>75749.891124907997</v>
      </c>
      <c r="E12" s="10"/>
      <c r="F12" s="12" t="s">
        <v>618</v>
      </c>
      <c r="G12" s="525">
        <f>+'BUDGET 2020-2021- Detail'!E192</f>
        <v>195985.3232436</v>
      </c>
      <c r="H12" s="653">
        <v>177545</v>
      </c>
      <c r="I12" s="13">
        <f>+H12-G12</f>
        <v>-18440.323243599996</v>
      </c>
      <c r="J12" s="15"/>
      <c r="K12" s="17" t="s">
        <v>620</v>
      </c>
      <c r="L12" s="281">
        <f>+'BUDGET 2020-2021- Detail'!E236</f>
        <v>18396.900000000001</v>
      </c>
      <c r="M12" s="661">
        <f>'BUDGET 2020-2021- Detail'!E236</f>
        <v>18396.900000000001</v>
      </c>
      <c r="N12" s="13">
        <f t="shared" ref="N12:N13" si="7">+M12-L12</f>
        <v>0</v>
      </c>
      <c r="O12" s="10"/>
      <c r="P12" s="21" t="s">
        <v>622</v>
      </c>
      <c r="Q12" s="27">
        <f>SUM(Q10:Q11)</f>
        <v>133777.3697328</v>
      </c>
      <c r="R12" s="660">
        <f>SUM(R10:R11)</f>
        <v>135752</v>
      </c>
      <c r="S12" s="22">
        <f>+R12-Q12</f>
        <v>1974.630267200002</v>
      </c>
      <c r="T12" s="10"/>
      <c r="U12" s="21" t="s">
        <v>622</v>
      </c>
      <c r="V12" s="27">
        <f>SUM(V9:V11)</f>
        <v>230651.13999999998</v>
      </c>
      <c r="W12" s="27">
        <f>SUM(W9:W11)</f>
        <v>244151.13999999998</v>
      </c>
      <c r="X12" s="924">
        <f t="shared" si="5"/>
        <v>13500</v>
      </c>
      <c r="Y12" s="15"/>
      <c r="Z12" s="938" t="s">
        <v>613</v>
      </c>
      <c r="AA12" s="938"/>
      <c r="AB12" s="938"/>
      <c r="AC12" s="938"/>
      <c r="AD12" s="925"/>
      <c r="AE12" s="794"/>
      <c r="AF12" s="781"/>
      <c r="AG12" s="781"/>
      <c r="AH12" s="40"/>
      <c r="AI12" s="31"/>
      <c r="AJ12" s="31"/>
    </row>
    <row r="13" spans="1:36" x14ac:dyDescent="0.35">
      <c r="A13" s="17" t="s">
        <v>620</v>
      </c>
      <c r="B13" s="281">
        <f>+'BUDGET 2020-2021- Detail'!E93</f>
        <v>103490</v>
      </c>
      <c r="C13" s="653">
        <f>'BUDGET 2020-2021- Detail'!F93</f>
        <v>84860</v>
      </c>
      <c r="D13" s="13">
        <f t="shared" si="6"/>
        <v>-18630</v>
      </c>
      <c r="E13" s="10"/>
      <c r="F13" s="17" t="s">
        <v>620</v>
      </c>
      <c r="G13" s="281">
        <f>+'BUDGET 2020-2021- Detail'!E201</f>
        <v>23425</v>
      </c>
      <c r="H13" s="653">
        <f>'BUDGET 2020-2021- Detail'!F201</f>
        <v>23885</v>
      </c>
      <c r="I13" s="13">
        <f t="shared" ref="I13:I14" si="8">+H13-G13</f>
        <v>460</v>
      </c>
      <c r="J13" s="15"/>
      <c r="K13" s="21" t="s">
        <v>622</v>
      </c>
      <c r="L13" s="21">
        <f>SUM(L11:L12)</f>
        <v>244624.8656772</v>
      </c>
      <c r="M13" s="662">
        <f>SUM(M11:M12)</f>
        <v>244624.8656772</v>
      </c>
      <c r="N13" s="13">
        <f t="shared" si="7"/>
        <v>0</v>
      </c>
      <c r="O13" s="10"/>
      <c r="P13" s="23"/>
      <c r="Q13" s="23"/>
      <c r="R13" s="23"/>
      <c r="S13" s="23"/>
      <c r="T13" s="10"/>
      <c r="U13" s="23"/>
      <c r="V13" s="23"/>
      <c r="W13" s="23"/>
      <c r="X13" s="23"/>
      <c r="Y13" s="15"/>
      <c r="Z13" s="12" t="s">
        <v>605</v>
      </c>
      <c r="AA13" s="282">
        <f>B19</f>
        <v>1902071.7093788781</v>
      </c>
      <c r="AB13" s="657">
        <v>1915024</v>
      </c>
      <c r="AC13" s="13">
        <f>+AB13-AA13</f>
        <v>12952.29062112188</v>
      </c>
      <c r="AD13" s="790">
        <f>'BUDGET 2020-2021- Detail'!J165</f>
        <v>1534709.03</v>
      </c>
      <c r="AE13" s="793">
        <f>+AB13-AD13</f>
        <v>380314.97</v>
      </c>
      <c r="AF13" s="16"/>
      <c r="AG13" s="16"/>
      <c r="AH13" s="40"/>
      <c r="AI13" s="31"/>
      <c r="AJ13" s="31"/>
    </row>
    <row r="14" spans="1:36" x14ac:dyDescent="0.35">
      <c r="A14" s="17" t="s">
        <v>623</v>
      </c>
      <c r="B14" s="281">
        <f>+'BUDGET 2020-2021- Detail'!E105</f>
        <v>57380</v>
      </c>
      <c r="C14" s="653">
        <v>62380</v>
      </c>
      <c r="D14" s="13">
        <f t="shared" si="6"/>
        <v>5000</v>
      </c>
      <c r="E14" s="10"/>
      <c r="F14" s="21" t="s">
        <v>622</v>
      </c>
      <c r="G14" s="22">
        <f>SUM(G12:G13)</f>
        <v>219410.3232436</v>
      </c>
      <c r="H14" s="650">
        <f>SUM(H12:H13)</f>
        <v>201430</v>
      </c>
      <c r="I14" s="652">
        <f t="shared" si="8"/>
        <v>-17980.323243599996</v>
      </c>
      <c r="J14" s="10"/>
      <c r="K14" s="23"/>
      <c r="L14" s="23"/>
      <c r="M14" s="23"/>
      <c r="N14" s="23"/>
      <c r="O14" s="10"/>
      <c r="P14" s="23"/>
      <c r="Q14" s="23"/>
      <c r="R14" s="23"/>
      <c r="S14" s="23"/>
      <c r="T14" s="10"/>
      <c r="U14" s="23"/>
      <c r="V14" s="23"/>
      <c r="W14" s="23"/>
      <c r="X14" s="23"/>
      <c r="Y14" s="10"/>
      <c r="Z14" s="20" t="s">
        <v>610</v>
      </c>
      <c r="AA14" s="282">
        <f>G14</f>
        <v>219410.3232436</v>
      </c>
      <c r="AB14" s="657">
        <v>201430</v>
      </c>
      <c r="AC14" s="13">
        <f t="shared" ref="AC14:AC17" si="9">+AB14-AA14</f>
        <v>-17980.323243599996</v>
      </c>
      <c r="AD14" s="795">
        <f>'BUDGET 2020-2021- Detail'!J203</f>
        <v>176487.5</v>
      </c>
      <c r="AE14" s="799">
        <f>+AB14-AD14</f>
        <v>24942.5</v>
      </c>
      <c r="AF14" s="41"/>
      <c r="AG14" s="41"/>
      <c r="AH14" s="40"/>
      <c r="AI14" s="31"/>
      <c r="AJ14" s="31"/>
    </row>
    <row r="15" spans="1:36" ht="15" thickBot="1" x14ac:dyDescent="0.4">
      <c r="A15" s="17" t="s">
        <v>624</v>
      </c>
      <c r="B15" s="281">
        <f>+'BUDGET 2020-2021- Detail'!E114</f>
        <v>93195</v>
      </c>
      <c r="C15" s="653">
        <f>'BUDGET 2020-2021- Detail'!F114</f>
        <v>113195</v>
      </c>
      <c r="D15" s="13">
        <f t="shared" si="6"/>
        <v>20000</v>
      </c>
      <c r="E15" s="10"/>
      <c r="F15" s="23"/>
      <c r="G15" s="23"/>
      <c r="H15" s="23"/>
      <c r="I15" s="23"/>
      <c r="J15" s="10"/>
      <c r="K15" s="23"/>
      <c r="L15" s="23"/>
      <c r="M15" s="23"/>
      <c r="N15" s="23"/>
      <c r="O15" s="10"/>
      <c r="P15" s="23"/>
      <c r="Q15" s="23"/>
      <c r="R15" s="23"/>
      <c r="S15" s="23"/>
      <c r="T15" s="10"/>
      <c r="U15" s="23"/>
      <c r="V15" s="23"/>
      <c r="W15" s="23"/>
      <c r="X15" s="23"/>
      <c r="Y15" s="10"/>
      <c r="Z15" s="12" t="s">
        <v>612</v>
      </c>
      <c r="AA15" s="282">
        <f>L13</f>
        <v>244624.8656772</v>
      </c>
      <c r="AB15" s="657">
        <v>237625</v>
      </c>
      <c r="AC15" s="13">
        <f t="shared" si="9"/>
        <v>-6999.8656771999958</v>
      </c>
      <c r="AD15" s="791">
        <f>'BUDGET 2020-2021- Detail'!J238</f>
        <v>228425.647646</v>
      </c>
      <c r="AE15" s="788">
        <f>+AB15-AD15</f>
        <v>9199.3523540000024</v>
      </c>
      <c r="AF15" s="40"/>
      <c r="AG15" s="40"/>
      <c r="AH15" s="40"/>
      <c r="AI15" s="31"/>
      <c r="AJ15" s="31"/>
    </row>
    <row r="16" spans="1:36" ht="15" thickBot="1" x14ac:dyDescent="0.4">
      <c r="A16" s="17" t="s">
        <v>625</v>
      </c>
      <c r="B16" s="281">
        <f>+'BUDGET 2020-2021- Detail'!E122</f>
        <v>46700</v>
      </c>
      <c r="C16" s="653">
        <f>'BUDGET 2020-2021- Detail'!F122</f>
        <v>46700</v>
      </c>
      <c r="D16" s="13">
        <f t="shared" si="6"/>
        <v>0</v>
      </c>
      <c r="E16" s="10"/>
      <c r="F16" s="23"/>
      <c r="G16" s="23"/>
      <c r="H16" s="23"/>
      <c r="I16" s="23"/>
      <c r="J16" s="10"/>
      <c r="K16" s="23"/>
      <c r="L16" s="23"/>
      <c r="M16" s="23"/>
      <c r="N16" s="23"/>
      <c r="O16" s="10"/>
      <c r="P16" s="23"/>
      <c r="Q16" s="23"/>
      <c r="R16" s="23"/>
      <c r="S16" s="23"/>
      <c r="T16" s="10"/>
      <c r="U16" s="23"/>
      <c r="V16" s="23"/>
      <c r="W16" s="23"/>
      <c r="X16" s="23"/>
      <c r="Y16" s="10"/>
      <c r="Z16" s="12" t="s">
        <v>614</v>
      </c>
      <c r="AA16" s="282">
        <f>Q12</f>
        <v>133777.3697328</v>
      </c>
      <c r="AB16" s="657">
        <v>135752</v>
      </c>
      <c r="AC16" s="13">
        <f t="shared" si="9"/>
        <v>1974.630267200002</v>
      </c>
      <c r="AD16" s="791">
        <f>'BUDGET 2020-2021- Detail'!J271</f>
        <v>115052</v>
      </c>
      <c r="AE16" s="788">
        <f>+AB16-AD16</f>
        <v>20700</v>
      </c>
      <c r="AF16" s="40"/>
      <c r="AG16" s="40"/>
      <c r="AH16" s="40"/>
      <c r="AI16" s="31"/>
      <c r="AJ16" s="31"/>
    </row>
    <row r="17" spans="1:36" ht="15" thickBot="1" x14ac:dyDescent="0.4">
      <c r="A17" s="17" t="s">
        <v>626</v>
      </c>
      <c r="B17" s="281">
        <f>+'BUDGET 2020-2021- Detail'!E157</f>
        <v>588380.41999999993</v>
      </c>
      <c r="C17" s="653">
        <v>505211</v>
      </c>
      <c r="D17" s="13">
        <f t="shared" si="6"/>
        <v>-83169.419999999925</v>
      </c>
      <c r="E17" s="10"/>
      <c r="F17" s="23"/>
      <c r="G17" s="23"/>
      <c r="H17" s="23"/>
      <c r="I17" s="23"/>
      <c r="J17" s="10"/>
      <c r="K17" s="23"/>
      <c r="L17" s="23"/>
      <c r="M17" s="23"/>
      <c r="N17" s="23"/>
      <c r="O17" s="10"/>
      <c r="P17" s="23"/>
      <c r="Q17" s="23"/>
      <c r="R17" s="23"/>
      <c r="S17" s="23"/>
      <c r="T17" s="10"/>
      <c r="U17" s="23"/>
      <c r="V17" s="23"/>
      <c r="W17" s="23"/>
      <c r="X17" s="23"/>
      <c r="Y17" s="10"/>
      <c r="Z17" s="20" t="s">
        <v>616</v>
      </c>
      <c r="AA17" s="282">
        <f>V12</f>
        <v>230651.13999999998</v>
      </c>
      <c r="AB17" s="657">
        <f>'BUDGET 2020-2021- Detail'!F433</f>
        <v>244151.13999999998</v>
      </c>
      <c r="AC17" s="13">
        <f t="shared" si="9"/>
        <v>13500</v>
      </c>
      <c r="AD17" s="791">
        <f>'BUDGET 2020-2021- Detail'!J433</f>
        <v>179720.91200000001</v>
      </c>
      <c r="AE17" s="788">
        <f>+AB17-AD17</f>
        <v>64430.227999999974</v>
      </c>
      <c r="AF17" s="40"/>
      <c r="AG17" s="40"/>
      <c r="AH17" s="31"/>
      <c r="AI17" s="31"/>
      <c r="AJ17" s="31"/>
    </row>
    <row r="18" spans="1:36" x14ac:dyDescent="0.35">
      <c r="A18" s="17" t="s">
        <v>627</v>
      </c>
      <c r="B18" s="281">
        <f>+'BUDGET 2020-2021- Detail'!E163</f>
        <v>10000</v>
      </c>
      <c r="C18" s="653">
        <f>'BUDGET 2020-2021- Detail'!F163</f>
        <v>10000</v>
      </c>
      <c r="D18" s="13">
        <f t="shared" si="6"/>
        <v>0</v>
      </c>
      <c r="E18" s="10"/>
      <c r="F18" s="23"/>
      <c r="G18" s="23"/>
      <c r="H18" s="23"/>
      <c r="I18" s="23"/>
      <c r="J18" s="10"/>
      <c r="K18" s="23"/>
      <c r="L18" s="23"/>
      <c r="M18" s="23"/>
      <c r="N18" s="23"/>
      <c r="O18" s="10"/>
      <c r="P18" s="23"/>
      <c r="Q18" s="23"/>
      <c r="R18" s="23"/>
      <c r="S18" s="23"/>
      <c r="T18" s="10"/>
      <c r="U18" s="23"/>
      <c r="V18" s="23"/>
      <c r="W18" s="23"/>
      <c r="X18" s="23"/>
      <c r="Y18" s="10"/>
      <c r="Z18" s="21" t="s">
        <v>622</v>
      </c>
      <c r="AA18" s="27">
        <f>SUM(AA13:AA17)</f>
        <v>2730535.4080324778</v>
      </c>
      <c r="AB18" s="660">
        <f>SUM(AB13:AB17)</f>
        <v>2733982.14</v>
      </c>
      <c r="AC18" s="47">
        <f>SUM(AC13:AC17)</f>
        <v>3446.7319675218896</v>
      </c>
      <c r="AD18" s="800">
        <f>SUM(AD13:AD17)</f>
        <v>2234395.0896459999</v>
      </c>
      <c r="AE18" s="788">
        <f>SUM(AE13:AE17)</f>
        <v>499587.05035399995</v>
      </c>
      <c r="AF18" s="40"/>
      <c r="AG18" s="40"/>
      <c r="AH18" s="31"/>
      <c r="AI18" s="31"/>
      <c r="AJ18" s="31"/>
    </row>
    <row r="19" spans="1:36" ht="15" thickBot="1" x14ac:dyDescent="0.4">
      <c r="A19" s="21" t="s">
        <v>622</v>
      </c>
      <c r="B19" s="22">
        <f>SUM(B10:B18)</f>
        <v>1902071.7093788781</v>
      </c>
      <c r="C19" s="650">
        <f>SUM(C10:C18)</f>
        <v>1915023.85</v>
      </c>
      <c r="D19" s="652">
        <f t="shared" si="6"/>
        <v>12952.140621121973</v>
      </c>
      <c r="E19" s="10"/>
      <c r="F19" s="23"/>
      <c r="G19" s="23"/>
      <c r="H19" s="23"/>
      <c r="I19" s="23"/>
      <c r="J19" s="10"/>
      <c r="K19" s="23"/>
      <c r="L19" s="23"/>
      <c r="M19" s="23"/>
      <c r="N19" s="23"/>
      <c r="O19" s="10"/>
      <c r="P19" s="23"/>
      <c r="Q19" s="23"/>
      <c r="R19" s="23"/>
      <c r="S19" s="23"/>
      <c r="T19" s="10"/>
      <c r="U19" s="23"/>
      <c r="V19" s="23"/>
      <c r="W19" s="23"/>
      <c r="X19" s="23"/>
      <c r="Y19" s="10"/>
      <c r="Z19" s="23"/>
      <c r="AA19" s="23"/>
      <c r="AB19" s="23"/>
      <c r="AC19" s="23"/>
      <c r="AD19" s="810"/>
      <c r="AE19" s="783"/>
      <c r="AF19" s="40"/>
      <c r="AG19" s="40"/>
      <c r="AH19" s="31"/>
      <c r="AI19" s="31"/>
      <c r="AJ19" s="31"/>
    </row>
    <row r="20" spans="1:36" ht="15" thickBot="1" x14ac:dyDescent="0.4">
      <c r="A20" s="9"/>
      <c r="B20" s="9"/>
      <c r="C20" s="651"/>
      <c r="D20" s="13"/>
      <c r="E20" s="10"/>
      <c r="F20" s="24"/>
      <c r="G20" s="24"/>
      <c r="H20" s="24"/>
      <c r="I20" s="24"/>
      <c r="J20" s="10"/>
      <c r="K20" s="23"/>
      <c r="L20" s="23"/>
      <c r="M20" s="23"/>
      <c r="N20" s="23"/>
      <c r="O20" s="10"/>
      <c r="P20" s="23"/>
      <c r="Q20" s="23"/>
      <c r="R20" s="23"/>
      <c r="S20" s="23"/>
      <c r="T20" s="10"/>
      <c r="U20" s="23"/>
      <c r="V20" s="23"/>
      <c r="W20" s="23"/>
      <c r="X20" s="23"/>
      <c r="Y20" s="10"/>
      <c r="Z20" s="23"/>
      <c r="AA20" s="23"/>
      <c r="AB20" s="23"/>
      <c r="AC20" s="23"/>
      <c r="AD20" s="810"/>
      <c r="AE20" s="783"/>
      <c r="AF20" s="40"/>
      <c r="AG20" s="40"/>
      <c r="AH20" s="31"/>
      <c r="AI20" s="31"/>
      <c r="AJ20" s="31"/>
    </row>
    <row r="21" spans="1:36" ht="18.5" x14ac:dyDescent="0.35">
      <c r="A21" s="50" t="s">
        <v>628</v>
      </c>
      <c r="B21" s="283">
        <f>+B7-B19</f>
        <v>28132.520621121861</v>
      </c>
      <c r="C21" s="772">
        <f>+C7-C19</f>
        <v>12800.040000000037</v>
      </c>
      <c r="D21" s="13">
        <f t="shared" si="6"/>
        <v>-15332.480621121824</v>
      </c>
      <c r="E21" s="28"/>
      <c r="F21" s="48" t="s">
        <v>628</v>
      </c>
      <c r="G21" s="283">
        <f>G9-G14</f>
        <v>-2407.3232435999962</v>
      </c>
      <c r="H21" s="811">
        <f>H9-H14</f>
        <v>17653.429999999993</v>
      </c>
      <c r="I21" s="49">
        <f>+H21-G21</f>
        <v>20060.753243599989</v>
      </c>
      <c r="J21" s="28"/>
      <c r="K21" s="51" t="s">
        <v>628</v>
      </c>
      <c r="L21" s="283">
        <f>+L8-L13</f>
        <v>3523.1343228000042</v>
      </c>
      <c r="M21" s="663">
        <f>M8-M13</f>
        <v>-15205.385677199985</v>
      </c>
      <c r="N21" s="49">
        <f>N8-N13</f>
        <v>-18728.51999999999</v>
      </c>
      <c r="O21" s="28"/>
      <c r="P21" s="51" t="s">
        <v>628</v>
      </c>
      <c r="Q21" s="283">
        <f>Q7-Q12</f>
        <v>7072.490267199988</v>
      </c>
      <c r="R21" s="663">
        <f>R7-R12</f>
        <v>6435.1745999999985</v>
      </c>
      <c r="S21" s="50">
        <f>+R21-Q21</f>
        <v>-637.31566719998955</v>
      </c>
      <c r="T21" s="28"/>
      <c r="U21" s="49" t="s">
        <v>628</v>
      </c>
      <c r="V21" s="283">
        <f>'BUDGET 2020-2021- Detail'!E435</f>
        <v>27465.610000000015</v>
      </c>
      <c r="W21" s="283">
        <f>'BUDGET 2020-2021- Detail'!F435</f>
        <v>15848.860000000015</v>
      </c>
      <c r="X21" s="251">
        <f>+W21-V21</f>
        <v>-11616.75</v>
      </c>
      <c r="Y21" s="10"/>
      <c r="Z21" s="48" t="s">
        <v>628</v>
      </c>
      <c r="AA21" s="283">
        <f>'BUDGET 2020-2021- Detail'!E445</f>
        <v>63786.431967522018</v>
      </c>
      <c r="AB21" s="663">
        <f>+AB10-AB18</f>
        <v>44531.660000000149</v>
      </c>
      <c r="AC21" s="252">
        <f>+AB21-AA21</f>
        <v>-19254.771967521869</v>
      </c>
      <c r="AD21" s="812">
        <f>AD10-AD18</f>
        <v>7799.1840340001509</v>
      </c>
      <c r="AE21" s="801">
        <f>AE10-AE18</f>
        <v>36732.475966000115</v>
      </c>
      <c r="AF21" s="40"/>
      <c r="AG21" s="40"/>
      <c r="AH21" s="31"/>
      <c r="AI21" s="31"/>
      <c r="AJ21" s="31"/>
    </row>
    <row r="22" spans="1:36" s="37" customFormat="1" ht="17" x14ac:dyDescent="0.4">
      <c r="A22" s="34"/>
      <c r="B22" s="35"/>
      <c r="C22" s="35"/>
      <c r="D22" s="35"/>
      <c r="E22" s="36"/>
      <c r="F22" s="34"/>
      <c r="G22" s="35"/>
      <c r="H22" s="35"/>
      <c r="I22" s="35"/>
      <c r="J22" s="36"/>
      <c r="K22" s="34"/>
      <c r="L22" s="35"/>
      <c r="M22" s="35"/>
      <c r="N22" s="35"/>
      <c r="O22" s="36"/>
      <c r="P22" s="34"/>
      <c r="Q22" s="34"/>
      <c r="R22" s="34"/>
      <c r="S22" s="34"/>
      <c r="T22" s="36"/>
      <c r="U22" s="34"/>
      <c r="V22" s="35"/>
      <c r="W22" s="35"/>
      <c r="X22" s="35"/>
      <c r="Y22" s="45"/>
      <c r="Z22" s="34"/>
      <c r="AA22" s="35"/>
      <c r="AB22" s="35"/>
      <c r="AC22" s="35"/>
      <c r="AD22" s="786"/>
      <c r="AE22" s="787"/>
      <c r="AF22" s="44"/>
      <c r="AG22" s="44"/>
      <c r="AH22" s="39"/>
      <c r="AI22" s="39"/>
      <c r="AJ22" s="39"/>
    </row>
    <row r="23" spans="1:36" x14ac:dyDescent="0.35">
      <c r="A23" s="16"/>
      <c r="B23" s="16"/>
      <c r="C23" s="16"/>
      <c r="D23" s="16"/>
      <c r="E23" s="10"/>
      <c r="F23" s="16"/>
      <c r="G23" s="16"/>
      <c r="H23" s="16"/>
      <c r="I23" s="16"/>
      <c r="J23" s="10"/>
      <c r="K23" s="16"/>
      <c r="L23" s="16"/>
      <c r="M23" s="16"/>
      <c r="N23" s="16"/>
      <c r="O23" s="10"/>
      <c r="P23" s="16"/>
      <c r="Q23" s="16"/>
      <c r="R23" s="16"/>
      <c r="S23" s="16"/>
      <c r="T23" s="10"/>
      <c r="U23" s="16"/>
      <c r="V23" s="16"/>
      <c r="W23" s="16"/>
      <c r="X23" s="16"/>
      <c r="Y23" s="10"/>
      <c r="Z23" s="16"/>
      <c r="AA23" s="16"/>
      <c r="AB23" s="16"/>
      <c r="AC23" s="16"/>
      <c r="AD23" s="42"/>
      <c r="AE23" s="40"/>
      <c r="AF23" s="40"/>
      <c r="AG23" s="40"/>
      <c r="AH23" s="31"/>
      <c r="AI23" s="31"/>
      <c r="AJ23" s="31"/>
    </row>
    <row r="24" spans="1:36" x14ac:dyDescent="0.35">
      <c r="A24" s="945" t="s">
        <v>629</v>
      </c>
      <c r="B24" s="946"/>
      <c r="C24" s="946"/>
      <c r="D24" s="946"/>
      <c r="E24" s="28"/>
      <c r="F24" s="946" t="s">
        <v>629</v>
      </c>
      <c r="G24" s="946"/>
      <c r="H24" s="946"/>
      <c r="I24" s="953"/>
      <c r="J24" s="28"/>
      <c r="K24" s="945" t="s">
        <v>629</v>
      </c>
      <c r="L24" s="946"/>
      <c r="M24" s="946"/>
      <c r="N24" s="946"/>
      <c r="O24" s="28"/>
      <c r="P24" s="945" t="s">
        <v>629</v>
      </c>
      <c r="Q24" s="946"/>
      <c r="R24" s="946"/>
      <c r="S24" s="953"/>
      <c r="T24" s="28"/>
      <c r="U24" s="945" t="s">
        <v>629</v>
      </c>
      <c r="V24" s="946"/>
      <c r="W24" s="946"/>
      <c r="X24" s="953"/>
      <c r="Y24" s="10"/>
      <c r="Z24" s="945" t="s">
        <v>629</v>
      </c>
      <c r="AA24" s="946"/>
      <c r="AB24" s="946"/>
      <c r="AC24" s="946"/>
      <c r="AD24" s="959"/>
      <c r="AE24" s="960"/>
      <c r="AF24" s="802"/>
      <c r="AG24" s="802"/>
      <c r="AH24" s="31"/>
      <c r="AI24" s="31"/>
      <c r="AJ24" s="31"/>
    </row>
    <row r="25" spans="1:36" s="7" customFormat="1" ht="214.5" customHeight="1" x14ac:dyDescent="0.35">
      <c r="A25" s="947" t="s">
        <v>1198</v>
      </c>
      <c r="B25" s="948"/>
      <c r="C25" s="948"/>
      <c r="D25" s="948"/>
      <c r="E25" s="29"/>
      <c r="F25" s="948" t="s">
        <v>1202</v>
      </c>
      <c r="G25" s="948"/>
      <c r="H25" s="948"/>
      <c r="I25" s="954"/>
      <c r="J25" s="29"/>
      <c r="K25" s="947" t="s">
        <v>1201</v>
      </c>
      <c r="L25" s="948"/>
      <c r="M25" s="948"/>
      <c r="N25" s="948"/>
      <c r="O25" s="29"/>
      <c r="P25" s="947"/>
      <c r="Q25" s="948"/>
      <c r="R25" s="948"/>
      <c r="S25" s="954"/>
      <c r="T25" s="29"/>
      <c r="U25" s="947" t="s">
        <v>1199</v>
      </c>
      <c r="V25" s="948"/>
      <c r="W25" s="948"/>
      <c r="X25" s="954"/>
      <c r="Y25" s="46"/>
      <c r="Z25" s="948" t="s">
        <v>1200</v>
      </c>
      <c r="AA25" s="948"/>
      <c r="AB25" s="948"/>
      <c r="AC25" s="948"/>
      <c r="AD25" s="804"/>
      <c r="AE25" s="805"/>
      <c r="AF25" s="43"/>
      <c r="AG25" s="43"/>
      <c r="AH25" s="38"/>
      <c r="AI25" s="38"/>
      <c r="AJ25" s="38"/>
    </row>
    <row r="26" spans="1:36" x14ac:dyDescent="0.35">
      <c r="A26" s="30"/>
      <c r="B26" s="30"/>
      <c r="C26" s="30"/>
      <c r="D26" s="30"/>
      <c r="E26" s="28"/>
      <c r="F26" s="30"/>
      <c r="G26" s="30"/>
      <c r="H26" s="30"/>
      <c r="I26" s="30"/>
      <c r="J26" s="28"/>
      <c r="K26" s="30"/>
      <c r="L26" s="30"/>
      <c r="M26" s="30"/>
      <c r="N26" s="30"/>
      <c r="O26" s="28"/>
      <c r="P26" s="30"/>
      <c r="Q26" s="30"/>
      <c r="R26" s="30"/>
      <c r="S26" s="30"/>
      <c r="T26" s="28"/>
      <c r="U26" s="30"/>
      <c r="V26" s="30"/>
      <c r="W26" s="30"/>
      <c r="X26" s="30"/>
      <c r="Y26" s="10"/>
      <c r="Z26" s="30"/>
      <c r="AA26" s="30"/>
      <c r="AB26" s="30"/>
      <c r="AC26" s="30"/>
      <c r="AD26" s="809"/>
      <c r="AE26" s="803"/>
      <c r="AF26" s="40"/>
      <c r="AG26" s="40"/>
      <c r="AH26" s="31"/>
      <c r="AI26" s="31"/>
      <c r="AJ26" s="31"/>
    </row>
    <row r="27" spans="1:36" x14ac:dyDescent="0.35">
      <c r="A27" s="945" t="s">
        <v>630</v>
      </c>
      <c r="B27" s="946"/>
      <c r="C27" s="946"/>
      <c r="D27" s="946"/>
      <c r="E27" s="28"/>
      <c r="F27" s="946" t="s">
        <v>630</v>
      </c>
      <c r="G27" s="946"/>
      <c r="H27" s="946"/>
      <c r="I27" s="953"/>
      <c r="J27" s="28"/>
      <c r="K27" s="945" t="s">
        <v>630</v>
      </c>
      <c r="L27" s="946"/>
      <c r="M27" s="946"/>
      <c r="N27" s="946"/>
      <c r="O27" s="28"/>
      <c r="P27" s="945" t="s">
        <v>630</v>
      </c>
      <c r="Q27" s="946"/>
      <c r="R27" s="946"/>
      <c r="S27" s="953"/>
      <c r="T27" s="28"/>
      <c r="U27" s="945" t="s">
        <v>630</v>
      </c>
      <c r="V27" s="946"/>
      <c r="W27" s="946"/>
      <c r="X27" s="953"/>
      <c r="Y27" s="10"/>
      <c r="Z27" s="961" t="s">
        <v>630</v>
      </c>
      <c r="AA27" s="962"/>
      <c r="AB27" s="962"/>
      <c r="AC27" s="962"/>
      <c r="AD27" s="962"/>
      <c r="AE27" s="963"/>
      <c r="AF27" s="802"/>
      <c r="AG27" s="802"/>
      <c r="AH27" s="31"/>
      <c r="AI27" s="31"/>
      <c r="AJ27" s="31"/>
    </row>
    <row r="28" spans="1:36" s="7" customFormat="1" ht="84" customHeight="1" x14ac:dyDescent="0.35">
      <c r="A28" s="949"/>
      <c r="B28" s="950"/>
      <c r="C28" s="950"/>
      <c r="D28" s="950"/>
      <c r="E28" s="29"/>
      <c r="F28" s="950"/>
      <c r="G28" s="950"/>
      <c r="H28" s="950"/>
      <c r="I28" s="955"/>
      <c r="J28" s="29"/>
      <c r="K28" s="949"/>
      <c r="L28" s="950"/>
      <c r="M28" s="950"/>
      <c r="N28" s="950"/>
      <c r="O28" s="29"/>
      <c r="P28" s="949"/>
      <c r="Q28" s="950"/>
      <c r="R28" s="950"/>
      <c r="S28" s="955"/>
      <c r="T28" s="29"/>
      <c r="U28" s="949"/>
      <c r="V28" s="950"/>
      <c r="W28" s="950"/>
      <c r="X28" s="955"/>
      <c r="Y28" s="46"/>
      <c r="Z28" s="957"/>
      <c r="AA28" s="957"/>
      <c r="AB28" s="957"/>
      <c r="AC28" s="957"/>
      <c r="AD28" s="806"/>
      <c r="AE28" s="805"/>
      <c r="AF28" s="43"/>
      <c r="AG28" s="43"/>
      <c r="AH28" s="38"/>
      <c r="AI28" s="38"/>
      <c r="AJ28" s="38"/>
    </row>
    <row r="29" spans="1:36" s="7" customFormat="1" ht="199.5" customHeight="1" x14ac:dyDescent="0.35">
      <c r="A29" s="951"/>
      <c r="B29" s="952"/>
      <c r="C29" s="952"/>
      <c r="D29" s="952"/>
      <c r="E29" s="29"/>
      <c r="F29" s="952"/>
      <c r="G29" s="952"/>
      <c r="H29" s="952"/>
      <c r="I29" s="956"/>
      <c r="J29" s="29"/>
      <c r="K29" s="951"/>
      <c r="L29" s="952"/>
      <c r="M29" s="952"/>
      <c r="N29" s="952"/>
      <c r="O29" s="29"/>
      <c r="P29" s="951"/>
      <c r="Q29" s="952"/>
      <c r="R29" s="952"/>
      <c r="S29" s="956"/>
      <c r="T29" s="29"/>
      <c r="U29" s="951"/>
      <c r="V29" s="952"/>
      <c r="W29" s="952"/>
      <c r="X29" s="956"/>
      <c r="Y29" s="46"/>
      <c r="Z29" s="952"/>
      <c r="AA29" s="952"/>
      <c r="AB29" s="952"/>
      <c r="AC29" s="952"/>
      <c r="AD29" s="807"/>
      <c r="AE29" s="808"/>
      <c r="AF29" s="43"/>
      <c r="AG29" s="43"/>
      <c r="AH29" s="38"/>
      <c r="AI29" s="38"/>
      <c r="AJ29" s="38"/>
    </row>
    <row r="30" spans="1:36" x14ac:dyDescent="0.3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row>
    <row r="31" spans="1:36" x14ac:dyDescent="0.3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row>
    <row r="32" spans="1:36" x14ac:dyDescent="0.3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row>
    <row r="33" spans="1:36" x14ac:dyDescent="0.3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35">
      <c r="A34" s="31"/>
      <c r="B34" s="31"/>
      <c r="C34" s="31"/>
      <c r="D34" s="31"/>
      <c r="E34" s="31"/>
      <c r="F34" s="31"/>
      <c r="G34" s="31"/>
      <c r="H34" s="31"/>
      <c r="I34" s="31"/>
      <c r="J34" s="31"/>
      <c r="K34" s="31"/>
      <c r="L34" s="31"/>
      <c r="M34" s="31"/>
      <c r="N34" s="31"/>
      <c r="O34" s="31"/>
      <c r="P34" s="31"/>
      <c r="Q34" s="31"/>
      <c r="R34" s="31" t="s">
        <v>631</v>
      </c>
      <c r="S34" s="31"/>
      <c r="T34" s="31"/>
      <c r="U34" s="31"/>
      <c r="V34" s="31"/>
      <c r="W34" s="31"/>
      <c r="X34" s="31"/>
      <c r="Y34" s="31"/>
      <c r="Z34" s="31"/>
      <c r="AA34" s="31"/>
      <c r="AB34" s="31"/>
      <c r="AC34" s="31"/>
      <c r="AD34" s="31"/>
      <c r="AE34" s="31"/>
      <c r="AF34" s="31"/>
      <c r="AG34" s="31"/>
      <c r="AH34" s="31"/>
      <c r="AI34" s="31"/>
      <c r="AJ34" s="31"/>
    </row>
    <row r="35" spans="1:36" x14ac:dyDescent="0.3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row>
    <row r="36" spans="1:36" x14ac:dyDescent="0.3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row>
    <row r="37" spans="1:36" x14ac:dyDescent="0.3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row>
    <row r="38" spans="1:36" x14ac:dyDescent="0.3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row>
    <row r="39" spans="1:36" x14ac:dyDescent="0.3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row>
    <row r="40" spans="1:36" x14ac:dyDescent="0.3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row>
    <row r="41" spans="1:36" x14ac:dyDescent="0.3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row>
    <row r="42" spans="1:36" x14ac:dyDescent="0.3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row>
    <row r="43" spans="1:36" x14ac:dyDescent="0.3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row>
    <row r="44" spans="1:36" x14ac:dyDescent="0.3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row>
    <row r="45" spans="1:36" x14ac:dyDescent="0.3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row>
    <row r="46" spans="1:36" x14ac:dyDescent="0.3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row>
    <row r="47" spans="1:36" x14ac:dyDescent="0.3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row>
    <row r="48" spans="1:36" x14ac:dyDescent="0.3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row>
    <row r="49" spans="1:36" x14ac:dyDescent="0.3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row>
    <row r="50" spans="1:36" x14ac:dyDescent="0.3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row>
    <row r="51" spans="1:36" x14ac:dyDescent="0.3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row>
  </sheetData>
  <mergeCells count="43">
    <mergeCell ref="U1:X1"/>
    <mergeCell ref="P1:S1"/>
    <mergeCell ref="U4:X4"/>
    <mergeCell ref="P4:S4"/>
    <mergeCell ref="P9:S9"/>
    <mergeCell ref="U8:X8"/>
    <mergeCell ref="Z28:AC29"/>
    <mergeCell ref="Z12:AC12"/>
    <mergeCell ref="Z4:AC4"/>
    <mergeCell ref="Z25:AC25"/>
    <mergeCell ref="Z1:AE1"/>
    <mergeCell ref="Z24:AE24"/>
    <mergeCell ref="Z27:AE27"/>
    <mergeCell ref="F28:I29"/>
    <mergeCell ref="F27:I27"/>
    <mergeCell ref="F25:I25"/>
    <mergeCell ref="F24:I24"/>
    <mergeCell ref="A24:D24"/>
    <mergeCell ref="A25:D25"/>
    <mergeCell ref="A27:D27"/>
    <mergeCell ref="A28:D29"/>
    <mergeCell ref="K24:N24"/>
    <mergeCell ref="K25:N25"/>
    <mergeCell ref="K27:N27"/>
    <mergeCell ref="K28:N29"/>
    <mergeCell ref="U24:X24"/>
    <mergeCell ref="P25:S25"/>
    <mergeCell ref="U25:X25"/>
    <mergeCell ref="P27:S27"/>
    <mergeCell ref="P28:S29"/>
    <mergeCell ref="U28:X29"/>
    <mergeCell ref="U27:X27"/>
    <mergeCell ref="P24:S24"/>
    <mergeCell ref="K1:N1"/>
    <mergeCell ref="F1:I1"/>
    <mergeCell ref="F10:G10"/>
    <mergeCell ref="A1:D1"/>
    <mergeCell ref="A4:D4"/>
    <mergeCell ref="F11:I11"/>
    <mergeCell ref="K10:N10"/>
    <mergeCell ref="A9:D9"/>
    <mergeCell ref="F4:I4"/>
    <mergeCell ref="K4:N4"/>
  </mergeCells>
  <conditionalFormatting sqref="B2:C2">
    <cfRule type="cellIs" dxfId="633" priority="14" stopIfTrue="1" operator="lessThan">
      <formula>0</formula>
    </cfRule>
  </conditionalFormatting>
  <conditionalFormatting sqref="G2:H2">
    <cfRule type="cellIs" dxfId="632" priority="13" stopIfTrue="1" operator="lessThan">
      <formula>0</formula>
    </cfRule>
  </conditionalFormatting>
  <conditionalFormatting sqref="L2:M2">
    <cfRule type="cellIs" dxfId="631" priority="12" stopIfTrue="1" operator="lessThan">
      <formula>0</formula>
    </cfRule>
  </conditionalFormatting>
  <conditionalFormatting sqref="Q2:R2">
    <cfRule type="cellIs" dxfId="630" priority="11" stopIfTrue="1" operator="lessThan">
      <formula>0</formula>
    </cfRule>
  </conditionalFormatting>
  <conditionalFormatting sqref="V2:W2">
    <cfRule type="cellIs" dxfId="629" priority="10" stopIfTrue="1" operator="lessThan">
      <formula>0</formula>
    </cfRule>
  </conditionalFormatting>
  <conditionalFormatting sqref="AA2:AB2">
    <cfRule type="cellIs" dxfId="628" priority="9" stopIfTrue="1" operator="lessThan">
      <formula>0</formula>
    </cfRule>
  </conditionalFormatting>
  <conditionalFormatting sqref="C5:C7">
    <cfRule type="cellIs" dxfId="627" priority="8" stopIfTrue="1" operator="lessThan">
      <formula>0</formula>
    </cfRule>
  </conditionalFormatting>
  <conditionalFormatting sqref="C10:C18">
    <cfRule type="cellIs" dxfId="626" priority="7" stopIfTrue="1" operator="lessThan">
      <formula>0</formula>
    </cfRule>
  </conditionalFormatting>
  <conditionalFormatting sqref="C21">
    <cfRule type="cellIs" dxfId="625" priority="6" stopIfTrue="1" operator="lessThan">
      <formula>0</formula>
    </cfRule>
  </conditionalFormatting>
  <conditionalFormatting sqref="C19">
    <cfRule type="cellIs" dxfId="624" priority="5" stopIfTrue="1" operator="lessThan">
      <formula>0</formula>
    </cfRule>
  </conditionalFormatting>
  <conditionalFormatting sqref="H5:H9">
    <cfRule type="cellIs" dxfId="623" priority="4" stopIfTrue="1" operator="lessThan">
      <formula>0</formula>
    </cfRule>
  </conditionalFormatting>
  <conditionalFormatting sqref="H12:H13">
    <cfRule type="cellIs" dxfId="622" priority="3" stopIfTrue="1" operator="lessThan">
      <formula>0</formula>
    </cfRule>
  </conditionalFormatting>
  <conditionalFormatting sqref="H14">
    <cfRule type="cellIs" dxfId="621" priority="2" stopIfTrue="1" operator="lessThan">
      <formula>0</formula>
    </cfRule>
  </conditionalFormatting>
  <conditionalFormatting sqref="H21">
    <cfRule type="cellIs" dxfId="620" priority="1" stopIfTrue="1" operator="lessThan">
      <formula>0</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C445"/>
  <sheetViews>
    <sheetView showGridLines="0" zoomScale="81" zoomScaleNormal="70" zoomScaleSheetLayoutView="100" workbookViewId="0">
      <pane ySplit="12" topLeftCell="A13" activePane="bottomLeft" state="frozen"/>
      <selection activeCell="A30" sqref="A30"/>
      <selection pane="bottomLeft" activeCell="A150" sqref="A150"/>
    </sheetView>
  </sheetViews>
  <sheetFormatPr defaultColWidth="9.1796875" defaultRowHeight="14" outlineLevelRow="1" x14ac:dyDescent="0.3"/>
  <cols>
    <col min="1" max="1" width="10" style="301" bestFit="1" customWidth="1"/>
    <col min="2" max="2" width="46.7265625" style="301" customWidth="1"/>
    <col min="3" max="3" width="15.54296875" style="301" hidden="1" customWidth="1"/>
    <col min="4" max="4" width="15.54296875" style="301" customWidth="1"/>
    <col min="5" max="5" width="20.81640625" style="301" customWidth="1"/>
    <col min="6" max="6" width="15.54296875" style="599" customWidth="1"/>
    <col min="7" max="7" width="13.81640625" style="301" customWidth="1"/>
    <col min="8" max="8" width="71.26953125" style="301" hidden="1" customWidth="1"/>
    <col min="9" max="9" width="88.7265625" style="300" hidden="1" customWidth="1"/>
    <col min="10" max="10" width="36" style="301" hidden="1" customWidth="1"/>
    <col min="11" max="11" width="12.81640625" style="301" hidden="1" customWidth="1"/>
    <col min="12" max="12" width="51.26953125" style="301" hidden="1" customWidth="1"/>
    <col min="13" max="13" width="111.54296875" style="301" bestFit="1" customWidth="1"/>
    <col min="14" max="14" width="85.1796875" style="301" bestFit="1" customWidth="1"/>
    <col min="15" max="16384" width="9.1796875" style="301"/>
  </cols>
  <sheetData>
    <row r="1" spans="1:13" x14ac:dyDescent="0.3">
      <c r="B1" s="301" t="s">
        <v>548</v>
      </c>
      <c r="F1" s="301"/>
      <c r="I1" s="152"/>
    </row>
    <row r="2" spans="1:13" x14ac:dyDescent="0.3">
      <c r="B2" s="301" t="s">
        <v>549</v>
      </c>
      <c r="F2" s="301"/>
      <c r="I2" s="152"/>
    </row>
    <row r="3" spans="1:13" x14ac:dyDescent="0.3">
      <c r="B3" s="301" t="s">
        <v>550</v>
      </c>
      <c r="F3" s="301"/>
      <c r="I3" s="152"/>
    </row>
    <row r="4" spans="1:13" hidden="1" x14ac:dyDescent="0.3">
      <c r="F4" s="301"/>
    </row>
    <row r="5" spans="1:13" hidden="1" x14ac:dyDescent="0.3">
      <c r="F5" s="301"/>
    </row>
    <row r="6" spans="1:13" hidden="1" x14ac:dyDescent="0.3">
      <c r="F6" s="301"/>
    </row>
    <row r="7" spans="1:13" hidden="1" x14ac:dyDescent="0.3">
      <c r="F7" s="301"/>
    </row>
    <row r="8" spans="1:13" hidden="1" x14ac:dyDescent="0.3">
      <c r="F8" s="301"/>
    </row>
    <row r="9" spans="1:13" hidden="1" x14ac:dyDescent="0.3">
      <c r="F9" s="301"/>
    </row>
    <row r="10" spans="1:13" hidden="1" x14ac:dyDescent="0.3">
      <c r="F10" s="301"/>
    </row>
    <row r="11" spans="1:13" ht="14.5" thickBot="1" x14ac:dyDescent="0.35">
      <c r="C11" s="2"/>
      <c r="D11" s="2"/>
      <c r="E11" s="2"/>
      <c r="F11" s="2"/>
      <c r="G11" s="2"/>
      <c r="H11" s="2"/>
      <c r="I11" s="518"/>
    </row>
    <row r="12" spans="1:13" ht="54" customHeight="1" thickBot="1" x14ac:dyDescent="0.35">
      <c r="A12" s="165" t="s">
        <v>632</v>
      </c>
      <c r="B12" s="166" t="s">
        <v>633</v>
      </c>
      <c r="C12" s="167" t="s">
        <v>634</v>
      </c>
      <c r="D12" s="528" t="s">
        <v>635</v>
      </c>
      <c r="E12" s="227" t="s">
        <v>636</v>
      </c>
      <c r="F12" s="600" t="s">
        <v>637</v>
      </c>
      <c r="G12" s="167" t="s">
        <v>601</v>
      </c>
      <c r="H12" s="168" t="s">
        <v>638</v>
      </c>
      <c r="J12" s="773" t="s">
        <v>639</v>
      </c>
      <c r="K12" s="777" t="s">
        <v>601</v>
      </c>
      <c r="M12" s="888" t="s">
        <v>640</v>
      </c>
    </row>
    <row r="13" spans="1:13" ht="15" customHeight="1" x14ac:dyDescent="0.3">
      <c r="A13" s="969" t="s">
        <v>593</v>
      </c>
      <c r="B13" s="969"/>
      <c r="C13" s="969"/>
      <c r="D13" s="969"/>
      <c r="E13" s="969"/>
      <c r="F13" s="969"/>
      <c r="G13" s="969"/>
      <c r="H13" s="529"/>
      <c r="I13" s="529"/>
      <c r="J13" s="967" t="s">
        <v>641</v>
      </c>
      <c r="K13" s="529"/>
      <c r="M13" s="968"/>
    </row>
    <row r="14" spans="1:13" ht="26.15" customHeight="1" x14ac:dyDescent="0.3">
      <c r="A14" s="970"/>
      <c r="B14" s="970"/>
      <c r="C14" s="970"/>
      <c r="D14" s="970"/>
      <c r="E14" s="970"/>
      <c r="F14" s="970"/>
      <c r="G14" s="970"/>
      <c r="H14" s="123"/>
      <c r="I14" s="123"/>
      <c r="J14" s="967"/>
      <c r="K14" s="123"/>
      <c r="M14" s="968"/>
    </row>
    <row r="15" spans="1:13" x14ac:dyDescent="0.3">
      <c r="A15" s="513"/>
      <c r="B15" s="152"/>
      <c r="C15" s="530"/>
      <c r="D15" s="530"/>
      <c r="E15" s="530"/>
      <c r="F15" s="530"/>
      <c r="G15" s="530"/>
      <c r="H15" s="530"/>
    </row>
    <row r="16" spans="1:13" x14ac:dyDescent="0.3">
      <c r="A16" s="929"/>
      <c r="B16" s="127" t="s">
        <v>642</v>
      </c>
      <c r="C16" s="531"/>
      <c r="D16" s="531"/>
      <c r="E16" s="531"/>
      <c r="F16" s="531"/>
      <c r="G16" s="531"/>
      <c r="H16" s="531"/>
      <c r="I16" s="531"/>
      <c r="J16" s="531"/>
      <c r="K16" s="531"/>
      <c r="L16" s="531"/>
      <c r="M16" s="531"/>
    </row>
    <row r="17" spans="1:13" ht="14.5" thickBot="1" x14ac:dyDescent="0.35">
      <c r="A17" s="513"/>
      <c r="B17" s="152"/>
      <c r="C17" s="532"/>
      <c r="D17" s="532"/>
      <c r="E17" s="532"/>
      <c r="F17" s="532"/>
      <c r="G17" s="532"/>
      <c r="H17" s="532"/>
      <c r="J17" s="824"/>
      <c r="K17" s="824"/>
    </row>
    <row r="18" spans="1:13" ht="14.5" thickBot="1" x14ac:dyDescent="0.35">
      <c r="A18" s="124"/>
      <c r="B18" s="125" t="s">
        <v>643</v>
      </c>
      <c r="C18" s="140"/>
      <c r="D18" s="140"/>
      <c r="E18" s="140"/>
      <c r="F18" s="140"/>
      <c r="G18" s="140"/>
      <c r="H18" s="140"/>
      <c r="I18" s="140"/>
      <c r="J18" s="140"/>
      <c r="K18" s="140"/>
      <c r="L18" s="140"/>
      <c r="M18" s="126"/>
    </row>
    <row r="19" spans="1:13" outlineLevel="1" x14ac:dyDescent="0.3">
      <c r="A19" s="513">
        <v>4000</v>
      </c>
      <c r="B19" s="379" t="s">
        <v>152</v>
      </c>
      <c r="C19" s="533">
        <v>1590000</v>
      </c>
      <c r="D19" s="533">
        <v>1765000</v>
      </c>
      <c r="E19" s="329">
        <v>1743000</v>
      </c>
      <c r="F19" s="602">
        <f>(+E19*1.01)</f>
        <v>1760430</v>
      </c>
      <c r="G19" s="534">
        <f>+F19-E19</f>
        <v>17430</v>
      </c>
      <c r="H19" s="538" t="s">
        <v>644</v>
      </c>
      <c r="I19" s="535"/>
      <c r="J19" s="814">
        <f>F19*0.8</f>
        <v>1408344</v>
      </c>
      <c r="K19" s="826">
        <f>J19-F19</f>
        <v>-352086</v>
      </c>
    </row>
    <row r="20" spans="1:13" ht="14.5" outlineLevel="1" thickBot="1" x14ac:dyDescent="0.35">
      <c r="A20" s="513">
        <v>4027</v>
      </c>
      <c r="B20" s="379" t="s">
        <v>168</v>
      </c>
      <c r="C20" s="536">
        <v>30640</v>
      </c>
      <c r="D20" s="536">
        <v>30640</v>
      </c>
      <c r="E20" s="236">
        <v>30640</v>
      </c>
      <c r="F20" s="608">
        <v>30640</v>
      </c>
      <c r="G20" s="828">
        <f t="shared" ref="G20:G22" si="0">+F20-E20</f>
        <v>0</v>
      </c>
      <c r="H20" s="538"/>
      <c r="I20" s="535"/>
      <c r="J20" s="817">
        <f>F20</f>
        <v>30640</v>
      </c>
      <c r="K20" s="831">
        <f t="shared" ref="K20:K83" si="1">J20-F20</f>
        <v>0</v>
      </c>
    </row>
    <row r="21" spans="1:13" s="3" customFormat="1" x14ac:dyDescent="0.3">
      <c r="A21" s="537"/>
      <c r="B21" s="352" t="s">
        <v>645</v>
      </c>
      <c r="C21" s="538">
        <v>1620640</v>
      </c>
      <c r="D21" s="538">
        <v>1795640</v>
      </c>
      <c r="E21" s="232">
        <f>SUM(E19:E20)</f>
        <v>1773640</v>
      </c>
      <c r="F21" s="603">
        <f>SUM(F19:F20)</f>
        <v>1791070</v>
      </c>
      <c r="G21" s="534">
        <f t="shared" si="0"/>
        <v>17430</v>
      </c>
      <c r="H21" s="538"/>
      <c r="I21" s="539"/>
      <c r="J21" s="815">
        <f>SUM(J19:J20)</f>
        <v>1438984</v>
      </c>
      <c r="K21" s="826">
        <f t="shared" si="1"/>
        <v>-352086</v>
      </c>
    </row>
    <row r="22" spans="1:13" ht="14.5" thickBot="1" x14ac:dyDescent="0.35">
      <c r="A22" s="513"/>
      <c r="B22" s="380"/>
      <c r="C22" s="538"/>
      <c r="D22" s="538"/>
      <c r="E22" s="228"/>
      <c r="F22" s="604"/>
      <c r="G22" s="534">
        <f t="shared" si="0"/>
        <v>0</v>
      </c>
      <c r="H22" s="538"/>
      <c r="I22" s="540"/>
      <c r="J22" s="816"/>
      <c r="K22" s="826">
        <f t="shared" si="1"/>
        <v>0</v>
      </c>
    </row>
    <row r="23" spans="1:13" ht="15.75" customHeight="1" thickBot="1" x14ac:dyDescent="0.35">
      <c r="A23" s="124"/>
      <c r="B23" s="125" t="s">
        <v>646</v>
      </c>
      <c r="C23" s="126"/>
      <c r="D23" s="126"/>
      <c r="E23" s="126"/>
      <c r="F23" s="126"/>
      <c r="G23" s="126"/>
      <c r="H23" s="126"/>
      <c r="I23" s="126"/>
      <c r="J23" s="126"/>
      <c r="K23" s="126"/>
      <c r="L23" s="126"/>
      <c r="M23" s="126"/>
    </row>
    <row r="24" spans="1:13" outlineLevel="1" x14ac:dyDescent="0.3">
      <c r="A24" s="513">
        <v>4015</v>
      </c>
      <c r="B24" s="379" t="s">
        <v>162</v>
      </c>
      <c r="C24" s="538">
        <v>17000</v>
      </c>
      <c r="D24" s="538">
        <v>27500</v>
      </c>
      <c r="E24" s="228">
        <v>12000</v>
      </c>
      <c r="F24" s="604">
        <v>0</v>
      </c>
      <c r="G24" s="534">
        <f t="shared" ref="G24:G34" si="2">+F24-E24</f>
        <v>-12000</v>
      </c>
      <c r="H24" s="379" t="s">
        <v>647</v>
      </c>
      <c r="J24" s="884">
        <f>F24</f>
        <v>0</v>
      </c>
      <c r="K24" s="826">
        <f t="shared" si="1"/>
        <v>0</v>
      </c>
      <c r="M24" s="301" t="s">
        <v>648</v>
      </c>
    </row>
    <row r="25" spans="1:13" outlineLevel="1" x14ac:dyDescent="0.3">
      <c r="A25" s="513">
        <v>4020</v>
      </c>
      <c r="B25" s="379" t="s">
        <v>163</v>
      </c>
      <c r="C25" s="538">
        <v>6500</v>
      </c>
      <c r="D25" s="538">
        <v>6500</v>
      </c>
      <c r="E25" s="228">
        <v>5000</v>
      </c>
      <c r="F25" s="604">
        <v>6500</v>
      </c>
      <c r="G25" s="534">
        <f t="shared" si="2"/>
        <v>1500</v>
      </c>
      <c r="H25" s="538"/>
      <c r="I25" s="379"/>
      <c r="J25" s="818">
        <f>E25*0.8</f>
        <v>4000</v>
      </c>
      <c r="K25" s="826">
        <f t="shared" si="1"/>
        <v>-2500</v>
      </c>
      <c r="M25" s="301" t="s">
        <v>649</v>
      </c>
    </row>
    <row r="26" spans="1:13" outlineLevel="1" x14ac:dyDescent="0.3">
      <c r="A26" s="513">
        <v>4025</v>
      </c>
      <c r="B26" s="379" t="s">
        <v>167</v>
      </c>
      <c r="C26" s="538">
        <v>0</v>
      </c>
      <c r="D26" s="538">
        <v>0</v>
      </c>
      <c r="E26" s="228">
        <v>0</v>
      </c>
      <c r="F26" s="604">
        <v>6500</v>
      </c>
      <c r="G26" s="534">
        <f t="shared" si="2"/>
        <v>6500</v>
      </c>
      <c r="H26" s="538"/>
      <c r="I26" s="379"/>
      <c r="J26" s="818">
        <f>F26-(F26*0.2)</f>
        <v>5200</v>
      </c>
      <c r="K26" s="826">
        <f t="shared" si="1"/>
        <v>-1300</v>
      </c>
      <c r="M26" s="301" t="s">
        <v>650</v>
      </c>
    </row>
    <row r="27" spans="1:13" outlineLevel="1" x14ac:dyDescent="0.3">
      <c r="A27" s="513">
        <v>4010</v>
      </c>
      <c r="B27" s="379" t="s">
        <v>161</v>
      </c>
      <c r="C27" s="538">
        <v>63805</v>
      </c>
      <c r="D27" s="538">
        <v>64000</v>
      </c>
      <c r="E27" s="228">
        <v>61887</v>
      </c>
      <c r="F27" s="604">
        <v>64000</v>
      </c>
      <c r="G27" s="534">
        <f t="shared" si="2"/>
        <v>2113</v>
      </c>
      <c r="H27" s="538"/>
      <c r="I27" s="379"/>
      <c r="J27" s="819">
        <v>54000</v>
      </c>
      <c r="K27" s="826">
        <f t="shared" si="1"/>
        <v>-10000</v>
      </c>
      <c r="M27" s="301" t="s">
        <v>651</v>
      </c>
    </row>
    <row r="28" spans="1:13" outlineLevel="1" x14ac:dyDescent="0.3">
      <c r="A28" s="513">
        <v>4045</v>
      </c>
      <c r="B28" s="379" t="s">
        <v>177</v>
      </c>
      <c r="C28" s="538">
        <v>35333</v>
      </c>
      <c r="D28" s="538">
        <v>34493</v>
      </c>
      <c r="E28" s="228">
        <v>30664</v>
      </c>
      <c r="F28" s="604">
        <v>34495.47</v>
      </c>
      <c r="G28" s="534">
        <f t="shared" si="2"/>
        <v>3831.4700000000012</v>
      </c>
      <c r="H28" s="538"/>
      <c r="I28" s="379"/>
      <c r="J28" s="819">
        <f>F28</f>
        <v>34495.47</v>
      </c>
      <c r="K28" s="826">
        <f t="shared" si="1"/>
        <v>0</v>
      </c>
      <c r="M28" s="301" t="str">
        <f>M25</f>
        <v xml:space="preserve">forecasted revenues </v>
      </c>
    </row>
    <row r="29" spans="1:13" outlineLevel="1" x14ac:dyDescent="0.3">
      <c r="A29" s="513">
        <v>4046</v>
      </c>
      <c r="B29" s="379" t="s">
        <v>178</v>
      </c>
      <c r="C29" s="538">
        <v>13780</v>
      </c>
      <c r="D29" s="538">
        <v>13780</v>
      </c>
      <c r="E29" s="228">
        <v>13780</v>
      </c>
      <c r="F29" s="604">
        <v>13780</v>
      </c>
      <c r="G29" s="534">
        <f t="shared" si="2"/>
        <v>0</v>
      </c>
      <c r="H29" s="538"/>
      <c r="I29" s="541"/>
      <c r="J29" s="819">
        <f>F29</f>
        <v>13780</v>
      </c>
      <c r="K29" s="826">
        <f t="shared" si="1"/>
        <v>0</v>
      </c>
    </row>
    <row r="30" spans="1:13" outlineLevel="1" x14ac:dyDescent="0.3">
      <c r="A30" s="513">
        <v>4050</v>
      </c>
      <c r="B30" s="379" t="s">
        <v>179</v>
      </c>
      <c r="C30" s="538">
        <v>12896</v>
      </c>
      <c r="D30" s="538">
        <v>10000</v>
      </c>
      <c r="E30" s="228">
        <v>9500</v>
      </c>
      <c r="F30" s="604">
        <v>10000</v>
      </c>
      <c r="G30" s="534">
        <f t="shared" si="2"/>
        <v>500</v>
      </c>
      <c r="H30" s="538"/>
      <c r="I30" s="379"/>
      <c r="J30" s="819">
        <f>F30</f>
        <v>10000</v>
      </c>
      <c r="K30" s="826">
        <f t="shared" si="1"/>
        <v>0</v>
      </c>
      <c r="M30" s="301" t="str">
        <f>M28</f>
        <v xml:space="preserve">forecasted revenues </v>
      </c>
    </row>
    <row r="31" spans="1:13" outlineLevel="1" x14ac:dyDescent="0.3">
      <c r="A31" s="513">
        <v>4091</v>
      </c>
      <c r="B31" s="379" t="s">
        <v>652</v>
      </c>
      <c r="C31" s="538">
        <v>8840</v>
      </c>
      <c r="D31" s="538">
        <v>8840</v>
      </c>
      <c r="E31" s="228">
        <v>1478.42</v>
      </c>
      <c r="F31" s="604">
        <v>1478.42</v>
      </c>
      <c r="G31" s="534">
        <f t="shared" si="2"/>
        <v>0</v>
      </c>
      <c r="H31" s="538"/>
      <c r="I31" s="379"/>
      <c r="J31" s="818">
        <f>F31-(F31*0.2)</f>
        <v>1182.7360000000001</v>
      </c>
      <c r="K31" s="826">
        <f t="shared" si="1"/>
        <v>-295.68399999999997</v>
      </c>
    </row>
    <row r="32" spans="1:13" s="543" customFormat="1" outlineLevel="1" x14ac:dyDescent="0.3">
      <c r="A32" s="513">
        <v>4160</v>
      </c>
      <c r="B32" s="379" t="s">
        <v>653</v>
      </c>
      <c r="C32" s="538"/>
      <c r="D32" s="538"/>
      <c r="E32" s="228">
        <v>1800</v>
      </c>
      <c r="F32" s="604">
        <v>0</v>
      </c>
      <c r="G32" s="534">
        <f t="shared" si="2"/>
        <v>-1800</v>
      </c>
      <c r="H32" s="538"/>
      <c r="I32" s="542"/>
      <c r="J32" s="820"/>
      <c r="K32" s="826">
        <f t="shared" si="1"/>
        <v>0</v>
      </c>
      <c r="L32" s="544"/>
      <c r="M32" s="893" t="s">
        <v>654</v>
      </c>
    </row>
    <row r="33" spans="1:13" s="543" customFormat="1" outlineLevel="1" x14ac:dyDescent="0.3">
      <c r="A33" s="513">
        <v>4170</v>
      </c>
      <c r="B33" s="379" t="s">
        <v>655</v>
      </c>
      <c r="C33" s="538"/>
      <c r="D33" s="538"/>
      <c r="E33" s="228">
        <v>10454.81</v>
      </c>
      <c r="F33" s="604">
        <v>0</v>
      </c>
      <c r="G33" s="534">
        <f t="shared" si="2"/>
        <v>-10454.81</v>
      </c>
      <c r="H33" s="538"/>
      <c r="I33" s="542"/>
      <c r="J33" s="820"/>
      <c r="K33" s="826">
        <f t="shared" si="1"/>
        <v>0</v>
      </c>
      <c r="L33" s="544"/>
      <c r="M33" s="893" t="s">
        <v>656</v>
      </c>
    </row>
    <row r="34" spans="1:13" ht="14.5" outlineLevel="1" thickBot="1" x14ac:dyDescent="0.35">
      <c r="A34" s="513">
        <v>4999</v>
      </c>
      <c r="B34" s="379" t="s">
        <v>657</v>
      </c>
      <c r="C34" s="538">
        <v>23750</v>
      </c>
      <c r="D34" s="538">
        <v>0</v>
      </c>
      <c r="E34" s="236">
        <v>10000</v>
      </c>
      <c r="F34" s="608">
        <v>0</v>
      </c>
      <c r="G34" s="534">
        <f t="shared" si="2"/>
        <v>-10000</v>
      </c>
      <c r="H34" s="538"/>
      <c r="I34" s="379"/>
      <c r="J34" s="823"/>
      <c r="K34" s="831">
        <f t="shared" si="1"/>
        <v>0</v>
      </c>
      <c r="M34" s="301" t="s">
        <v>658</v>
      </c>
    </row>
    <row r="35" spans="1:13" s="3" customFormat="1" x14ac:dyDescent="0.3">
      <c r="A35" s="537"/>
      <c r="B35" s="352" t="s">
        <v>645</v>
      </c>
      <c r="C35" s="545">
        <v>181904</v>
      </c>
      <c r="D35" s="545">
        <v>165113</v>
      </c>
      <c r="E35" s="232">
        <f>SUM(E24:E34)</f>
        <v>156564.23000000001</v>
      </c>
      <c r="F35" s="603">
        <f>SUM(F24:F34)</f>
        <v>136753.89000000001</v>
      </c>
      <c r="G35" s="545">
        <f>SUM(G24:G34)</f>
        <v>-19810.339999999997</v>
      </c>
      <c r="H35" s="548"/>
      <c r="I35" s="539"/>
      <c r="J35" s="821">
        <f>SUM(J24:J34)</f>
        <v>122658.20600000001</v>
      </c>
      <c r="K35" s="826">
        <f t="shared" si="1"/>
        <v>-14095.684000000008</v>
      </c>
    </row>
    <row r="36" spans="1:13" ht="14.5" thickBot="1" x14ac:dyDescent="0.35">
      <c r="A36" s="513"/>
      <c r="B36" s="379"/>
      <c r="C36" s="538"/>
      <c r="D36" s="538"/>
      <c r="E36" s="236"/>
      <c r="F36" s="608"/>
      <c r="G36" s="538"/>
      <c r="H36" s="538"/>
      <c r="I36" s="379"/>
      <c r="J36" s="842"/>
      <c r="K36" s="831">
        <f t="shared" si="1"/>
        <v>0</v>
      </c>
    </row>
    <row r="37" spans="1:13" s="407" customFormat="1" ht="29.25" customHeight="1" thickBot="1" x14ac:dyDescent="0.35">
      <c r="A37" s="402"/>
      <c r="B37" s="403" t="s">
        <v>659</v>
      </c>
      <c r="C37" s="405">
        <v>1802544</v>
      </c>
      <c r="D37" s="405">
        <v>1960753</v>
      </c>
      <c r="E37" s="404">
        <f>+E21+E35</f>
        <v>1930204.23</v>
      </c>
      <c r="F37" s="404">
        <f>+F21+F35</f>
        <v>1927823.8900000001</v>
      </c>
      <c r="G37" s="405">
        <f t="shared" ref="G37" si="3">+F37-E37</f>
        <v>-2380.339999999851</v>
      </c>
      <c r="H37" s="405"/>
      <c r="I37" s="406"/>
      <c r="J37" s="880">
        <f>SUM(J21,J35)</f>
        <v>1561642.206</v>
      </c>
      <c r="K37" s="881">
        <f t="shared" si="1"/>
        <v>-366181.68400000012</v>
      </c>
      <c r="L37" s="408"/>
    </row>
    <row r="38" spans="1:13" x14ac:dyDescent="0.3">
      <c r="A38" s="513"/>
      <c r="B38" s="152"/>
      <c r="C38" s="546"/>
      <c r="D38" s="546"/>
      <c r="E38" s="546"/>
      <c r="F38" s="546"/>
      <c r="G38" s="546"/>
      <c r="H38" s="596"/>
      <c r="K38" s="774">
        <f t="shared" si="1"/>
        <v>0</v>
      </c>
    </row>
    <row r="39" spans="1:13" x14ac:dyDescent="0.3">
      <c r="A39" s="929"/>
      <c r="B39" s="127" t="s">
        <v>660</v>
      </c>
      <c r="C39" s="547"/>
      <c r="D39" s="547"/>
      <c r="E39" s="547"/>
      <c r="F39" s="547"/>
      <c r="G39" s="547"/>
      <c r="H39" s="547"/>
      <c r="I39" s="547"/>
      <c r="J39" s="547"/>
      <c r="K39" s="547"/>
      <c r="L39" s="547"/>
      <c r="M39" s="547"/>
    </row>
    <row r="40" spans="1:13" ht="14.5" thickBot="1" x14ac:dyDescent="0.35">
      <c r="A40" s="513"/>
      <c r="B40" s="152"/>
      <c r="C40" s="532"/>
      <c r="D40" s="532"/>
      <c r="E40" s="532"/>
      <c r="F40" s="532"/>
      <c r="G40" s="532"/>
      <c r="H40" s="532"/>
      <c r="J40" s="824"/>
      <c r="K40" s="853">
        <f t="shared" si="1"/>
        <v>0</v>
      </c>
    </row>
    <row r="41" spans="1:13" ht="14.5" thickBot="1" x14ac:dyDescent="0.35">
      <c r="A41" s="124"/>
      <c r="B41" s="125" t="s">
        <v>661</v>
      </c>
      <c r="C41" s="140"/>
      <c r="D41" s="140"/>
      <c r="E41" s="140"/>
      <c r="F41" s="140"/>
      <c r="G41" s="140"/>
      <c r="H41" s="140"/>
      <c r="I41" s="140"/>
      <c r="J41" s="140"/>
      <c r="K41" s="140"/>
      <c r="L41" s="140"/>
      <c r="M41" s="126"/>
    </row>
    <row r="42" spans="1:13" outlineLevel="1" x14ac:dyDescent="0.3">
      <c r="A42" s="513">
        <v>5001</v>
      </c>
      <c r="B42" s="152" t="s">
        <v>195</v>
      </c>
      <c r="C42" s="533">
        <v>332280</v>
      </c>
      <c r="D42" s="533">
        <v>338926</v>
      </c>
      <c r="E42" s="228">
        <v>303868.15430399997</v>
      </c>
      <c r="F42" s="604">
        <v>308689</v>
      </c>
      <c r="G42" s="534">
        <f t="shared" ref="G42:G79" si="4">+F42-E42</f>
        <v>4820.8456960000331</v>
      </c>
      <c r="H42" s="538"/>
      <c r="J42" s="825">
        <f>F42</f>
        <v>308689</v>
      </c>
      <c r="K42" s="826">
        <f t="shared" si="1"/>
        <v>0</v>
      </c>
      <c r="M42" s="301" t="str">
        <f>M43</f>
        <v>Increase with the presence of a sustainability coordinator</v>
      </c>
    </row>
    <row r="43" spans="1:13" outlineLevel="1" x14ac:dyDescent="0.3">
      <c r="A43" s="513">
        <v>5002</v>
      </c>
      <c r="B43" s="152" t="s">
        <v>196</v>
      </c>
      <c r="C43" s="534">
        <v>32144.07</v>
      </c>
      <c r="D43" s="534">
        <v>33146.932906438655</v>
      </c>
      <c r="E43" s="228">
        <v>30978.124599786235</v>
      </c>
      <c r="F43" s="604">
        <v>37001</v>
      </c>
      <c r="G43" s="534">
        <f t="shared" si="4"/>
        <v>6022.8754002137648</v>
      </c>
      <c r="H43" s="538"/>
      <c r="J43" s="825">
        <f>F43</f>
        <v>37001</v>
      </c>
      <c r="K43" s="826">
        <f t="shared" si="1"/>
        <v>0</v>
      </c>
      <c r="M43" s="301" t="s">
        <v>662</v>
      </c>
    </row>
    <row r="44" spans="1:13" outlineLevel="1" x14ac:dyDescent="0.3">
      <c r="A44" s="513">
        <v>5006</v>
      </c>
      <c r="B44" s="152" t="s">
        <v>198</v>
      </c>
      <c r="C44" s="534">
        <v>27364.080000000002</v>
      </c>
      <c r="D44" s="534">
        <v>28332.695039999995</v>
      </c>
      <c r="E44" s="228">
        <v>26561.901599999997</v>
      </c>
      <c r="F44" s="604">
        <v>30706</v>
      </c>
      <c r="G44" s="534">
        <f t="shared" si="4"/>
        <v>4144.0984000000026</v>
      </c>
      <c r="H44" s="538"/>
      <c r="J44" s="826">
        <f>F44*0.3</f>
        <v>9211.7999999999993</v>
      </c>
      <c r="K44" s="826">
        <f t="shared" si="1"/>
        <v>-21494.2</v>
      </c>
      <c r="L44" s="774"/>
      <c r="M44" s="301" t="str">
        <f>M43</f>
        <v>Increase with the presence of a sustainability coordinator</v>
      </c>
    </row>
    <row r="45" spans="1:13" outlineLevel="1" x14ac:dyDescent="0.3">
      <c r="A45" s="513">
        <v>5010</v>
      </c>
      <c r="B45" s="152" t="s">
        <v>199</v>
      </c>
      <c r="C45" s="534">
        <v>625</v>
      </c>
      <c r="D45" s="534">
        <v>500</v>
      </c>
      <c r="E45" s="228">
        <v>500</v>
      </c>
      <c r="F45" s="604">
        <v>500</v>
      </c>
      <c r="G45" s="534">
        <f t="shared" si="4"/>
        <v>0</v>
      </c>
      <c r="H45" s="538"/>
      <c r="J45" s="826">
        <v>0</v>
      </c>
      <c r="K45" s="826">
        <f t="shared" si="1"/>
        <v>-500</v>
      </c>
    </row>
    <row r="46" spans="1:13" outlineLevel="1" x14ac:dyDescent="0.3">
      <c r="A46" s="513">
        <v>5011</v>
      </c>
      <c r="B46" s="306" t="s">
        <v>200</v>
      </c>
      <c r="C46" s="534">
        <v>625</v>
      </c>
      <c r="D46" s="534">
        <v>500</v>
      </c>
      <c r="E46" s="228">
        <v>500</v>
      </c>
      <c r="F46" s="604">
        <v>500</v>
      </c>
      <c r="G46" s="534">
        <f t="shared" si="4"/>
        <v>0</v>
      </c>
      <c r="H46" s="538"/>
      <c r="J46" s="826">
        <v>0</v>
      </c>
      <c r="K46" s="826">
        <f t="shared" si="1"/>
        <v>-500</v>
      </c>
    </row>
    <row r="47" spans="1:13" outlineLevel="1" x14ac:dyDescent="0.3">
      <c r="A47" s="513">
        <v>5013</v>
      </c>
      <c r="B47" s="152" t="s">
        <v>202</v>
      </c>
      <c r="C47" s="534">
        <v>625</v>
      </c>
      <c r="D47" s="534">
        <v>500</v>
      </c>
      <c r="E47" s="228">
        <v>500</v>
      </c>
      <c r="F47" s="604">
        <v>500</v>
      </c>
      <c r="G47" s="534">
        <f t="shared" si="4"/>
        <v>0</v>
      </c>
      <c r="H47" s="538"/>
      <c r="J47" s="826">
        <v>0</v>
      </c>
      <c r="K47" s="826">
        <f t="shared" si="1"/>
        <v>-500</v>
      </c>
    </row>
    <row r="48" spans="1:13" outlineLevel="1" x14ac:dyDescent="0.3">
      <c r="A48" s="513">
        <v>5014</v>
      </c>
      <c r="B48" s="152" t="s">
        <v>203</v>
      </c>
      <c r="C48" s="534">
        <v>625</v>
      </c>
      <c r="D48" s="534">
        <v>500</v>
      </c>
      <c r="E48" s="228">
        <v>500</v>
      </c>
      <c r="F48" s="604">
        <v>500</v>
      </c>
      <c r="G48" s="534">
        <f t="shared" si="4"/>
        <v>0</v>
      </c>
      <c r="H48" s="538"/>
      <c r="J48" s="826">
        <v>0</v>
      </c>
      <c r="K48" s="826">
        <f t="shared" si="1"/>
        <v>-500</v>
      </c>
    </row>
    <row r="49" spans="1:13" outlineLevel="1" x14ac:dyDescent="0.3">
      <c r="A49" s="513">
        <v>5020</v>
      </c>
      <c r="B49" s="152" t="s">
        <v>206</v>
      </c>
      <c r="C49" s="534">
        <v>625</v>
      </c>
      <c r="D49" s="534">
        <v>500</v>
      </c>
      <c r="E49" s="228">
        <v>500</v>
      </c>
      <c r="F49" s="604">
        <v>500</v>
      </c>
      <c r="G49" s="534">
        <f t="shared" si="4"/>
        <v>0</v>
      </c>
      <c r="H49" s="538"/>
      <c r="J49" s="826">
        <v>0</v>
      </c>
      <c r="K49" s="826">
        <f t="shared" si="1"/>
        <v>-500</v>
      </c>
    </row>
    <row r="50" spans="1:13" outlineLevel="1" x14ac:dyDescent="0.3">
      <c r="A50" s="513">
        <v>5021</v>
      </c>
      <c r="B50" s="152" t="s">
        <v>207</v>
      </c>
      <c r="C50" s="534">
        <v>625</v>
      </c>
      <c r="D50" s="534">
        <v>500</v>
      </c>
      <c r="E50" s="228">
        <v>500</v>
      </c>
      <c r="F50" s="604">
        <v>500</v>
      </c>
      <c r="G50" s="534">
        <f t="shared" si="4"/>
        <v>0</v>
      </c>
      <c r="H50" s="538"/>
      <c r="J50" s="826">
        <v>0</v>
      </c>
      <c r="K50" s="826">
        <f t="shared" si="1"/>
        <v>-500</v>
      </c>
    </row>
    <row r="51" spans="1:13" outlineLevel="1" x14ac:dyDescent="0.3">
      <c r="A51" s="513">
        <v>5022</v>
      </c>
      <c r="B51" s="152" t="s">
        <v>208</v>
      </c>
      <c r="C51" s="534">
        <v>625</v>
      </c>
      <c r="D51" s="534">
        <v>500</v>
      </c>
      <c r="E51" s="228">
        <v>500</v>
      </c>
      <c r="F51" s="604">
        <v>500</v>
      </c>
      <c r="G51" s="534">
        <f t="shared" si="4"/>
        <v>0</v>
      </c>
      <c r="H51" s="538"/>
      <c r="J51" s="826">
        <v>0</v>
      </c>
      <c r="K51" s="826">
        <f t="shared" si="1"/>
        <v>-500</v>
      </c>
    </row>
    <row r="52" spans="1:13" outlineLevel="1" x14ac:dyDescent="0.3">
      <c r="A52" s="513">
        <v>5023</v>
      </c>
      <c r="B52" s="152" t="s">
        <v>209</v>
      </c>
      <c r="C52" s="534">
        <v>625</v>
      </c>
      <c r="D52" s="534">
        <v>500</v>
      </c>
      <c r="E52" s="228">
        <v>500</v>
      </c>
      <c r="F52" s="604">
        <v>500</v>
      </c>
      <c r="G52" s="534">
        <f t="shared" si="4"/>
        <v>0</v>
      </c>
      <c r="H52" s="538"/>
      <c r="J52" s="826">
        <v>0</v>
      </c>
      <c r="K52" s="826">
        <f t="shared" si="1"/>
        <v>-500</v>
      </c>
    </row>
    <row r="53" spans="1:13" outlineLevel="1" x14ac:dyDescent="0.3">
      <c r="A53" s="513">
        <v>5025</v>
      </c>
      <c r="B53" s="152" t="s">
        <v>211</v>
      </c>
      <c r="C53" s="534">
        <v>3200</v>
      </c>
      <c r="D53" s="534">
        <v>3200</v>
      </c>
      <c r="E53" s="228">
        <v>3000</v>
      </c>
      <c r="F53" s="604">
        <f>3200</f>
        <v>3200</v>
      </c>
      <c r="G53" s="534">
        <f t="shared" si="4"/>
        <v>200</v>
      </c>
      <c r="H53" s="538"/>
      <c r="J53" s="825">
        <f>F53</f>
        <v>3200</v>
      </c>
      <c r="K53" s="826">
        <f t="shared" si="1"/>
        <v>0</v>
      </c>
      <c r="L53" s="549"/>
      <c r="M53" s="301" t="s">
        <v>663</v>
      </c>
    </row>
    <row r="54" spans="1:13" ht="14.5" outlineLevel="1" thickBot="1" x14ac:dyDescent="0.35">
      <c r="A54" s="513">
        <v>5110</v>
      </c>
      <c r="B54" s="152" t="s">
        <v>216</v>
      </c>
      <c r="C54" s="534">
        <v>1388</v>
      </c>
      <c r="D54" s="534">
        <v>1500</v>
      </c>
      <c r="E54" s="228">
        <v>1500</v>
      </c>
      <c r="F54" s="604">
        <v>1000</v>
      </c>
      <c r="G54" s="828">
        <f t="shared" si="4"/>
        <v>-500</v>
      </c>
      <c r="H54" s="829"/>
      <c r="I54" s="830"/>
      <c r="J54" s="831">
        <f>F54</f>
        <v>1000</v>
      </c>
      <c r="K54" s="831">
        <f t="shared" si="1"/>
        <v>0</v>
      </c>
      <c r="M54" s="301" t="s">
        <v>664</v>
      </c>
    </row>
    <row r="55" spans="1:13" s="3" customFormat="1" x14ac:dyDescent="0.3">
      <c r="A55" s="537"/>
      <c r="B55" s="132" t="s">
        <v>645</v>
      </c>
      <c r="C55" s="545">
        <v>401376.15</v>
      </c>
      <c r="D55" s="545">
        <v>409105.62794643868</v>
      </c>
      <c r="E55" s="233">
        <f>SUM(E42:E54)</f>
        <v>369908.18050378619</v>
      </c>
      <c r="F55" s="609">
        <f>SUM(F42:F54)</f>
        <v>384596</v>
      </c>
      <c r="G55" s="534">
        <f t="shared" si="4"/>
        <v>14687.819496213808</v>
      </c>
      <c r="H55" s="619"/>
      <c r="I55" s="300"/>
      <c r="J55" s="827">
        <f>SUM(J42:J54)</f>
        <v>359101.8</v>
      </c>
      <c r="K55" s="839">
        <f t="shared" si="1"/>
        <v>-25494.200000000012</v>
      </c>
    </row>
    <row r="56" spans="1:13" ht="14.5" thickBot="1" x14ac:dyDescent="0.35">
      <c r="A56" s="513"/>
      <c r="B56" s="152"/>
      <c r="C56" s="536"/>
      <c r="D56" s="536"/>
      <c r="E56" s="236"/>
      <c r="F56" s="608"/>
      <c r="G56" s="534">
        <f t="shared" si="4"/>
        <v>0</v>
      </c>
      <c r="H56" s="538"/>
      <c r="J56" s="822"/>
      <c r="K56" s="839"/>
    </row>
    <row r="57" spans="1:13" ht="14.5" thickBot="1" x14ac:dyDescent="0.35">
      <c r="A57" s="124"/>
      <c r="B57" s="125" t="s">
        <v>665</v>
      </c>
      <c r="C57" s="126"/>
      <c r="D57" s="126"/>
      <c r="E57" s="126"/>
      <c r="F57" s="126"/>
      <c r="G57" s="126"/>
      <c r="H57" s="126"/>
      <c r="I57" s="126"/>
      <c r="J57" s="126"/>
      <c r="K57" s="126"/>
      <c r="L57" s="126"/>
      <c r="M57" s="126"/>
    </row>
    <row r="58" spans="1:13" outlineLevel="1" x14ac:dyDescent="0.3">
      <c r="A58" s="513">
        <v>5100</v>
      </c>
      <c r="B58" s="377" t="s">
        <v>212</v>
      </c>
      <c r="C58" s="538">
        <v>4950</v>
      </c>
      <c r="D58" s="538">
        <v>5000</v>
      </c>
      <c r="E58" s="228">
        <v>3500</v>
      </c>
      <c r="F58" s="604">
        <v>5000</v>
      </c>
      <c r="G58" s="534">
        <f t="shared" si="4"/>
        <v>1500</v>
      </c>
      <c r="H58" s="538"/>
      <c r="J58" s="825">
        <f>F58</f>
        <v>5000</v>
      </c>
      <c r="K58" s="826">
        <f t="shared" si="1"/>
        <v>0</v>
      </c>
      <c r="M58" s="301" t="s">
        <v>666</v>
      </c>
    </row>
    <row r="59" spans="1:13" outlineLevel="1" x14ac:dyDescent="0.3">
      <c r="A59" s="513">
        <v>5101</v>
      </c>
      <c r="B59" s="300" t="s">
        <v>213</v>
      </c>
      <c r="C59" s="538">
        <v>2100</v>
      </c>
      <c r="D59" s="538">
        <v>2100</v>
      </c>
      <c r="E59" s="228">
        <v>2100</v>
      </c>
      <c r="F59" s="604">
        <v>2100</v>
      </c>
      <c r="G59" s="534">
        <f t="shared" si="4"/>
        <v>0</v>
      </c>
      <c r="H59" s="538"/>
      <c r="J59" s="825">
        <f>F59</f>
        <v>2100</v>
      </c>
      <c r="K59" s="826">
        <f t="shared" si="1"/>
        <v>0</v>
      </c>
      <c r="M59" s="301" t="str">
        <f>M58</f>
        <v>Budgeted same from last fiscal year, actuals depend on how many meetings council will have this year</v>
      </c>
    </row>
    <row r="60" spans="1:13" outlineLevel="1" x14ac:dyDescent="0.3">
      <c r="A60" s="513">
        <v>5105</v>
      </c>
      <c r="B60" s="300" t="s">
        <v>214</v>
      </c>
      <c r="C60" s="538">
        <v>1600</v>
      </c>
      <c r="D60" s="538">
        <v>500</v>
      </c>
      <c r="E60" s="228">
        <v>500</v>
      </c>
      <c r="F60" s="604">
        <v>500</v>
      </c>
      <c r="G60" s="534">
        <f t="shared" si="4"/>
        <v>0</v>
      </c>
      <c r="H60" s="538"/>
      <c r="J60" s="826">
        <v>100</v>
      </c>
      <c r="K60" s="826">
        <f t="shared" si="1"/>
        <v>-400</v>
      </c>
    </row>
    <row r="61" spans="1:13" outlineLevel="1" x14ac:dyDescent="0.3">
      <c r="A61" s="513">
        <v>5106</v>
      </c>
      <c r="B61" s="300" t="s">
        <v>215</v>
      </c>
      <c r="C61" s="538">
        <v>3200</v>
      </c>
      <c r="D61" s="538">
        <v>4500</v>
      </c>
      <c r="E61" s="228">
        <v>3000</v>
      </c>
      <c r="F61" s="604">
        <v>1500</v>
      </c>
      <c r="G61" s="534">
        <f t="shared" si="4"/>
        <v>-1500</v>
      </c>
      <c r="H61" s="538"/>
      <c r="J61" s="826">
        <v>500</v>
      </c>
      <c r="K61" s="826">
        <f t="shared" si="1"/>
        <v>-1000</v>
      </c>
      <c r="M61" s="301" t="s">
        <v>667</v>
      </c>
    </row>
    <row r="62" spans="1:13" outlineLevel="1" x14ac:dyDescent="0.3">
      <c r="A62" s="513">
        <v>5119</v>
      </c>
      <c r="B62" s="300" t="s">
        <v>668</v>
      </c>
      <c r="C62" s="538">
        <v>0</v>
      </c>
      <c r="D62" s="538">
        <v>2600</v>
      </c>
      <c r="E62" s="228">
        <v>2600</v>
      </c>
      <c r="F62" s="604">
        <v>1500</v>
      </c>
      <c r="G62" s="534">
        <f t="shared" si="4"/>
        <v>-1100</v>
      </c>
      <c r="H62" s="538"/>
      <c r="J62" s="826">
        <v>900</v>
      </c>
      <c r="K62" s="826">
        <f t="shared" si="1"/>
        <v>-600</v>
      </c>
      <c r="M62" s="301" t="str">
        <f>M61</f>
        <v>decrease due to council meetings being online (zoom)</v>
      </c>
    </row>
    <row r="63" spans="1:13" outlineLevel="1" x14ac:dyDescent="0.3">
      <c r="A63" s="513">
        <v>5115</v>
      </c>
      <c r="B63" s="300" t="s">
        <v>218</v>
      </c>
      <c r="C63" s="538">
        <v>3200</v>
      </c>
      <c r="D63" s="538">
        <v>5000</v>
      </c>
      <c r="E63" s="228">
        <v>4046</v>
      </c>
      <c r="F63" s="604">
        <f>E63*0.3</f>
        <v>1213.8</v>
      </c>
      <c r="G63" s="534">
        <f t="shared" si="4"/>
        <v>-2832.2</v>
      </c>
      <c r="H63" s="538"/>
      <c r="J63" s="826">
        <v>0</v>
      </c>
      <c r="K63" s="826">
        <f t="shared" si="1"/>
        <v>-1213.8</v>
      </c>
      <c r="M63" s="301" t="str">
        <f>M62</f>
        <v>decrease due to council meetings being online (zoom)</v>
      </c>
    </row>
    <row r="64" spans="1:13" outlineLevel="1" x14ac:dyDescent="0.3">
      <c r="A64" s="513">
        <v>5117</v>
      </c>
      <c r="B64" s="300" t="s">
        <v>219</v>
      </c>
      <c r="C64" s="538">
        <v>2200</v>
      </c>
      <c r="D64" s="538">
        <v>750</v>
      </c>
      <c r="E64" s="228">
        <v>150</v>
      </c>
      <c r="F64" s="604">
        <v>300</v>
      </c>
      <c r="G64" s="534">
        <f t="shared" si="4"/>
        <v>150</v>
      </c>
      <c r="H64" s="538"/>
      <c r="J64" s="826">
        <v>150</v>
      </c>
      <c r="K64" s="826">
        <f t="shared" si="1"/>
        <v>-150</v>
      </c>
    </row>
    <row r="65" spans="1:13" outlineLevel="1" x14ac:dyDescent="0.3">
      <c r="A65" s="513">
        <v>5118</v>
      </c>
      <c r="B65" s="300" t="s">
        <v>669</v>
      </c>
      <c r="C65" s="538">
        <v>400</v>
      </c>
      <c r="D65" s="538">
        <v>400</v>
      </c>
      <c r="E65" s="228">
        <v>300</v>
      </c>
      <c r="F65" s="604">
        <v>150</v>
      </c>
      <c r="G65" s="534">
        <f t="shared" si="4"/>
        <v>-150</v>
      </c>
      <c r="H65" s="538"/>
      <c r="J65" s="826">
        <v>0</v>
      </c>
      <c r="K65" s="826">
        <f t="shared" si="1"/>
        <v>-150</v>
      </c>
      <c r="M65" s="301" t="str">
        <f>M63</f>
        <v>decrease due to council meetings being online (zoom)</v>
      </c>
    </row>
    <row r="66" spans="1:13" outlineLevel="1" x14ac:dyDescent="0.3">
      <c r="A66" s="513">
        <v>5120</v>
      </c>
      <c r="B66" s="300" t="s">
        <v>221</v>
      </c>
      <c r="C66" s="538">
        <v>2500</v>
      </c>
      <c r="D66" s="538">
        <v>2500</v>
      </c>
      <c r="E66" s="228">
        <v>2500</v>
      </c>
      <c r="F66" s="604">
        <v>5000</v>
      </c>
      <c r="G66" s="534">
        <f t="shared" si="4"/>
        <v>2500</v>
      </c>
      <c r="H66" s="538" t="s">
        <v>670</v>
      </c>
      <c r="J66" s="825">
        <f>F66</f>
        <v>5000</v>
      </c>
      <c r="K66" s="826">
        <f t="shared" si="1"/>
        <v>0</v>
      </c>
      <c r="M66" s="301" t="s">
        <v>671</v>
      </c>
    </row>
    <row r="67" spans="1:13" s="155" customFormat="1" ht="14.25" customHeight="1" outlineLevel="1" thickBot="1" x14ac:dyDescent="0.35">
      <c r="A67" s="620">
        <v>5300</v>
      </c>
      <c r="B67" s="164" t="s">
        <v>235</v>
      </c>
      <c r="C67" s="255">
        <v>65000</v>
      </c>
      <c r="D67" s="255">
        <v>34431.97</v>
      </c>
      <c r="E67" s="840">
        <v>25000</v>
      </c>
      <c r="F67" s="834">
        <f>Elections!K26</f>
        <v>25747.05</v>
      </c>
      <c r="G67" s="828">
        <f t="shared" si="4"/>
        <v>747.04999999999927</v>
      </c>
      <c r="H67" s="242" t="s">
        <v>672</v>
      </c>
      <c r="I67" s="164"/>
      <c r="J67" s="833">
        <f>F67*0.6</f>
        <v>15448.23</v>
      </c>
      <c r="K67" s="831">
        <f t="shared" si="1"/>
        <v>-10298.82</v>
      </c>
      <c r="M67" s="155" t="s">
        <v>673</v>
      </c>
    </row>
    <row r="68" spans="1:13" x14ac:dyDescent="0.3">
      <c r="A68" s="537"/>
      <c r="B68" s="352" t="s">
        <v>645</v>
      </c>
      <c r="C68" s="538">
        <v>85150</v>
      </c>
      <c r="D68" s="538">
        <v>57781.97</v>
      </c>
      <c r="E68" s="400">
        <f>SUM(E58:E67)</f>
        <v>43696</v>
      </c>
      <c r="F68" s="835">
        <f>SUM(F58:F67)</f>
        <v>43010.85</v>
      </c>
      <c r="G68" s="534">
        <f t="shared" si="4"/>
        <v>-685.15000000000146</v>
      </c>
      <c r="H68" s="538"/>
      <c r="I68" s="377"/>
      <c r="J68" s="832">
        <f>SUM(J58:J67)</f>
        <v>29198.23</v>
      </c>
      <c r="K68" s="839">
        <f t="shared" si="1"/>
        <v>-13812.619999999999</v>
      </c>
    </row>
    <row r="69" spans="1:13" ht="14.5" thickBot="1" x14ac:dyDescent="0.35">
      <c r="A69" s="513"/>
      <c r="B69" s="317"/>
      <c r="C69" s="538"/>
      <c r="D69" s="538"/>
      <c r="E69" s="228"/>
      <c r="F69" s="604"/>
      <c r="G69" s="534"/>
      <c r="H69" s="538"/>
      <c r="J69" s="822"/>
      <c r="K69" s="831"/>
    </row>
    <row r="70" spans="1:13" ht="14.5" thickBot="1" x14ac:dyDescent="0.35">
      <c r="A70" s="124"/>
      <c r="B70" s="125" t="s">
        <v>674</v>
      </c>
      <c r="C70" s="126"/>
      <c r="D70" s="126"/>
      <c r="E70" s="126"/>
      <c r="F70" s="126"/>
      <c r="G70" s="126"/>
      <c r="H70" s="126"/>
      <c r="I70" s="126"/>
      <c r="J70" s="126"/>
      <c r="K70" s="126"/>
      <c r="L70" s="126"/>
      <c r="M70" s="126"/>
    </row>
    <row r="71" spans="1:13" s="440" customFormat="1" outlineLevel="1" x14ac:dyDescent="0.3">
      <c r="A71" s="513">
        <v>5400</v>
      </c>
      <c r="B71" s="300" t="s">
        <v>241</v>
      </c>
      <c r="C71" s="538">
        <v>426693.42</v>
      </c>
      <c r="D71" s="538">
        <v>450881</v>
      </c>
      <c r="E71" s="228">
        <v>468029.34876000002</v>
      </c>
      <c r="F71" s="604">
        <v>515389</v>
      </c>
      <c r="G71" s="534">
        <f t="shared" si="4"/>
        <v>47359.651239999977</v>
      </c>
      <c r="H71" s="538" t="s">
        <v>675</v>
      </c>
      <c r="I71" s="300"/>
      <c r="J71" s="825">
        <f>F71</f>
        <v>515389</v>
      </c>
      <c r="K71" s="826">
        <f t="shared" si="1"/>
        <v>0</v>
      </c>
      <c r="L71" s="301"/>
      <c r="M71" s="901" t="s">
        <v>676</v>
      </c>
    </row>
    <row r="72" spans="1:13" s="440" customFormat="1" outlineLevel="1" x14ac:dyDescent="0.3">
      <c r="A72" s="513">
        <v>5402</v>
      </c>
      <c r="B72" s="300" t="s">
        <v>243</v>
      </c>
      <c r="C72" s="538">
        <v>41105.769999999997</v>
      </c>
      <c r="D72" s="538">
        <v>40407</v>
      </c>
      <c r="E72" s="228">
        <v>41031.634003091996</v>
      </c>
      <c r="F72" s="604">
        <v>56188</v>
      </c>
      <c r="G72" s="534">
        <f t="shared" si="4"/>
        <v>15156.365996908004</v>
      </c>
      <c r="H72" s="538" t="s">
        <v>675</v>
      </c>
      <c r="I72" s="300"/>
      <c r="J72" s="825">
        <f t="shared" ref="J72:J78" si="5">F72</f>
        <v>56188</v>
      </c>
      <c r="K72" s="826">
        <f t="shared" si="1"/>
        <v>0</v>
      </c>
      <c r="L72" s="301"/>
      <c r="M72" s="901" t="str">
        <f>M71</f>
        <v>Hired new staff due to the overload of work services are experiencing (3 new campaign assistants, project manager at LIC)</v>
      </c>
    </row>
    <row r="73" spans="1:13" outlineLevel="1" x14ac:dyDescent="0.3">
      <c r="A73" s="513">
        <v>5024</v>
      </c>
      <c r="B73" s="300" t="s">
        <v>210</v>
      </c>
      <c r="C73" s="538">
        <v>500</v>
      </c>
      <c r="D73" s="538">
        <v>500</v>
      </c>
      <c r="E73" s="228">
        <v>500</v>
      </c>
      <c r="F73" s="604">
        <v>500</v>
      </c>
      <c r="G73" s="534">
        <f t="shared" si="4"/>
        <v>0</v>
      </c>
      <c r="H73" s="538"/>
      <c r="J73" s="825">
        <v>200</v>
      </c>
      <c r="K73" s="826">
        <f t="shared" si="1"/>
        <v>-300</v>
      </c>
    </row>
    <row r="74" spans="1:13" outlineLevel="1" x14ac:dyDescent="0.3">
      <c r="A74" s="513">
        <v>5406</v>
      </c>
      <c r="B74" s="300" t="s">
        <v>246</v>
      </c>
      <c r="C74" s="538">
        <v>21000</v>
      </c>
      <c r="D74" s="538">
        <v>29000</v>
      </c>
      <c r="E74" s="228">
        <v>29000</v>
      </c>
      <c r="F74" s="604">
        <v>29000</v>
      </c>
      <c r="G74" s="534">
        <f t="shared" si="4"/>
        <v>0</v>
      </c>
      <c r="H74" s="538"/>
      <c r="J74" s="825">
        <f t="shared" si="5"/>
        <v>29000</v>
      </c>
      <c r="K74" s="826">
        <f t="shared" si="1"/>
        <v>0</v>
      </c>
    </row>
    <row r="75" spans="1:13" outlineLevel="1" x14ac:dyDescent="0.3">
      <c r="A75" s="513">
        <v>5407</v>
      </c>
      <c r="B75" s="300" t="s">
        <v>247</v>
      </c>
      <c r="C75" s="538">
        <v>100</v>
      </c>
      <c r="D75" s="538">
        <v>100</v>
      </c>
      <c r="E75" s="228">
        <v>100</v>
      </c>
      <c r="F75" s="604">
        <v>100</v>
      </c>
      <c r="G75" s="534">
        <f t="shared" si="4"/>
        <v>0</v>
      </c>
      <c r="H75" s="538"/>
      <c r="J75" s="825">
        <f t="shared" si="5"/>
        <v>100</v>
      </c>
      <c r="K75" s="826">
        <f t="shared" si="1"/>
        <v>0</v>
      </c>
    </row>
    <row r="76" spans="1:13" outlineLevel="1" x14ac:dyDescent="0.3">
      <c r="A76" s="513">
        <v>5408</v>
      </c>
      <c r="B76" s="300" t="s">
        <v>248</v>
      </c>
      <c r="C76" s="538">
        <v>1000</v>
      </c>
      <c r="D76" s="538">
        <v>1000</v>
      </c>
      <c r="E76" s="228">
        <v>1000</v>
      </c>
      <c r="F76" s="604">
        <v>1000</v>
      </c>
      <c r="G76" s="534">
        <f t="shared" si="4"/>
        <v>0</v>
      </c>
      <c r="H76" s="538"/>
      <c r="J76" s="825">
        <f t="shared" si="5"/>
        <v>1000</v>
      </c>
      <c r="K76" s="826">
        <f t="shared" si="1"/>
        <v>0</v>
      </c>
    </row>
    <row r="77" spans="1:13" outlineLevel="1" x14ac:dyDescent="0.3">
      <c r="A77" s="513">
        <v>5600</v>
      </c>
      <c r="B77" s="300" t="s">
        <v>280</v>
      </c>
      <c r="C77" s="538">
        <v>56000</v>
      </c>
      <c r="D77" s="538">
        <v>41640</v>
      </c>
      <c r="E77" s="228">
        <v>46275.199999999997</v>
      </c>
      <c r="F77" s="604">
        <v>56712</v>
      </c>
      <c r="G77" s="534">
        <f t="shared" si="4"/>
        <v>10436.800000000003</v>
      </c>
      <c r="H77" s="538" t="s">
        <v>677</v>
      </c>
      <c r="J77" s="825">
        <f t="shared" si="5"/>
        <v>56712</v>
      </c>
      <c r="K77" s="826">
        <f t="shared" si="1"/>
        <v>0</v>
      </c>
      <c r="M77" s="301" t="s">
        <v>678</v>
      </c>
    </row>
    <row r="78" spans="1:13" ht="14.5" outlineLevel="1" thickBot="1" x14ac:dyDescent="0.35">
      <c r="A78" s="513">
        <v>5601</v>
      </c>
      <c r="B78" s="300" t="s">
        <v>281</v>
      </c>
      <c r="C78" s="538">
        <v>5500</v>
      </c>
      <c r="D78" s="829">
        <v>3487</v>
      </c>
      <c r="E78" s="836">
        <v>3385.9261120000006</v>
      </c>
      <c r="F78" s="834">
        <v>6183</v>
      </c>
      <c r="G78" s="828">
        <f t="shared" si="4"/>
        <v>2797.0738879999994</v>
      </c>
      <c r="H78" s="829"/>
      <c r="I78" s="830"/>
      <c r="J78" s="837">
        <f t="shared" si="5"/>
        <v>6183</v>
      </c>
      <c r="K78" s="831">
        <f t="shared" si="1"/>
        <v>0</v>
      </c>
      <c r="M78" s="301" t="str">
        <f>M77</f>
        <v>increase due to staff seniority and CUPE</v>
      </c>
    </row>
    <row r="79" spans="1:13" x14ac:dyDescent="0.3">
      <c r="A79" s="537"/>
      <c r="B79" s="352" t="s">
        <v>645</v>
      </c>
      <c r="C79" s="538">
        <v>551899.18999999994</v>
      </c>
      <c r="D79" s="538">
        <v>567015</v>
      </c>
      <c r="E79" s="232">
        <f>SUM(E71:E78)</f>
        <v>589322.108875092</v>
      </c>
      <c r="F79" s="603">
        <f>SUM(F71:F78)</f>
        <v>665072</v>
      </c>
      <c r="G79" s="534">
        <f t="shared" si="4"/>
        <v>75749.891124907997</v>
      </c>
      <c r="H79" s="538" t="s">
        <v>679</v>
      </c>
      <c r="J79" s="832">
        <f>SUM(J71:J78)</f>
        <v>664772</v>
      </c>
      <c r="K79" s="826">
        <f t="shared" si="1"/>
        <v>-300</v>
      </c>
    </row>
    <row r="80" spans="1:13" ht="14.5" thickBot="1" x14ac:dyDescent="0.35">
      <c r="A80" s="513"/>
      <c r="B80" s="317"/>
      <c r="C80" s="538"/>
      <c r="D80" s="538"/>
      <c r="E80" s="228"/>
      <c r="F80" s="604"/>
      <c r="G80" s="538"/>
      <c r="H80" s="538"/>
      <c r="J80" s="822"/>
      <c r="K80" s="831">
        <f t="shared" si="1"/>
        <v>0</v>
      </c>
    </row>
    <row r="81" spans="1:13" ht="14.5" thickBot="1" x14ac:dyDescent="0.35">
      <c r="A81" s="124"/>
      <c r="B81" s="125" t="s">
        <v>680</v>
      </c>
      <c r="C81" s="126"/>
      <c r="D81" s="126"/>
      <c r="E81" s="126"/>
      <c r="F81" s="126"/>
      <c r="G81" s="126"/>
      <c r="H81" s="126"/>
      <c r="I81" s="126"/>
      <c r="J81" s="126"/>
      <c r="K81" s="126"/>
      <c r="L81" s="126"/>
      <c r="M81" s="126"/>
    </row>
    <row r="82" spans="1:13" s="552" customFormat="1" outlineLevel="1" x14ac:dyDescent="0.3">
      <c r="A82" s="513">
        <v>5415</v>
      </c>
      <c r="B82" s="550" t="s">
        <v>254</v>
      </c>
      <c r="C82" s="538">
        <v>49000</v>
      </c>
      <c r="D82" s="538">
        <v>41560</v>
      </c>
      <c r="E82" s="228">
        <v>40440</v>
      </c>
      <c r="F82" s="604">
        <f>Telephone!D32</f>
        <v>41560</v>
      </c>
      <c r="G82" s="534">
        <f t="shared" ref="G82:G92" si="6">+F82-E82</f>
        <v>1120</v>
      </c>
      <c r="H82" s="538"/>
      <c r="I82" s="551"/>
      <c r="J82" s="838">
        <f>Telephone!D32</f>
        <v>41560</v>
      </c>
      <c r="K82" s="826">
        <f t="shared" si="1"/>
        <v>0</v>
      </c>
      <c r="M82" s="552" t="s">
        <v>681</v>
      </c>
    </row>
    <row r="83" spans="1:13" outlineLevel="1" x14ac:dyDescent="0.3">
      <c r="A83" s="513">
        <v>5430</v>
      </c>
      <c r="B83" s="300" t="s">
        <v>264</v>
      </c>
      <c r="C83" s="538">
        <v>21000</v>
      </c>
      <c r="D83" s="538">
        <v>20000</v>
      </c>
      <c r="E83" s="228">
        <v>25000</v>
      </c>
      <c r="F83" s="604">
        <v>15000</v>
      </c>
      <c r="G83" s="534">
        <f t="shared" si="6"/>
        <v>-10000</v>
      </c>
      <c r="H83" s="538" t="s">
        <v>682</v>
      </c>
      <c r="J83" s="826">
        <f>F83*0.3</f>
        <v>4500</v>
      </c>
      <c r="K83" s="826">
        <f t="shared" si="1"/>
        <v>-10500</v>
      </c>
      <c r="M83" s="301" t="s">
        <v>683</v>
      </c>
    </row>
    <row r="84" spans="1:13" outlineLevel="1" x14ac:dyDescent="0.3">
      <c r="A84" s="513">
        <v>5435</v>
      </c>
      <c r="B84" s="300" t="s">
        <v>265</v>
      </c>
      <c r="C84" s="538">
        <v>13500</v>
      </c>
      <c r="D84" s="538">
        <v>13500</v>
      </c>
      <c r="E84" s="228">
        <v>13500</v>
      </c>
      <c r="F84" s="604">
        <v>10000</v>
      </c>
      <c r="G84" s="534">
        <f t="shared" si="6"/>
        <v>-3500</v>
      </c>
      <c r="H84" s="538"/>
      <c r="J84" s="826">
        <f>F84*0.3</f>
        <v>3000</v>
      </c>
      <c r="K84" s="826">
        <f t="shared" ref="K84:K148" si="7">J84-F84</f>
        <v>-7000</v>
      </c>
      <c r="M84" s="301" t="str">
        <f>M83</f>
        <v>decrease due to not being present at the office</v>
      </c>
    </row>
    <row r="85" spans="1:13" outlineLevel="1" x14ac:dyDescent="0.3">
      <c r="A85" s="513">
        <v>5440</v>
      </c>
      <c r="B85" s="300" t="s">
        <v>266</v>
      </c>
      <c r="C85" s="538">
        <v>2000</v>
      </c>
      <c r="D85" s="538">
        <v>2000</v>
      </c>
      <c r="E85" s="228">
        <v>2000</v>
      </c>
      <c r="F85" s="604">
        <v>0</v>
      </c>
      <c r="G85" s="534">
        <f t="shared" si="6"/>
        <v>-2000</v>
      </c>
      <c r="H85" s="538"/>
      <c r="J85" s="826">
        <f t="shared" ref="J85:J86" si="8">F85*0.3</f>
        <v>0</v>
      </c>
      <c r="K85" s="826">
        <f t="shared" si="7"/>
        <v>0</v>
      </c>
      <c r="M85" s="301" t="str">
        <f>M84</f>
        <v>decrease due to not being present at the office</v>
      </c>
    </row>
    <row r="86" spans="1:13" outlineLevel="1" x14ac:dyDescent="0.3">
      <c r="A86" s="513">
        <v>5450</v>
      </c>
      <c r="B86" s="300" t="s">
        <v>268</v>
      </c>
      <c r="C86" s="538">
        <v>1200</v>
      </c>
      <c r="D86" s="538">
        <v>1200</v>
      </c>
      <c r="E86" s="228">
        <v>1200</v>
      </c>
      <c r="F86" s="604">
        <v>100</v>
      </c>
      <c r="G86" s="534">
        <f t="shared" si="6"/>
        <v>-1100</v>
      </c>
      <c r="H86" s="538"/>
      <c r="J86" s="826">
        <f t="shared" si="8"/>
        <v>30</v>
      </c>
      <c r="K86" s="826">
        <f t="shared" si="7"/>
        <v>-70</v>
      </c>
      <c r="M86" s="301" t="str">
        <f>M85</f>
        <v>decrease due to not being present at the office</v>
      </c>
    </row>
    <row r="87" spans="1:13" outlineLevel="1" x14ac:dyDescent="0.3">
      <c r="A87" s="513">
        <v>5460</v>
      </c>
      <c r="B87" s="300" t="s">
        <v>270</v>
      </c>
      <c r="C87" s="538">
        <v>0</v>
      </c>
      <c r="D87" s="538">
        <v>0</v>
      </c>
      <c r="E87" s="228">
        <v>0</v>
      </c>
      <c r="F87" s="604">
        <v>0</v>
      </c>
      <c r="G87" s="534">
        <f t="shared" si="6"/>
        <v>0</v>
      </c>
      <c r="H87" s="538"/>
      <c r="J87" s="826">
        <f t="shared" ref="J87" si="9">F87-(F87*0.2)</f>
        <v>0</v>
      </c>
      <c r="K87" s="826">
        <f t="shared" si="7"/>
        <v>0</v>
      </c>
    </row>
    <row r="88" spans="1:13" ht="28" hidden="1" outlineLevel="1" x14ac:dyDescent="0.3">
      <c r="A88" s="153" t="s">
        <v>684</v>
      </c>
      <c r="B88" s="376" t="s">
        <v>273</v>
      </c>
      <c r="C88" s="538">
        <v>0</v>
      </c>
      <c r="D88" s="538">
        <v>0</v>
      </c>
      <c r="E88" s="228">
        <v>0</v>
      </c>
      <c r="F88" s="604">
        <v>0</v>
      </c>
      <c r="G88" s="534">
        <f t="shared" si="6"/>
        <v>0</v>
      </c>
      <c r="H88" s="538"/>
      <c r="J88" s="822"/>
      <c r="K88" s="826">
        <f t="shared" si="7"/>
        <v>0</v>
      </c>
    </row>
    <row r="89" spans="1:13" outlineLevel="1" x14ac:dyDescent="0.3">
      <c r="A89" s="513">
        <v>5470</v>
      </c>
      <c r="B89" s="300" t="s">
        <v>276</v>
      </c>
      <c r="C89" s="538">
        <v>2000</v>
      </c>
      <c r="D89" s="538">
        <v>2000</v>
      </c>
      <c r="E89" s="228">
        <v>2000</v>
      </c>
      <c r="F89" s="604">
        <v>2000</v>
      </c>
      <c r="G89" s="534">
        <f t="shared" si="6"/>
        <v>0</v>
      </c>
      <c r="H89" s="538"/>
      <c r="J89" s="825">
        <f>F89*0.5</f>
        <v>1000</v>
      </c>
      <c r="K89" s="826">
        <f t="shared" si="7"/>
        <v>-1000</v>
      </c>
    </row>
    <row r="90" spans="1:13" outlineLevel="1" x14ac:dyDescent="0.3">
      <c r="A90" s="513">
        <v>5480</v>
      </c>
      <c r="B90" s="300" t="s">
        <v>685</v>
      </c>
      <c r="C90" s="538">
        <v>2051</v>
      </c>
      <c r="D90" s="538">
        <v>2000</v>
      </c>
      <c r="E90" s="228">
        <v>4000</v>
      </c>
      <c r="F90" s="604">
        <v>1000</v>
      </c>
      <c r="G90" s="534">
        <f t="shared" si="6"/>
        <v>-3000</v>
      </c>
      <c r="H90" s="538"/>
      <c r="J90" s="826">
        <v>1000</v>
      </c>
      <c r="K90" s="826">
        <f t="shared" si="7"/>
        <v>0</v>
      </c>
      <c r="M90" s="301" t="str">
        <f>M86</f>
        <v>decrease due to not being present at the office</v>
      </c>
    </row>
    <row r="91" spans="1:13" outlineLevel="1" x14ac:dyDescent="0.3">
      <c r="A91" s="513">
        <v>5220</v>
      </c>
      <c r="B91" s="300" t="s">
        <v>686</v>
      </c>
      <c r="C91" s="538">
        <v>350</v>
      </c>
      <c r="D91" s="538">
        <v>350</v>
      </c>
      <c r="E91" s="228">
        <v>350</v>
      </c>
      <c r="F91" s="604">
        <v>200</v>
      </c>
      <c r="G91" s="534">
        <f t="shared" si="6"/>
        <v>-150</v>
      </c>
      <c r="H91" s="538"/>
      <c r="J91" s="826">
        <v>0</v>
      </c>
      <c r="K91" s="826">
        <f t="shared" si="7"/>
        <v>-200</v>
      </c>
      <c r="M91" s="301" t="str">
        <f>M90</f>
        <v>decrease due to not being present at the office</v>
      </c>
    </row>
    <row r="92" spans="1:13" ht="14.5" outlineLevel="1" thickBot="1" x14ac:dyDescent="0.35">
      <c r="A92" s="513">
        <v>5915</v>
      </c>
      <c r="B92" s="300" t="s">
        <v>687</v>
      </c>
      <c r="C92" s="538">
        <v>6500</v>
      </c>
      <c r="D92" s="829">
        <v>15000</v>
      </c>
      <c r="E92" s="840">
        <v>15000</v>
      </c>
      <c r="F92" s="834">
        <v>15000</v>
      </c>
      <c r="G92" s="828">
        <f t="shared" si="6"/>
        <v>0</v>
      </c>
      <c r="H92" s="829" t="s">
        <v>688</v>
      </c>
      <c r="I92" s="830"/>
      <c r="J92" s="831">
        <f>F92*0.5</f>
        <v>7500</v>
      </c>
      <c r="K92" s="831">
        <f t="shared" si="7"/>
        <v>-7500</v>
      </c>
    </row>
    <row r="93" spans="1:13" x14ac:dyDescent="0.3">
      <c r="A93" s="537"/>
      <c r="B93" s="352" t="s">
        <v>645</v>
      </c>
      <c r="C93" s="538">
        <v>97601</v>
      </c>
      <c r="D93" s="538">
        <v>97610</v>
      </c>
      <c r="E93" s="400">
        <f>SUM(E82:E92)</f>
        <v>103490</v>
      </c>
      <c r="F93" s="835">
        <f>SUM(F82:F92)</f>
        <v>84860</v>
      </c>
      <c r="G93" s="534">
        <f>+F93-E93</f>
        <v>-18630</v>
      </c>
      <c r="H93" s="538"/>
      <c r="J93" s="839">
        <f>SUM(J82:J92)</f>
        <v>58590</v>
      </c>
      <c r="K93" s="826">
        <f t="shared" si="7"/>
        <v>-26270</v>
      </c>
    </row>
    <row r="94" spans="1:13" ht="14.5" thickBot="1" x14ac:dyDescent="0.35">
      <c r="A94" s="513"/>
      <c r="B94" s="317"/>
      <c r="C94" s="538"/>
      <c r="D94" s="538"/>
      <c r="E94" s="228"/>
      <c r="F94" s="604"/>
      <c r="G94" s="538"/>
      <c r="H94" s="538"/>
      <c r="I94" s="553"/>
      <c r="J94" s="822"/>
      <c r="K94" s="831">
        <f t="shared" si="7"/>
        <v>0</v>
      </c>
    </row>
    <row r="95" spans="1:13" ht="14.5" thickBot="1" x14ac:dyDescent="0.35">
      <c r="A95" s="124"/>
      <c r="B95" s="125" t="s">
        <v>689</v>
      </c>
      <c r="C95" s="126"/>
      <c r="D95" s="126"/>
      <c r="E95" s="126"/>
      <c r="F95" s="126"/>
      <c r="G95" s="126"/>
      <c r="H95" s="126"/>
      <c r="I95" s="126"/>
      <c r="J95" s="126"/>
      <c r="K95" s="126"/>
      <c r="L95" s="126"/>
      <c r="M95" s="126"/>
    </row>
    <row r="96" spans="1:13" outlineLevel="1" x14ac:dyDescent="0.3">
      <c r="A96" s="513">
        <v>5416</v>
      </c>
      <c r="B96" s="300" t="s">
        <v>255</v>
      </c>
      <c r="C96" s="538">
        <v>9700</v>
      </c>
      <c r="D96" s="538">
        <v>28380</v>
      </c>
      <c r="E96" s="228">
        <v>28380</v>
      </c>
      <c r="F96" s="1109">
        <v>34380</v>
      </c>
      <c r="G96" s="534">
        <f t="shared" ref="G96:G104" si="10">+F96-E96</f>
        <v>6000</v>
      </c>
      <c r="H96" s="538"/>
      <c r="J96" s="826">
        <f>F96*0.8</f>
        <v>27504</v>
      </c>
      <c r="K96" s="826">
        <f t="shared" si="7"/>
        <v>-6876</v>
      </c>
      <c r="M96" s="301" t="s">
        <v>690</v>
      </c>
    </row>
    <row r="97" spans="1:13" outlineLevel="1" x14ac:dyDescent="0.3">
      <c r="A97" s="513">
        <v>5417</v>
      </c>
      <c r="B97" s="300" t="s">
        <v>256</v>
      </c>
      <c r="C97" s="538">
        <v>287</v>
      </c>
      <c r="D97" s="538">
        <v>10000</v>
      </c>
      <c r="E97" s="228">
        <v>10000</v>
      </c>
      <c r="F97" s="1109">
        <v>10000</v>
      </c>
      <c r="G97" s="534">
        <f t="shared" si="10"/>
        <v>0</v>
      </c>
      <c r="H97" s="538"/>
      <c r="J97" s="826">
        <v>4000</v>
      </c>
      <c r="K97" s="826">
        <f t="shared" si="7"/>
        <v>-6000</v>
      </c>
    </row>
    <row r="98" spans="1:13" outlineLevel="1" x14ac:dyDescent="0.3">
      <c r="A98" s="513">
        <v>5418</v>
      </c>
      <c r="B98" s="300" t="s">
        <v>257</v>
      </c>
      <c r="C98" s="538">
        <v>18060</v>
      </c>
      <c r="D98" s="538">
        <v>10000</v>
      </c>
      <c r="E98" s="228">
        <v>10000</v>
      </c>
      <c r="F98" s="1109">
        <v>10000</v>
      </c>
      <c r="G98" s="534">
        <f t="shared" si="10"/>
        <v>0</v>
      </c>
      <c r="H98" s="538"/>
      <c r="J98" s="826">
        <v>4000</v>
      </c>
      <c r="K98" s="826">
        <f t="shared" si="7"/>
        <v>-6000</v>
      </c>
    </row>
    <row r="99" spans="1:13" outlineLevel="1" x14ac:dyDescent="0.3">
      <c r="A99" s="513">
        <v>5419</v>
      </c>
      <c r="B99" s="300" t="s">
        <v>258</v>
      </c>
      <c r="C99" s="538">
        <v>0</v>
      </c>
      <c r="D99" s="538">
        <v>1000</v>
      </c>
      <c r="E99" s="228">
        <v>1000</v>
      </c>
      <c r="F99" s="1109">
        <v>1000</v>
      </c>
      <c r="G99" s="534">
        <f t="shared" si="10"/>
        <v>0</v>
      </c>
      <c r="H99" s="538"/>
      <c r="J99" s="826">
        <f t="shared" ref="J99:J104" si="11">F99*0.8</f>
        <v>800</v>
      </c>
      <c r="K99" s="826">
        <f t="shared" si="7"/>
        <v>-200</v>
      </c>
    </row>
    <row r="100" spans="1:13" outlineLevel="1" x14ac:dyDescent="0.3">
      <c r="A100" s="752">
        <v>5424</v>
      </c>
      <c r="B100" s="300" t="s">
        <v>691</v>
      </c>
      <c r="C100" s="538"/>
      <c r="D100" s="538"/>
      <c r="E100" s="228"/>
      <c r="F100" s="1109">
        <v>5000</v>
      </c>
      <c r="G100" s="534"/>
      <c r="H100" s="538"/>
      <c r="J100" s="826">
        <f t="shared" si="11"/>
        <v>4000</v>
      </c>
      <c r="K100" s="826">
        <f t="shared" si="7"/>
        <v>-1000</v>
      </c>
    </row>
    <row r="101" spans="1:13" outlineLevel="1" x14ac:dyDescent="0.3">
      <c r="A101" s="513">
        <v>5420</v>
      </c>
      <c r="B101" s="300" t="s">
        <v>259</v>
      </c>
      <c r="C101" s="538">
        <v>5679</v>
      </c>
      <c r="D101" s="538">
        <v>1000</v>
      </c>
      <c r="E101" s="228">
        <v>3000</v>
      </c>
      <c r="F101" s="604">
        <v>0</v>
      </c>
      <c r="G101" s="534">
        <f t="shared" si="10"/>
        <v>-3000</v>
      </c>
      <c r="H101" s="538"/>
      <c r="J101" s="826">
        <f t="shared" si="11"/>
        <v>0</v>
      </c>
      <c r="K101" s="826">
        <f t="shared" si="7"/>
        <v>0</v>
      </c>
      <c r="M101" s="301" t="s">
        <v>692</v>
      </c>
    </row>
    <row r="102" spans="1:13" outlineLevel="1" x14ac:dyDescent="0.3">
      <c r="A102" s="513">
        <v>5421</v>
      </c>
      <c r="B102" s="300" t="s">
        <v>260</v>
      </c>
      <c r="C102" s="538">
        <v>3000</v>
      </c>
      <c r="D102" s="538">
        <v>1000</v>
      </c>
      <c r="E102" s="228">
        <v>3000</v>
      </c>
      <c r="F102" s="1109">
        <v>2000</v>
      </c>
      <c r="G102" s="534">
        <f t="shared" si="10"/>
        <v>-1000</v>
      </c>
      <c r="H102" s="538"/>
      <c r="J102" s="826">
        <f t="shared" si="11"/>
        <v>1600</v>
      </c>
      <c r="K102" s="826">
        <f t="shared" si="7"/>
        <v>-400</v>
      </c>
      <c r="M102" s="301" t="str">
        <f>M101</f>
        <v>It officer did not deem there to be that much of a need this year, compared to software</v>
      </c>
    </row>
    <row r="103" spans="1:13" outlineLevel="1" x14ac:dyDescent="0.3">
      <c r="A103" s="513">
        <v>5422</v>
      </c>
      <c r="B103" s="300" t="s">
        <v>261</v>
      </c>
      <c r="C103" s="538">
        <v>5000</v>
      </c>
      <c r="D103" s="538">
        <v>1000</v>
      </c>
      <c r="E103" s="228">
        <v>1000</v>
      </c>
      <c r="F103" s="604">
        <v>0</v>
      </c>
      <c r="G103" s="534">
        <f t="shared" si="10"/>
        <v>-1000</v>
      </c>
      <c r="H103" s="538"/>
      <c r="J103" s="826">
        <f t="shared" si="11"/>
        <v>0</v>
      </c>
      <c r="K103" s="826">
        <f t="shared" si="7"/>
        <v>0</v>
      </c>
      <c r="M103" s="301" t="str">
        <f>M102</f>
        <v>It officer did not deem there to be that much of a need this year, compared to software</v>
      </c>
    </row>
    <row r="104" spans="1:13" ht="14.5" outlineLevel="1" thickBot="1" x14ac:dyDescent="0.35">
      <c r="A104" s="513">
        <v>5423</v>
      </c>
      <c r="B104" s="300" t="s">
        <v>262</v>
      </c>
      <c r="C104" s="554">
        <v>23000</v>
      </c>
      <c r="D104" s="554">
        <v>1000</v>
      </c>
      <c r="E104" s="236">
        <v>1000</v>
      </c>
      <c r="F104" s="608">
        <v>0</v>
      </c>
      <c r="G104" s="534">
        <f t="shared" si="10"/>
        <v>-1000</v>
      </c>
      <c r="H104" s="538"/>
      <c r="J104" s="831">
        <f t="shared" si="11"/>
        <v>0</v>
      </c>
      <c r="K104" s="831">
        <f t="shared" si="7"/>
        <v>0</v>
      </c>
      <c r="M104" s="301" t="str">
        <f>M103</f>
        <v>It officer did not deem there to be that much of a need this year, compared to software</v>
      </c>
    </row>
    <row r="105" spans="1:13" x14ac:dyDescent="0.3">
      <c r="A105" s="537"/>
      <c r="B105" s="352" t="s">
        <v>645</v>
      </c>
      <c r="C105" s="538">
        <v>64726</v>
      </c>
      <c r="D105" s="538">
        <v>53380</v>
      </c>
      <c r="E105" s="232">
        <f>SUM(E96:E104)</f>
        <v>57380</v>
      </c>
      <c r="F105" s="603">
        <f>SUM(F96:F104)</f>
        <v>62380</v>
      </c>
      <c r="G105" s="533">
        <f>+F105-E105</f>
        <v>5000</v>
      </c>
      <c r="H105" s="557"/>
      <c r="I105" s="377"/>
      <c r="J105" s="839">
        <f>SUM(J96:J104)</f>
        <v>41904</v>
      </c>
      <c r="K105" s="826">
        <f t="shared" si="7"/>
        <v>-20476</v>
      </c>
    </row>
    <row r="106" spans="1:13" ht="14.5" thickBot="1" x14ac:dyDescent="0.35">
      <c r="A106" s="513"/>
      <c r="B106" s="317"/>
      <c r="C106" s="538"/>
      <c r="D106" s="538"/>
      <c r="E106" s="228"/>
      <c r="F106" s="604"/>
      <c r="G106" s="538"/>
      <c r="H106" s="538"/>
      <c r="J106" s="822"/>
      <c r="K106" s="831">
        <f t="shared" si="7"/>
        <v>0</v>
      </c>
    </row>
    <row r="107" spans="1:13" ht="14.5" thickBot="1" x14ac:dyDescent="0.35">
      <c r="A107" s="124"/>
      <c r="B107" s="125" t="s">
        <v>693</v>
      </c>
      <c r="C107" s="126"/>
      <c r="D107" s="126"/>
      <c r="E107" s="126"/>
      <c r="F107" s="126"/>
      <c r="G107" s="126"/>
      <c r="H107" s="126"/>
      <c r="I107" s="126"/>
      <c r="J107" s="126"/>
      <c r="K107" s="126"/>
      <c r="L107" s="126"/>
      <c r="M107" s="126"/>
    </row>
    <row r="108" spans="1:13" outlineLevel="1" x14ac:dyDescent="0.3">
      <c r="A108" s="513">
        <v>5210</v>
      </c>
      <c r="B108" s="377" t="s">
        <v>226</v>
      </c>
      <c r="C108" s="538">
        <v>1000</v>
      </c>
      <c r="D108" s="538">
        <v>1500</v>
      </c>
      <c r="E108" s="228">
        <v>1500</v>
      </c>
      <c r="F108" s="604">
        <v>1500</v>
      </c>
      <c r="G108" s="538">
        <f>+F108-E108</f>
        <v>0</v>
      </c>
      <c r="H108" s="538"/>
      <c r="J108" s="825">
        <v>500</v>
      </c>
      <c r="K108" s="826">
        <f t="shared" si="7"/>
        <v>-1000</v>
      </c>
    </row>
    <row r="109" spans="1:13" outlineLevel="1" x14ac:dyDescent="0.3">
      <c r="A109" s="513">
        <v>5212</v>
      </c>
      <c r="B109" s="300" t="s">
        <v>227</v>
      </c>
      <c r="C109" s="538">
        <v>18109</v>
      </c>
      <c r="D109" s="538">
        <v>18500</v>
      </c>
      <c r="E109" s="228">
        <v>18453</v>
      </c>
      <c r="F109" s="604">
        <v>18453</v>
      </c>
      <c r="G109" s="538">
        <f t="shared" ref="G109:G114" si="12">+F109-E109</f>
        <v>0</v>
      </c>
      <c r="H109" s="538"/>
      <c r="J109" s="825">
        <f t="shared" ref="J109:J113" si="13">F109</f>
        <v>18453</v>
      </c>
      <c r="K109" s="826">
        <f t="shared" si="7"/>
        <v>0</v>
      </c>
    </row>
    <row r="110" spans="1:13" outlineLevel="1" x14ac:dyDescent="0.3">
      <c r="A110" s="513">
        <v>5215</v>
      </c>
      <c r="B110" s="300" t="s">
        <v>228</v>
      </c>
      <c r="C110" s="538">
        <v>56000</v>
      </c>
      <c r="D110" s="538">
        <v>20000</v>
      </c>
      <c r="E110" s="228">
        <v>20000</v>
      </c>
      <c r="F110" s="604">
        <v>20000</v>
      </c>
      <c r="G110" s="538">
        <f t="shared" si="12"/>
        <v>0</v>
      </c>
      <c r="H110" s="538"/>
      <c r="J110" s="825">
        <v>6500</v>
      </c>
      <c r="K110" s="826">
        <f t="shared" si="7"/>
        <v>-13500</v>
      </c>
    </row>
    <row r="111" spans="1:13" outlineLevel="1" x14ac:dyDescent="0.3">
      <c r="A111" s="513">
        <v>5206</v>
      </c>
      <c r="B111" s="300" t="s">
        <v>694</v>
      </c>
      <c r="C111" s="538"/>
      <c r="D111" s="538">
        <v>53242</v>
      </c>
      <c r="E111" s="228">
        <v>53242</v>
      </c>
      <c r="F111" s="604">
        <v>53242</v>
      </c>
      <c r="G111" s="538">
        <f t="shared" si="12"/>
        <v>0</v>
      </c>
      <c r="H111" s="538"/>
      <c r="J111" s="841">
        <f t="shared" si="13"/>
        <v>53242</v>
      </c>
      <c r="K111" s="826">
        <f t="shared" si="7"/>
        <v>0</v>
      </c>
      <c r="L111" s="301" t="s">
        <v>695</v>
      </c>
    </row>
    <row r="112" spans="1:13" outlineLevel="1" x14ac:dyDescent="0.3">
      <c r="A112" s="513">
        <v>5216</v>
      </c>
      <c r="B112" s="300" t="s">
        <v>229</v>
      </c>
      <c r="C112" s="538">
        <v>0</v>
      </c>
      <c r="D112" s="538">
        <v>0</v>
      </c>
      <c r="E112" s="228">
        <v>0</v>
      </c>
      <c r="F112" s="604">
        <v>20000</v>
      </c>
      <c r="G112" s="538">
        <f t="shared" si="12"/>
        <v>20000</v>
      </c>
      <c r="H112" s="538"/>
      <c r="I112" s="555"/>
      <c r="J112" s="825">
        <v>0</v>
      </c>
      <c r="K112" s="826">
        <f t="shared" si="7"/>
        <v>-20000</v>
      </c>
      <c r="L112" s="301" t="s">
        <v>696</v>
      </c>
      <c r="M112" s="301" t="s">
        <v>697</v>
      </c>
    </row>
    <row r="113" spans="1:29" ht="14.5" outlineLevel="1" thickBot="1" x14ac:dyDescent="0.35">
      <c r="A113" s="513">
        <v>5217</v>
      </c>
      <c r="B113" s="300" t="s">
        <v>230</v>
      </c>
      <c r="C113" s="536">
        <v>400</v>
      </c>
      <c r="D113" s="536">
        <v>0</v>
      </c>
      <c r="E113" s="236"/>
      <c r="F113" s="608"/>
      <c r="G113" s="828">
        <f t="shared" si="12"/>
        <v>0</v>
      </c>
      <c r="H113" s="829"/>
      <c r="I113" s="830"/>
      <c r="J113" s="837">
        <f t="shared" si="13"/>
        <v>0</v>
      </c>
      <c r="K113" s="831">
        <f t="shared" si="7"/>
        <v>0</v>
      </c>
    </row>
    <row r="114" spans="1:29" x14ac:dyDescent="0.3">
      <c r="A114" s="537"/>
      <c r="B114" s="352" t="s">
        <v>645</v>
      </c>
      <c r="C114" s="538">
        <v>75509</v>
      </c>
      <c r="D114" s="538">
        <v>93242</v>
      </c>
      <c r="E114" s="232">
        <f>SUM(E108:E113)</f>
        <v>93195</v>
      </c>
      <c r="F114" s="603">
        <f>SUM(F108:F113)</f>
        <v>113195</v>
      </c>
      <c r="G114" s="538">
        <f t="shared" si="12"/>
        <v>20000</v>
      </c>
      <c r="H114" s="538"/>
      <c r="J114" s="832">
        <f>SUM(J108:J113)</f>
        <v>78695</v>
      </c>
      <c r="K114" s="826">
        <f t="shared" si="7"/>
        <v>-34500</v>
      </c>
    </row>
    <row r="115" spans="1:29" ht="14.5" thickBot="1" x14ac:dyDescent="0.35">
      <c r="A115" s="513"/>
      <c r="B115" s="317"/>
      <c r="C115" s="538"/>
      <c r="D115" s="538"/>
      <c r="E115" s="228"/>
      <c r="F115" s="604"/>
      <c r="G115" s="538"/>
      <c r="H115" s="538"/>
      <c r="J115" s="822"/>
      <c r="K115" s="826">
        <f t="shared" si="7"/>
        <v>0</v>
      </c>
    </row>
    <row r="116" spans="1:29" ht="14.5" thickBot="1" x14ac:dyDescent="0.35">
      <c r="A116" s="124"/>
      <c r="B116" s="125" t="s">
        <v>698</v>
      </c>
      <c r="C116" s="126"/>
      <c r="D116" s="126"/>
      <c r="E116" s="126"/>
      <c r="F116" s="126"/>
      <c r="G116" s="126"/>
      <c r="H116" s="126"/>
      <c r="I116" s="126"/>
      <c r="J116" s="126"/>
      <c r="K116" s="126"/>
      <c r="L116" s="126"/>
      <c r="M116" s="126"/>
    </row>
    <row r="117" spans="1:29" outlineLevel="1" x14ac:dyDescent="0.3">
      <c r="A117" s="513">
        <v>5200</v>
      </c>
      <c r="B117" s="377" t="s">
        <v>222</v>
      </c>
      <c r="C117" s="538">
        <v>3089</v>
      </c>
      <c r="D117" s="538">
        <v>3000</v>
      </c>
      <c r="E117" s="228">
        <v>3000</v>
      </c>
      <c r="F117" s="604">
        <v>3000</v>
      </c>
      <c r="G117" s="538">
        <f t="shared" ref="G117:G122" si="14">+F117-E117</f>
        <v>0</v>
      </c>
      <c r="H117" s="538"/>
      <c r="J117" s="825">
        <f>F117</f>
        <v>3000</v>
      </c>
      <c r="K117" s="826">
        <f t="shared" si="7"/>
        <v>0</v>
      </c>
    </row>
    <row r="118" spans="1:29" outlineLevel="1" x14ac:dyDescent="0.3">
      <c r="A118" s="513">
        <v>5201</v>
      </c>
      <c r="B118" s="300" t="s">
        <v>223</v>
      </c>
      <c r="C118" s="538">
        <v>15000</v>
      </c>
      <c r="D118" s="538">
        <v>15000</v>
      </c>
      <c r="E118" s="228">
        <v>15000</v>
      </c>
      <c r="F118" s="604">
        <v>15000</v>
      </c>
      <c r="G118" s="538">
        <f t="shared" si="14"/>
        <v>0</v>
      </c>
      <c r="H118" s="538"/>
      <c r="J118" s="825">
        <f t="shared" ref="J118:J121" si="15">F118</f>
        <v>15000</v>
      </c>
      <c r="K118" s="826">
        <f t="shared" si="7"/>
        <v>0</v>
      </c>
    </row>
    <row r="119" spans="1:29" outlineLevel="1" x14ac:dyDescent="0.3">
      <c r="A119" s="513">
        <v>5205</v>
      </c>
      <c r="B119" s="300" t="s">
        <v>225</v>
      </c>
      <c r="C119" s="538">
        <v>50</v>
      </c>
      <c r="D119" s="538">
        <v>50</v>
      </c>
      <c r="E119" s="228">
        <v>200</v>
      </c>
      <c r="F119" s="604">
        <v>200</v>
      </c>
      <c r="G119" s="538">
        <f t="shared" si="14"/>
        <v>0</v>
      </c>
      <c r="H119" s="538"/>
      <c r="J119" s="825">
        <f t="shared" si="15"/>
        <v>200</v>
      </c>
      <c r="K119" s="826">
        <f t="shared" si="7"/>
        <v>0</v>
      </c>
    </row>
    <row r="120" spans="1:29" outlineLevel="1" x14ac:dyDescent="0.3">
      <c r="A120" s="513">
        <v>5230</v>
      </c>
      <c r="B120" s="300" t="s">
        <v>234</v>
      </c>
      <c r="C120" s="538">
        <v>28300</v>
      </c>
      <c r="D120" s="538">
        <v>28500</v>
      </c>
      <c r="E120" s="228">
        <v>28500</v>
      </c>
      <c r="F120" s="604">
        <v>28500</v>
      </c>
      <c r="G120" s="538">
        <f t="shared" si="14"/>
        <v>0</v>
      </c>
      <c r="H120" s="538"/>
      <c r="I120" s="556"/>
      <c r="J120" s="825">
        <v>25000</v>
      </c>
      <c r="K120" s="826">
        <f t="shared" si="7"/>
        <v>-3500</v>
      </c>
      <c r="L120" s="301" t="s">
        <v>699</v>
      </c>
    </row>
    <row r="121" spans="1:29" ht="28.5" outlineLevel="1" thickBot="1" x14ac:dyDescent="0.35">
      <c r="A121" s="513">
        <v>5202</v>
      </c>
      <c r="B121" s="300" t="s">
        <v>224</v>
      </c>
      <c r="C121" s="536">
        <v>0</v>
      </c>
      <c r="D121" s="536">
        <v>0</v>
      </c>
      <c r="E121" s="236"/>
      <c r="F121" s="608"/>
      <c r="G121" s="828">
        <f t="shared" si="14"/>
        <v>0</v>
      </c>
      <c r="H121" s="829"/>
      <c r="I121" s="830"/>
      <c r="J121" s="837">
        <f t="shared" si="15"/>
        <v>0</v>
      </c>
      <c r="K121" s="831">
        <f t="shared" si="7"/>
        <v>0</v>
      </c>
    </row>
    <row r="122" spans="1:29" x14ac:dyDescent="0.3">
      <c r="A122" s="537"/>
      <c r="B122" s="352" t="s">
        <v>645</v>
      </c>
      <c r="C122" s="538">
        <v>46439</v>
      </c>
      <c r="D122" s="538">
        <v>46550</v>
      </c>
      <c r="E122" s="232">
        <f>SUM(E117:E121)</f>
        <v>46700</v>
      </c>
      <c r="F122" s="603">
        <f>SUM(F117:F121)</f>
        <v>46700</v>
      </c>
      <c r="G122" s="538">
        <f t="shared" si="14"/>
        <v>0</v>
      </c>
      <c r="H122" s="538"/>
      <c r="J122" s="832">
        <f>SUM(J117:J121)</f>
        <v>43200</v>
      </c>
      <c r="K122" s="839">
        <f t="shared" si="7"/>
        <v>-3500</v>
      </c>
    </row>
    <row r="123" spans="1:29" ht="14.5" thickBot="1" x14ac:dyDescent="0.35">
      <c r="A123" s="513"/>
      <c r="B123" s="317"/>
      <c r="C123" s="538"/>
      <c r="D123" s="538"/>
      <c r="E123" s="228"/>
      <c r="F123" s="604"/>
      <c r="G123" s="538"/>
      <c r="H123" s="538"/>
      <c r="J123" s="822"/>
      <c r="K123" s="831"/>
    </row>
    <row r="124" spans="1:29" ht="14.5" thickBot="1" x14ac:dyDescent="0.35">
      <c r="A124" s="124"/>
      <c r="B124" s="125" t="s">
        <v>700</v>
      </c>
      <c r="C124" s="126"/>
      <c r="D124" s="126"/>
      <c r="E124" s="126"/>
      <c r="F124" s="126"/>
      <c r="G124" s="126"/>
      <c r="H124" s="126"/>
      <c r="I124" s="126"/>
      <c r="J124" s="126"/>
      <c r="K124" s="126"/>
      <c r="L124" s="126"/>
      <c r="M124" s="126"/>
    </row>
    <row r="125" spans="1:29" outlineLevel="1" x14ac:dyDescent="0.3">
      <c r="A125" s="513">
        <v>6510</v>
      </c>
      <c r="B125" s="300" t="s">
        <v>317</v>
      </c>
      <c r="C125" s="538">
        <v>19268</v>
      </c>
      <c r="D125" s="538">
        <v>8000</v>
      </c>
      <c r="E125" s="228">
        <v>11350</v>
      </c>
      <c r="F125" s="604">
        <v>20000</v>
      </c>
      <c r="G125" s="538">
        <f>+F125-E125</f>
        <v>8650</v>
      </c>
      <c r="H125" s="538"/>
      <c r="J125" s="826">
        <f>F125*0.4</f>
        <v>8000</v>
      </c>
      <c r="K125" s="826">
        <f t="shared" si="7"/>
        <v>-12000</v>
      </c>
      <c r="M125" s="301" t="s">
        <v>701</v>
      </c>
    </row>
    <row r="126" spans="1:29" outlineLevel="1" x14ac:dyDescent="0.3">
      <c r="A126" s="513">
        <v>6050</v>
      </c>
      <c r="B126" s="300" t="s">
        <v>301</v>
      </c>
      <c r="C126" s="538">
        <v>21575</v>
      </c>
      <c r="D126" s="538">
        <v>25000</v>
      </c>
      <c r="E126" s="228">
        <v>26625</v>
      </c>
      <c r="F126" s="1109">
        <v>30000</v>
      </c>
      <c r="G126" s="538">
        <f t="shared" ref="G126:G156" si="16">+F126-E126</f>
        <v>3375</v>
      </c>
      <c r="H126" s="538"/>
      <c r="J126" s="826">
        <f>D126*0.6</f>
        <v>15000</v>
      </c>
      <c r="K126" s="826">
        <f t="shared" si="7"/>
        <v>-15000</v>
      </c>
      <c r="M126" s="301" t="s">
        <v>702</v>
      </c>
    </row>
    <row r="127" spans="1:29" outlineLevel="1" x14ac:dyDescent="0.3">
      <c r="A127" s="513">
        <v>6999</v>
      </c>
      <c r="B127" s="300" t="s">
        <v>327</v>
      </c>
      <c r="C127" s="538">
        <v>22750</v>
      </c>
      <c r="D127" s="538">
        <v>22750</v>
      </c>
      <c r="E127" s="228">
        <v>22750</v>
      </c>
      <c r="F127" s="604">
        <f>35*650</f>
        <v>22750</v>
      </c>
      <c r="G127" s="538">
        <f t="shared" si="16"/>
        <v>0</v>
      </c>
      <c r="H127" s="538" t="s">
        <v>703</v>
      </c>
      <c r="I127" s="556"/>
      <c r="J127" s="826">
        <f>D127*0.5</f>
        <v>11375</v>
      </c>
      <c r="K127" s="826">
        <f t="shared" si="7"/>
        <v>-11375</v>
      </c>
    </row>
    <row r="128" spans="1:29" s="919" customFormat="1" outlineLevel="1" x14ac:dyDescent="0.3">
      <c r="A128" s="289">
        <v>6700</v>
      </c>
      <c r="B128" s="302" t="s">
        <v>322</v>
      </c>
      <c r="C128" s="57">
        <v>44000</v>
      </c>
      <c r="D128" s="57">
        <v>45000</v>
      </c>
      <c r="E128" s="935">
        <v>45000</v>
      </c>
      <c r="F128" s="936">
        <f>44000</f>
        <v>44000</v>
      </c>
      <c r="G128" s="57">
        <f t="shared" si="16"/>
        <v>-1000</v>
      </c>
      <c r="H128" s="57"/>
      <c r="I128" s="302"/>
      <c r="J128" s="900">
        <f>F128*0.4</f>
        <v>17600</v>
      </c>
      <c r="K128" s="900">
        <f t="shared" si="7"/>
        <v>-26400</v>
      </c>
      <c r="L128" s="901"/>
      <c r="M128" s="901" t="s">
        <v>704</v>
      </c>
      <c r="N128" s="901"/>
      <c r="O128" s="901"/>
      <c r="P128" s="901"/>
      <c r="Q128" s="901"/>
      <c r="R128" s="901"/>
      <c r="S128" s="901"/>
      <c r="T128" s="901"/>
      <c r="U128" s="901"/>
      <c r="V128" s="901"/>
      <c r="W128" s="901"/>
      <c r="X128" s="901"/>
      <c r="Y128" s="901"/>
      <c r="Z128" s="901"/>
      <c r="AA128" s="901"/>
      <c r="AB128" s="901"/>
      <c r="AC128" s="901"/>
    </row>
    <row r="129" spans="1:29" outlineLevel="1" x14ac:dyDescent="0.3">
      <c r="A129" s="513">
        <v>6710</v>
      </c>
      <c r="B129" s="300" t="s">
        <v>705</v>
      </c>
      <c r="C129" s="538">
        <v>0</v>
      </c>
      <c r="D129" s="538">
        <v>41307.15</v>
      </c>
      <c r="E129" s="228">
        <v>41307</v>
      </c>
      <c r="F129" s="604">
        <v>0</v>
      </c>
      <c r="G129" s="538">
        <f t="shared" si="16"/>
        <v>-41307</v>
      </c>
      <c r="H129" s="538" t="s">
        <v>706</v>
      </c>
      <c r="J129" s="826">
        <f t="shared" ref="J129:J156" si="17">F129-(F129*0.2)</f>
        <v>0</v>
      </c>
      <c r="K129" s="826">
        <f t="shared" si="7"/>
        <v>0</v>
      </c>
      <c r="M129" s="301" t="s">
        <v>707</v>
      </c>
      <c r="N129" s="901"/>
      <c r="O129" s="901"/>
      <c r="P129" s="901"/>
      <c r="Q129" s="901"/>
      <c r="R129" s="901"/>
      <c r="S129" s="901"/>
      <c r="T129" s="901"/>
      <c r="U129" s="901"/>
      <c r="V129" s="901"/>
      <c r="W129" s="901"/>
      <c r="X129" s="901"/>
      <c r="Y129" s="901"/>
      <c r="Z129" s="901"/>
      <c r="AA129" s="901"/>
      <c r="AB129" s="901"/>
      <c r="AC129" s="901"/>
    </row>
    <row r="130" spans="1:29" outlineLevel="1" x14ac:dyDescent="0.3">
      <c r="A130" s="513">
        <v>6730</v>
      </c>
      <c r="B130" s="300" t="s">
        <v>708</v>
      </c>
      <c r="C130" s="538">
        <v>0</v>
      </c>
      <c r="D130" s="538">
        <v>20000</v>
      </c>
      <c r="E130" s="228">
        <v>20000</v>
      </c>
      <c r="F130" s="604">
        <v>20000</v>
      </c>
      <c r="G130" s="538">
        <f t="shared" si="16"/>
        <v>0</v>
      </c>
      <c r="H130" s="538"/>
      <c r="J130" s="826">
        <f>F130*0.4</f>
        <v>8000</v>
      </c>
      <c r="K130" s="826">
        <f t="shared" si="7"/>
        <v>-12000</v>
      </c>
      <c r="N130" s="901"/>
      <c r="O130" s="901"/>
      <c r="P130" s="901"/>
      <c r="Q130" s="901"/>
      <c r="R130" s="901"/>
      <c r="S130" s="901"/>
      <c r="T130" s="901"/>
      <c r="U130" s="901"/>
      <c r="V130" s="901"/>
      <c r="W130" s="901"/>
      <c r="X130" s="901"/>
      <c r="Y130" s="901"/>
      <c r="Z130" s="901"/>
      <c r="AA130" s="901"/>
      <c r="AB130" s="901"/>
      <c r="AC130" s="901"/>
    </row>
    <row r="131" spans="1:29" outlineLevel="1" x14ac:dyDescent="0.3">
      <c r="A131" s="513">
        <v>6070</v>
      </c>
      <c r="B131" s="300" t="s">
        <v>304</v>
      </c>
      <c r="C131" s="538">
        <v>0</v>
      </c>
      <c r="D131" s="538">
        <v>0</v>
      </c>
      <c r="E131" s="228">
        <v>8000</v>
      </c>
      <c r="F131" s="604">
        <v>8000</v>
      </c>
      <c r="G131" s="538">
        <f t="shared" si="16"/>
        <v>0</v>
      </c>
      <c r="H131" s="538"/>
      <c r="J131" s="826">
        <f t="shared" si="17"/>
        <v>6400</v>
      </c>
      <c r="K131" s="826">
        <f t="shared" si="7"/>
        <v>-1600</v>
      </c>
      <c r="N131" s="901"/>
      <c r="O131" s="901"/>
      <c r="P131" s="901"/>
      <c r="Q131" s="901"/>
      <c r="R131" s="901"/>
      <c r="S131" s="901"/>
      <c r="T131" s="901"/>
      <c r="U131" s="901"/>
      <c r="V131" s="901"/>
      <c r="W131" s="901"/>
      <c r="X131" s="901"/>
      <c r="Y131" s="901"/>
      <c r="Z131" s="901"/>
      <c r="AA131" s="901"/>
      <c r="AB131" s="901"/>
      <c r="AC131" s="901"/>
    </row>
    <row r="132" spans="1:29" outlineLevel="1" x14ac:dyDescent="0.3">
      <c r="A132" s="513">
        <v>6600</v>
      </c>
      <c r="B132" s="300" t="s">
        <v>319</v>
      </c>
      <c r="C132" s="538">
        <v>5200</v>
      </c>
      <c r="D132" s="538">
        <v>1000</v>
      </c>
      <c r="E132" s="228">
        <v>1000</v>
      </c>
      <c r="F132" s="604">
        <v>500</v>
      </c>
      <c r="G132" s="538">
        <f t="shared" si="16"/>
        <v>-500</v>
      </c>
      <c r="H132" s="538"/>
      <c r="J132" s="826">
        <v>0</v>
      </c>
      <c r="K132" s="826">
        <f t="shared" si="7"/>
        <v>-500</v>
      </c>
      <c r="M132" s="301" t="s">
        <v>709</v>
      </c>
      <c r="N132" s="901"/>
      <c r="O132" s="901"/>
      <c r="P132" s="901"/>
      <c r="Q132" s="901"/>
      <c r="R132" s="901"/>
      <c r="S132" s="901"/>
      <c r="T132" s="901"/>
      <c r="U132" s="901"/>
      <c r="V132" s="901"/>
      <c r="W132" s="901"/>
      <c r="X132" s="901"/>
      <c r="Y132" s="901"/>
      <c r="Z132" s="901"/>
      <c r="AA132" s="901"/>
      <c r="AB132" s="901"/>
      <c r="AC132" s="901"/>
    </row>
    <row r="133" spans="1:29" s="919" customFormat="1" outlineLevel="1" x14ac:dyDescent="0.3">
      <c r="A133" s="915" t="s">
        <v>710</v>
      </c>
      <c r="B133" s="302" t="s">
        <v>711</v>
      </c>
      <c r="C133" s="57"/>
      <c r="D133" s="57"/>
      <c r="E133" s="935"/>
      <c r="F133" s="936">
        <v>5000</v>
      </c>
      <c r="G133" s="57"/>
      <c r="H133" s="57"/>
      <c r="I133" s="302"/>
      <c r="J133" s="900"/>
      <c r="K133" s="900"/>
      <c r="L133" s="901"/>
      <c r="M133" s="901" t="s">
        <v>712</v>
      </c>
      <c r="N133" s="901"/>
      <c r="O133" s="901"/>
      <c r="P133" s="901"/>
      <c r="Q133" s="901"/>
      <c r="R133" s="901"/>
      <c r="S133" s="901"/>
      <c r="T133" s="901"/>
      <c r="U133" s="901"/>
      <c r="V133" s="901"/>
      <c r="W133" s="901"/>
      <c r="X133" s="901"/>
      <c r="Y133" s="901"/>
      <c r="Z133" s="901"/>
      <c r="AA133" s="901"/>
      <c r="AB133" s="901"/>
      <c r="AC133" s="901"/>
    </row>
    <row r="134" spans="1:29" s="552" customFormat="1" outlineLevel="1" x14ac:dyDescent="0.3">
      <c r="A134" s="512">
        <v>6720</v>
      </c>
      <c r="B134" s="551" t="s">
        <v>713</v>
      </c>
      <c r="C134" s="538">
        <v>0</v>
      </c>
      <c r="D134" s="538">
        <v>10000</v>
      </c>
      <c r="E134" s="228">
        <v>10000</v>
      </c>
      <c r="F134" s="604">
        <v>5000</v>
      </c>
      <c r="G134" s="538">
        <f t="shared" si="16"/>
        <v>-5000</v>
      </c>
      <c r="H134" s="538"/>
      <c r="I134" s="551"/>
      <c r="J134" s="826">
        <v>0</v>
      </c>
      <c r="K134" s="826">
        <f t="shared" si="7"/>
        <v>-5000</v>
      </c>
      <c r="M134" s="552" t="s">
        <v>709</v>
      </c>
    </row>
    <row r="135" spans="1:29" outlineLevel="1" x14ac:dyDescent="0.3">
      <c r="A135" s="513">
        <v>6200</v>
      </c>
      <c r="B135" s="300" t="s">
        <v>311</v>
      </c>
      <c r="C135" s="538">
        <v>39480</v>
      </c>
      <c r="D135" s="538">
        <v>39480</v>
      </c>
      <c r="E135" s="228">
        <v>32118.42</v>
      </c>
      <c r="F135" s="604">
        <v>32118.42</v>
      </c>
      <c r="G135" s="538">
        <f t="shared" si="16"/>
        <v>0</v>
      </c>
      <c r="H135" s="538"/>
      <c r="J135" s="826">
        <f>J20</f>
        <v>30640</v>
      </c>
      <c r="K135" s="826">
        <f t="shared" si="7"/>
        <v>-1478.4199999999983</v>
      </c>
    </row>
    <row r="136" spans="1:29" outlineLevel="1" x14ac:dyDescent="0.3">
      <c r="A136" s="513">
        <v>6055</v>
      </c>
      <c r="B136" s="300" t="s">
        <v>302</v>
      </c>
      <c r="C136" s="538">
        <v>6232</v>
      </c>
      <c r="D136" s="538">
        <v>5000</v>
      </c>
      <c r="E136" s="228">
        <v>5000</v>
      </c>
      <c r="F136" s="604">
        <v>5000</v>
      </c>
      <c r="G136" s="538">
        <f t="shared" si="16"/>
        <v>0</v>
      </c>
      <c r="H136" s="538"/>
      <c r="J136" s="826">
        <f t="shared" si="17"/>
        <v>4000</v>
      </c>
      <c r="K136" s="826">
        <f t="shared" si="7"/>
        <v>-1000</v>
      </c>
    </row>
    <row r="137" spans="1:29" outlineLevel="1" x14ac:dyDescent="0.3">
      <c r="A137" s="513">
        <v>5905</v>
      </c>
      <c r="B137" s="300" t="s">
        <v>289</v>
      </c>
      <c r="C137" s="538">
        <v>1250</v>
      </c>
      <c r="D137" s="538">
        <v>1250</v>
      </c>
      <c r="E137" s="228">
        <v>2000</v>
      </c>
      <c r="F137" s="604">
        <v>2000</v>
      </c>
      <c r="G137" s="538">
        <f t="shared" si="16"/>
        <v>0</v>
      </c>
      <c r="H137" s="538" t="s">
        <v>714</v>
      </c>
      <c r="J137" s="826">
        <f>F137</f>
        <v>2000</v>
      </c>
      <c r="K137" s="826">
        <f t="shared" si="7"/>
        <v>0</v>
      </c>
      <c r="L137" s="177"/>
    </row>
    <row r="138" spans="1:29" outlineLevel="1" x14ac:dyDescent="0.3">
      <c r="A138" s="513">
        <v>6100</v>
      </c>
      <c r="B138" s="300" t="s">
        <v>306</v>
      </c>
      <c r="C138" s="538">
        <v>450</v>
      </c>
      <c r="D138" s="538">
        <v>600</v>
      </c>
      <c r="E138" s="228">
        <v>550</v>
      </c>
      <c r="F138" s="604">
        <v>550</v>
      </c>
      <c r="G138" s="538">
        <f t="shared" si="16"/>
        <v>0</v>
      </c>
      <c r="H138" s="538"/>
      <c r="J138" s="826">
        <v>0</v>
      </c>
      <c r="K138" s="826">
        <f t="shared" si="7"/>
        <v>-550</v>
      </c>
    </row>
    <row r="139" spans="1:29" outlineLevel="1" x14ac:dyDescent="0.3">
      <c r="A139" s="513">
        <v>6115</v>
      </c>
      <c r="B139" s="300" t="s">
        <v>309</v>
      </c>
      <c r="C139" s="538">
        <v>30443</v>
      </c>
      <c r="D139" s="538">
        <v>28000</v>
      </c>
      <c r="E139" s="228">
        <v>27855</v>
      </c>
      <c r="F139" s="604">
        <v>0</v>
      </c>
      <c r="G139" s="538">
        <f t="shared" si="16"/>
        <v>-27855</v>
      </c>
      <c r="H139" s="538" t="s">
        <v>715</v>
      </c>
      <c r="J139" s="826">
        <f t="shared" si="17"/>
        <v>0</v>
      </c>
      <c r="K139" s="826">
        <f t="shared" si="7"/>
        <v>0</v>
      </c>
      <c r="M139" s="301" t="s">
        <v>716</v>
      </c>
    </row>
    <row r="140" spans="1:29" outlineLevel="1" x14ac:dyDescent="0.3">
      <c r="A140" s="513">
        <v>6745</v>
      </c>
      <c r="B140" s="300" t="s">
        <v>717</v>
      </c>
      <c r="C140" s="538"/>
      <c r="D140" s="538"/>
      <c r="E140" s="228">
        <v>1800</v>
      </c>
      <c r="F140" s="604">
        <v>1800</v>
      </c>
      <c r="G140" s="538">
        <f t="shared" si="16"/>
        <v>0</v>
      </c>
      <c r="H140" s="538"/>
      <c r="J140" s="826">
        <f>F140*0.8</f>
        <v>1440</v>
      </c>
      <c r="K140" s="826">
        <f t="shared" si="7"/>
        <v>-360</v>
      </c>
    </row>
    <row r="141" spans="1:29" outlineLevel="1" x14ac:dyDescent="0.3">
      <c r="A141" s="513">
        <v>6740</v>
      </c>
      <c r="B141" s="300" t="s">
        <v>718</v>
      </c>
      <c r="C141" s="538">
        <v>0</v>
      </c>
      <c r="D141" s="538">
        <v>2500</v>
      </c>
      <c r="E141" s="228">
        <v>6100</v>
      </c>
      <c r="F141" s="604">
        <v>10000</v>
      </c>
      <c r="G141" s="538">
        <f t="shared" si="16"/>
        <v>3900</v>
      </c>
      <c r="H141" s="538" t="s">
        <v>719</v>
      </c>
      <c r="J141" s="826">
        <f>E141</f>
        <v>6100</v>
      </c>
      <c r="K141" s="826">
        <f t="shared" si="7"/>
        <v>-3900</v>
      </c>
      <c r="M141" s="301" t="s">
        <v>720</v>
      </c>
    </row>
    <row r="142" spans="1:29" outlineLevel="1" x14ac:dyDescent="0.3">
      <c r="A142" s="513">
        <v>6505</v>
      </c>
      <c r="B142" s="300" t="s">
        <v>316</v>
      </c>
      <c r="C142" s="538">
        <v>700</v>
      </c>
      <c r="D142" s="538">
        <v>15000</v>
      </c>
      <c r="E142" s="228">
        <v>15000</v>
      </c>
      <c r="F142" s="604">
        <f>VLOOKUP("Total Loyola Initiatives",'Loyola Initiatives'!A:B,2,0)</f>
        <v>17000</v>
      </c>
      <c r="G142" s="538">
        <f t="shared" si="16"/>
        <v>2000</v>
      </c>
      <c r="H142" s="538" t="s">
        <v>721</v>
      </c>
      <c r="J142" s="826">
        <f>F142*0.4</f>
        <v>6800</v>
      </c>
      <c r="K142" s="826">
        <f t="shared" si="7"/>
        <v>-10200</v>
      </c>
      <c r="L142" s="813">
        <f>F142*0.95</f>
        <v>16150</v>
      </c>
      <c r="M142" s="301" t="s">
        <v>722</v>
      </c>
    </row>
    <row r="143" spans="1:29" outlineLevel="1" x14ac:dyDescent="0.3">
      <c r="A143" s="513">
        <v>7871</v>
      </c>
      <c r="B143" s="300" t="s">
        <v>512</v>
      </c>
      <c r="C143" s="538">
        <v>3500</v>
      </c>
      <c r="D143" s="538">
        <v>3500</v>
      </c>
      <c r="E143" s="228">
        <v>3500</v>
      </c>
      <c r="F143" s="604">
        <v>3500</v>
      </c>
      <c r="G143" s="538">
        <f t="shared" si="16"/>
        <v>0</v>
      </c>
      <c r="H143" s="538" t="s">
        <v>723</v>
      </c>
      <c r="J143" s="826">
        <v>1000</v>
      </c>
      <c r="K143" s="826">
        <f t="shared" si="7"/>
        <v>-2500</v>
      </c>
    </row>
    <row r="144" spans="1:29" outlineLevel="1" x14ac:dyDescent="0.3">
      <c r="A144" s="513">
        <v>7870</v>
      </c>
      <c r="B144" s="300" t="s">
        <v>511</v>
      </c>
      <c r="C144" s="538">
        <v>43500</v>
      </c>
      <c r="D144" s="538">
        <v>43500</v>
      </c>
      <c r="E144" s="228">
        <v>43500</v>
      </c>
      <c r="F144" s="604">
        <v>43500</v>
      </c>
      <c r="G144" s="538">
        <f t="shared" si="16"/>
        <v>0</v>
      </c>
      <c r="H144" s="538"/>
      <c r="J144" s="826">
        <v>14400</v>
      </c>
      <c r="K144" s="826">
        <f t="shared" si="7"/>
        <v>-29100</v>
      </c>
      <c r="L144" s="301" t="s">
        <v>724</v>
      </c>
    </row>
    <row r="145" spans="1:14" outlineLevel="1" x14ac:dyDescent="0.3">
      <c r="A145" s="513">
        <v>6770</v>
      </c>
      <c r="B145" s="302" t="s">
        <v>725</v>
      </c>
      <c r="C145" s="538"/>
      <c r="D145" s="538">
        <v>0</v>
      </c>
      <c r="E145" s="228">
        <v>11053</v>
      </c>
      <c r="F145" s="604">
        <v>0</v>
      </c>
      <c r="G145" s="538">
        <f t="shared" si="16"/>
        <v>-11053</v>
      </c>
      <c r="H145" s="57"/>
      <c r="J145" s="826">
        <f t="shared" si="17"/>
        <v>0</v>
      </c>
      <c r="K145" s="826">
        <f t="shared" si="7"/>
        <v>0</v>
      </c>
      <c r="M145" s="301" t="s">
        <v>656</v>
      </c>
    </row>
    <row r="146" spans="1:14" outlineLevel="1" x14ac:dyDescent="0.3">
      <c r="A146" s="513">
        <v>6000</v>
      </c>
      <c r="B146" s="300" t="s">
        <v>294</v>
      </c>
      <c r="C146" s="538">
        <v>97685</v>
      </c>
      <c r="D146" s="538">
        <v>110000</v>
      </c>
      <c r="E146" s="228">
        <v>76598</v>
      </c>
      <c r="F146" s="604">
        <v>70000</v>
      </c>
      <c r="G146" s="538">
        <f t="shared" si="16"/>
        <v>-6598</v>
      </c>
      <c r="H146" s="538" t="s">
        <v>726</v>
      </c>
      <c r="J146" s="826">
        <f>F146*0.4</f>
        <v>28000</v>
      </c>
      <c r="K146" s="826">
        <f t="shared" si="7"/>
        <v>-42000</v>
      </c>
      <c r="M146" s="301" t="str">
        <f>M147</f>
        <v>Due to orientation being online, we forecasted a decrease in expenditures</v>
      </c>
    </row>
    <row r="147" spans="1:14" outlineLevel="1" x14ac:dyDescent="0.3">
      <c r="A147" s="513">
        <v>6002</v>
      </c>
      <c r="B147" s="300" t="s">
        <v>296</v>
      </c>
      <c r="C147" s="538">
        <v>27303</v>
      </c>
      <c r="D147" s="538">
        <v>30000</v>
      </c>
      <c r="E147" s="228">
        <v>29281</v>
      </c>
      <c r="F147" s="604">
        <v>10000</v>
      </c>
      <c r="G147" s="538">
        <f>+F147-E147</f>
        <v>-19281</v>
      </c>
      <c r="H147" s="538"/>
      <c r="J147" s="826">
        <v>5000</v>
      </c>
      <c r="K147" s="826">
        <f t="shared" si="7"/>
        <v>-5000</v>
      </c>
      <c r="M147" s="301" t="s">
        <v>727</v>
      </c>
    </row>
    <row r="148" spans="1:14" outlineLevel="1" x14ac:dyDescent="0.3">
      <c r="A148" s="513">
        <v>6760</v>
      </c>
      <c r="B148" s="300" t="s">
        <v>728</v>
      </c>
      <c r="C148" s="538"/>
      <c r="D148" s="538">
        <v>0</v>
      </c>
      <c r="E148" s="228">
        <v>0</v>
      </c>
      <c r="F148" s="604">
        <v>0</v>
      </c>
      <c r="G148" s="538">
        <f t="shared" si="16"/>
        <v>0</v>
      </c>
      <c r="H148" s="538"/>
      <c r="J148" s="826">
        <f t="shared" si="17"/>
        <v>0</v>
      </c>
      <c r="K148" s="826">
        <f t="shared" si="7"/>
        <v>0</v>
      </c>
    </row>
    <row r="149" spans="1:14" outlineLevel="1" x14ac:dyDescent="0.3">
      <c r="A149" s="513">
        <v>5980</v>
      </c>
      <c r="B149" s="300" t="s">
        <v>293</v>
      </c>
      <c r="C149" s="538">
        <v>34493</v>
      </c>
      <c r="D149" s="538">
        <v>34493</v>
      </c>
      <c r="E149" s="228">
        <v>34493</v>
      </c>
      <c r="F149" s="604">
        <v>34493</v>
      </c>
      <c r="G149" s="538">
        <f t="shared" si="16"/>
        <v>0</v>
      </c>
      <c r="H149" s="538"/>
      <c r="J149" s="826">
        <v>34493</v>
      </c>
      <c r="K149" s="826">
        <f t="shared" ref="K149:K205" si="18">J149-F149</f>
        <v>0</v>
      </c>
      <c r="L149" s="177"/>
    </row>
    <row r="150" spans="1:14" outlineLevel="1" x14ac:dyDescent="0.3">
      <c r="A150" s="923" t="s">
        <v>710</v>
      </c>
      <c r="B150" s="300" t="s">
        <v>729</v>
      </c>
      <c r="C150" s="538">
        <v>0</v>
      </c>
      <c r="D150" s="538">
        <v>0</v>
      </c>
      <c r="E150" s="228">
        <v>0</v>
      </c>
      <c r="F150" s="604">
        <v>15000</v>
      </c>
      <c r="G150" s="538">
        <f t="shared" si="16"/>
        <v>15000</v>
      </c>
      <c r="H150" s="538"/>
      <c r="J150" s="826"/>
      <c r="K150" s="826"/>
      <c r="L150" s="177"/>
      <c r="M150" s="301" t="s">
        <v>1204</v>
      </c>
    </row>
    <row r="151" spans="1:14" outlineLevel="1" x14ac:dyDescent="0.3">
      <c r="A151" s="513">
        <v>6300</v>
      </c>
      <c r="B151" s="300" t="s">
        <v>313</v>
      </c>
      <c r="C151" s="538">
        <v>15000</v>
      </c>
      <c r="D151" s="538">
        <v>20000</v>
      </c>
      <c r="E151" s="228">
        <v>20000</v>
      </c>
      <c r="F151" s="604">
        <f>VLOOKUP("Total speaker series",'Speaker Series'!A:G,7,0)</f>
        <v>20000</v>
      </c>
      <c r="G151" s="538">
        <f t="shared" si="16"/>
        <v>0</v>
      </c>
      <c r="H151" s="538"/>
      <c r="J151" s="826">
        <f t="shared" si="17"/>
        <v>16000</v>
      </c>
      <c r="K151" s="826">
        <f t="shared" si="18"/>
        <v>-4000</v>
      </c>
    </row>
    <row r="152" spans="1:14" outlineLevel="1" x14ac:dyDescent="0.3">
      <c r="A152" s="513">
        <v>6400</v>
      </c>
      <c r="B152" s="300" t="s">
        <v>314</v>
      </c>
      <c r="C152" s="538">
        <v>26000</v>
      </c>
      <c r="D152" s="538">
        <v>40000</v>
      </c>
      <c r="E152" s="228">
        <v>40000</v>
      </c>
      <c r="F152" s="604">
        <v>40000</v>
      </c>
      <c r="G152" s="538">
        <f t="shared" si="16"/>
        <v>0</v>
      </c>
      <c r="H152" s="538"/>
      <c r="J152" s="826">
        <v>20000</v>
      </c>
      <c r="K152" s="826">
        <f t="shared" si="18"/>
        <v>-20000</v>
      </c>
    </row>
    <row r="153" spans="1:14" outlineLevel="1" x14ac:dyDescent="0.3">
      <c r="A153" s="513">
        <v>6099</v>
      </c>
      <c r="B153" s="300" t="s">
        <v>305</v>
      </c>
      <c r="C153" s="538">
        <v>20000</v>
      </c>
      <c r="D153" s="538">
        <v>20000</v>
      </c>
      <c r="E153" s="228">
        <v>20000</v>
      </c>
      <c r="F153" s="604">
        <v>20000</v>
      </c>
      <c r="G153" s="538">
        <f t="shared" si="16"/>
        <v>0</v>
      </c>
      <c r="H153" s="538"/>
      <c r="J153" s="826">
        <f>F153*0.4</f>
        <v>8000</v>
      </c>
      <c r="K153" s="826">
        <f t="shared" si="18"/>
        <v>-12000</v>
      </c>
    </row>
    <row r="154" spans="1:14" outlineLevel="1" x14ac:dyDescent="0.3">
      <c r="A154" s="513">
        <v>6750</v>
      </c>
      <c r="B154" s="300" t="s">
        <v>730</v>
      </c>
      <c r="C154" s="538">
        <v>35000</v>
      </c>
      <c r="D154" s="538">
        <v>0</v>
      </c>
      <c r="E154" s="228">
        <v>0</v>
      </c>
      <c r="F154" s="604">
        <v>0</v>
      </c>
      <c r="G154" s="538">
        <f t="shared" si="16"/>
        <v>0</v>
      </c>
      <c r="H154" s="538" t="s">
        <v>731</v>
      </c>
      <c r="J154" s="826">
        <f t="shared" si="17"/>
        <v>0</v>
      </c>
      <c r="K154" s="826">
        <f t="shared" si="18"/>
        <v>0</v>
      </c>
    </row>
    <row r="155" spans="1:14" outlineLevel="1" x14ac:dyDescent="0.3">
      <c r="A155" s="513">
        <v>6500</v>
      </c>
      <c r="B155" s="300" t="s">
        <v>732</v>
      </c>
      <c r="C155" s="538">
        <v>13000</v>
      </c>
      <c r="D155" s="538">
        <v>16000</v>
      </c>
      <c r="E155" s="228">
        <v>23500</v>
      </c>
      <c r="F155" s="604">
        <f>'Sustainability Initiatives'!B45</f>
        <v>25000</v>
      </c>
      <c r="G155" s="538">
        <f t="shared" si="16"/>
        <v>1500</v>
      </c>
      <c r="H155" s="538" t="s">
        <v>733</v>
      </c>
      <c r="J155" s="826">
        <f>F155*0.4</f>
        <v>10000</v>
      </c>
      <c r="K155" s="826">
        <f t="shared" si="18"/>
        <v>-15000</v>
      </c>
      <c r="L155" s="177">
        <v>21000</v>
      </c>
      <c r="M155" s="301" t="s">
        <v>734</v>
      </c>
    </row>
    <row r="156" spans="1:14" ht="14.5" outlineLevel="1" thickBot="1" x14ac:dyDescent="0.35">
      <c r="A156" s="513">
        <v>8150</v>
      </c>
      <c r="B156" s="300" t="s">
        <v>735</v>
      </c>
      <c r="C156" s="538"/>
      <c r="D156" s="538"/>
      <c r="E156" s="228">
        <v>10000</v>
      </c>
      <c r="F156" s="604">
        <v>0</v>
      </c>
      <c r="G156" s="538">
        <f t="shared" si="16"/>
        <v>-10000</v>
      </c>
      <c r="H156" s="538"/>
      <c r="J156" s="831">
        <f t="shared" si="17"/>
        <v>0</v>
      </c>
      <c r="K156" s="831">
        <f t="shared" si="18"/>
        <v>0</v>
      </c>
      <c r="M156" s="301" t="s">
        <v>658</v>
      </c>
    </row>
    <row r="157" spans="1:14" x14ac:dyDescent="0.3">
      <c r="A157" s="537"/>
      <c r="B157" s="352" t="s">
        <v>645</v>
      </c>
      <c r="C157" s="533">
        <v>506829</v>
      </c>
      <c r="D157" s="557">
        <v>582380.15</v>
      </c>
      <c r="E157" s="233">
        <f>SUM(E125:E156)</f>
        <v>588380.41999999993</v>
      </c>
      <c r="F157" s="609">
        <f>SUM(F125:F156)</f>
        <v>505211.42</v>
      </c>
      <c r="G157" s="533">
        <f>+F157-E157</f>
        <v>-83168.999999999942</v>
      </c>
      <c r="H157" s="557" t="s">
        <v>736</v>
      </c>
      <c r="I157" s="377"/>
      <c r="J157" s="839">
        <f>SUM(J125:J156)</f>
        <v>254248</v>
      </c>
      <c r="K157" s="826">
        <f t="shared" si="18"/>
        <v>-250963.41999999998</v>
      </c>
    </row>
    <row r="158" spans="1:14" ht="14.5" thickBot="1" x14ac:dyDescent="0.35">
      <c r="A158" s="513"/>
      <c r="B158" s="317"/>
      <c r="C158" s="536"/>
      <c r="D158" s="554"/>
      <c r="E158" s="235"/>
      <c r="F158" s="610"/>
      <c r="G158" s="538"/>
      <c r="H158" s="538"/>
      <c r="J158" s="842"/>
      <c r="K158" s="826">
        <f t="shared" si="18"/>
        <v>0</v>
      </c>
    </row>
    <row r="159" spans="1:14" ht="14.5" thickBot="1" x14ac:dyDescent="0.35">
      <c r="A159" s="124"/>
      <c r="B159" s="125" t="s">
        <v>737</v>
      </c>
      <c r="C159" s="126"/>
      <c r="D159" s="126"/>
      <c r="E159" s="126"/>
      <c r="F159" s="126"/>
      <c r="G159" s="126"/>
      <c r="H159" s="126"/>
      <c r="I159" s="126"/>
      <c r="J159" s="126"/>
      <c r="K159" s="126"/>
      <c r="L159" s="126"/>
      <c r="M159" s="126"/>
    </row>
    <row r="160" spans="1:14" ht="28" outlineLevel="1" x14ac:dyDescent="0.3">
      <c r="A160" s="513">
        <v>9990</v>
      </c>
      <c r="B160" s="377" t="s">
        <v>517</v>
      </c>
      <c r="C160" s="538">
        <v>503</v>
      </c>
      <c r="D160" s="538">
        <v>5000</v>
      </c>
      <c r="E160" s="228">
        <v>5000</v>
      </c>
      <c r="F160" s="604">
        <v>5000</v>
      </c>
      <c r="G160" s="538">
        <f>+F160-E160</f>
        <v>0</v>
      </c>
      <c r="H160" s="538"/>
      <c r="J160" s="825">
        <v>2500</v>
      </c>
      <c r="K160" s="826">
        <f t="shared" si="18"/>
        <v>-2500</v>
      </c>
      <c r="N160" s="549"/>
    </row>
    <row r="161" spans="1:14" ht="28" outlineLevel="1" x14ac:dyDescent="0.3">
      <c r="A161" s="513">
        <v>9995</v>
      </c>
      <c r="B161" s="300" t="s">
        <v>518</v>
      </c>
      <c r="C161" s="538">
        <v>11639</v>
      </c>
      <c r="D161" s="538">
        <v>5000</v>
      </c>
      <c r="E161" s="228">
        <v>5000</v>
      </c>
      <c r="F161" s="604">
        <v>5000</v>
      </c>
      <c r="G161" s="538">
        <f t="shared" ref="G161:G162" si="19">+F161-E161</f>
        <v>0</v>
      </c>
      <c r="H161" s="538"/>
      <c r="J161" s="825">
        <v>2500</v>
      </c>
      <c r="K161" s="826">
        <f t="shared" si="18"/>
        <v>-2500</v>
      </c>
    </row>
    <row r="162" spans="1:14" ht="14.5" outlineLevel="1" thickBot="1" x14ac:dyDescent="0.35">
      <c r="A162" s="513">
        <v>9999</v>
      </c>
      <c r="B162" s="300" t="s">
        <v>194</v>
      </c>
      <c r="C162" s="558">
        <v>9032</v>
      </c>
      <c r="D162" s="558">
        <v>0</v>
      </c>
      <c r="E162" s="236">
        <v>0</v>
      </c>
      <c r="F162" s="608">
        <v>0</v>
      </c>
      <c r="G162" s="828">
        <f t="shared" si="19"/>
        <v>0</v>
      </c>
      <c r="H162" s="843"/>
      <c r="I162" s="830"/>
      <c r="J162" s="842"/>
      <c r="K162" s="831">
        <f t="shared" si="18"/>
        <v>0</v>
      </c>
    </row>
    <row r="163" spans="1:14" x14ac:dyDescent="0.3">
      <c r="A163" s="537"/>
      <c r="B163" s="352" t="s">
        <v>645</v>
      </c>
      <c r="C163" s="538">
        <v>21174</v>
      </c>
      <c r="D163" s="538">
        <v>10000</v>
      </c>
      <c r="E163" s="232">
        <f>SUM(E160:E162)</f>
        <v>10000</v>
      </c>
      <c r="F163" s="615">
        <f>SUM(F160:F162)</f>
        <v>10000</v>
      </c>
      <c r="G163" s="844">
        <f>+F163-E163</f>
        <v>0</v>
      </c>
      <c r="H163" s="538"/>
      <c r="J163" s="832">
        <f>SUM(J160:J162)</f>
        <v>5000</v>
      </c>
      <c r="K163" s="826">
        <f t="shared" si="18"/>
        <v>-5000</v>
      </c>
    </row>
    <row r="164" spans="1:14" ht="14.5" thickBot="1" x14ac:dyDescent="0.35">
      <c r="A164" s="513"/>
      <c r="B164" s="317"/>
      <c r="C164" s="554"/>
      <c r="D164" s="554"/>
      <c r="E164" s="236"/>
      <c r="F164" s="621"/>
      <c r="G164" s="845"/>
      <c r="H164" s="846"/>
      <c r="I164" s="824"/>
      <c r="J164" s="842"/>
      <c r="K164" s="831">
        <f t="shared" si="18"/>
        <v>0</v>
      </c>
    </row>
    <row r="165" spans="1:14" s="562" customFormat="1" ht="14.5" thickBot="1" x14ac:dyDescent="0.35">
      <c r="A165" s="559"/>
      <c r="B165" s="139" t="s">
        <v>738</v>
      </c>
      <c r="C165" s="560">
        <v>1850703.3399999999</v>
      </c>
      <c r="D165" s="560">
        <v>1917064.7479464388</v>
      </c>
      <c r="E165" s="250">
        <f>+E163+E157+E122+E114+E105+E93+E79+E68+E55</f>
        <v>1902071.7093788781</v>
      </c>
      <c r="F165" s="611">
        <f>+F163+F157+F122+F114+F105+F93+F79+F68+F55</f>
        <v>1915025.27</v>
      </c>
      <c r="G165" s="538">
        <f>+F165-E165</f>
        <v>12953.560621121898</v>
      </c>
      <c r="H165" s="560"/>
      <c r="I165" s="553"/>
      <c r="J165" s="852">
        <f>SUM(J163,J157,J122,J114,J105,J93,J79,J68,J55)</f>
        <v>1534709.03</v>
      </c>
      <c r="K165" s="826">
        <f t="shared" si="18"/>
        <v>-380316.24</v>
      </c>
    </row>
    <row r="166" spans="1:14" s="3" customFormat="1" ht="13.5" thickBot="1" x14ac:dyDescent="0.35">
      <c r="A166" s="126"/>
      <c r="B166" s="126"/>
      <c r="C166" s="126"/>
      <c r="D166" s="126"/>
      <c r="E166" s="126"/>
      <c r="F166" s="126"/>
      <c r="G166" s="848"/>
      <c r="H166" s="848"/>
      <c r="I166" s="848"/>
      <c r="J166" s="848"/>
      <c r="K166" s="848"/>
      <c r="L166" s="848"/>
      <c r="M166" s="848"/>
    </row>
    <row r="167" spans="1:14" s="562" customFormat="1" ht="36.5" thickBot="1" x14ac:dyDescent="0.35">
      <c r="A167" s="559"/>
      <c r="B167" s="563" t="s">
        <v>739</v>
      </c>
      <c r="C167" s="564">
        <v>-48159.339999999851</v>
      </c>
      <c r="D167" s="564">
        <v>43688.252053561155</v>
      </c>
      <c r="E167" s="129">
        <f>+E37-E165</f>
        <v>28132.520621121861</v>
      </c>
      <c r="F167" s="622">
        <f>+F37-F165</f>
        <v>12798.620000000112</v>
      </c>
      <c r="G167" s="849">
        <f>+F167-E167</f>
        <v>-15333.900621121749</v>
      </c>
      <c r="H167" s="850"/>
      <c r="I167" s="851"/>
      <c r="J167" s="883">
        <f>J37-J165</f>
        <v>26933.175999999978</v>
      </c>
      <c r="K167" s="882">
        <f t="shared" si="18"/>
        <v>14134.555999999866</v>
      </c>
      <c r="M167" s="775"/>
    </row>
    <row r="168" spans="1:14" x14ac:dyDescent="0.3">
      <c r="A168" s="513"/>
      <c r="B168" s="152"/>
      <c r="C168" s="530"/>
      <c r="D168" s="530"/>
      <c r="E168" s="546"/>
      <c r="F168" s="546"/>
      <c r="G168" s="530"/>
      <c r="H168" s="530"/>
      <c r="K168" s="774">
        <f t="shared" si="18"/>
        <v>0</v>
      </c>
      <c r="N168" s="549"/>
    </row>
    <row r="169" spans="1:14" x14ac:dyDescent="0.3">
      <c r="A169" s="513"/>
      <c r="B169" s="152"/>
      <c r="C169" s="530"/>
      <c r="D169" s="530"/>
      <c r="E169" s="530"/>
      <c r="F169" s="530"/>
      <c r="G169" s="530"/>
      <c r="H169" s="530"/>
      <c r="K169" s="774">
        <f t="shared" si="18"/>
        <v>0</v>
      </c>
      <c r="N169" s="549"/>
    </row>
    <row r="170" spans="1:14" x14ac:dyDescent="0.3">
      <c r="A170" s="513"/>
      <c r="B170" s="152"/>
      <c r="C170" s="530"/>
      <c r="D170" s="530"/>
      <c r="E170" s="530"/>
      <c r="F170" s="530"/>
      <c r="G170" s="530"/>
      <c r="H170" s="530"/>
      <c r="K170" s="774">
        <f t="shared" si="18"/>
        <v>0</v>
      </c>
      <c r="N170" s="549"/>
    </row>
    <row r="171" spans="1:14" x14ac:dyDescent="0.3">
      <c r="A171" s="513"/>
      <c r="B171" s="152"/>
      <c r="C171" s="530"/>
      <c r="D171" s="530"/>
      <c r="E171" s="530"/>
      <c r="F171" s="530"/>
      <c r="G171" s="530"/>
      <c r="H171" s="530"/>
      <c r="K171" s="774">
        <f t="shared" si="18"/>
        <v>0</v>
      </c>
    </row>
    <row r="172" spans="1:14" s="897" customFormat="1" ht="40" x14ac:dyDescent="0.3">
      <c r="A172" s="894"/>
      <c r="B172" s="895" t="s">
        <v>740</v>
      </c>
      <c r="C172" s="896"/>
      <c r="D172" s="896"/>
      <c r="E172" s="896"/>
      <c r="F172" s="896"/>
      <c r="G172" s="896"/>
      <c r="H172" s="895" t="s">
        <v>740</v>
      </c>
      <c r="I172" s="896"/>
      <c r="J172" s="896"/>
      <c r="K172" s="896"/>
      <c r="L172" s="896"/>
      <c r="M172" s="896"/>
    </row>
    <row r="173" spans="1:14" x14ac:dyDescent="0.3">
      <c r="A173" s="513"/>
      <c r="B173" s="152"/>
      <c r="C173" s="530"/>
      <c r="D173" s="530"/>
      <c r="E173" s="530"/>
      <c r="F173" s="530"/>
      <c r="G173" s="530"/>
      <c r="H173" s="530"/>
      <c r="I173" s="152"/>
      <c r="K173" s="774"/>
    </row>
    <row r="174" spans="1:14" x14ac:dyDescent="0.3">
      <c r="A174" s="929"/>
      <c r="B174" s="127" t="s">
        <v>741</v>
      </c>
      <c r="C174" s="547"/>
      <c r="D174" s="547"/>
      <c r="E174" s="547"/>
      <c r="F174" s="547"/>
      <c r="G174" s="547"/>
      <c r="H174" s="547"/>
      <c r="I174" s="547"/>
      <c r="J174" s="547"/>
      <c r="K174" s="547"/>
      <c r="L174" s="547"/>
      <c r="M174" s="547"/>
    </row>
    <row r="175" spans="1:14" ht="14.5" thickBot="1" x14ac:dyDescent="0.35">
      <c r="A175" s="513"/>
      <c r="B175" s="152"/>
      <c r="C175" s="532"/>
      <c r="D175" s="532"/>
      <c r="E175" s="532"/>
      <c r="F175" s="532"/>
      <c r="G175" s="532"/>
      <c r="H175" s="532"/>
      <c r="I175" s="518"/>
      <c r="J175" s="824"/>
      <c r="K175" s="853"/>
    </row>
    <row r="176" spans="1:14" ht="14.5" thickBot="1" x14ac:dyDescent="0.35">
      <c r="A176" s="124"/>
      <c r="B176" s="125" t="s">
        <v>643</v>
      </c>
      <c r="C176" s="140"/>
      <c r="D176" s="140"/>
      <c r="E176" s="140"/>
      <c r="F176" s="140"/>
      <c r="G176" s="140"/>
      <c r="H176" s="140"/>
      <c r="I176" s="140"/>
      <c r="J176" s="140"/>
      <c r="K176" s="140"/>
      <c r="L176" s="140"/>
      <c r="M176" s="890"/>
    </row>
    <row r="177" spans="1:14" s="311" customFormat="1" outlineLevel="1" x14ac:dyDescent="0.3">
      <c r="A177" s="154">
        <v>4007</v>
      </c>
      <c r="B177" s="383" t="s">
        <v>742</v>
      </c>
      <c r="C177" s="538">
        <v>21293</v>
      </c>
      <c r="D177" s="538">
        <v>25091</v>
      </c>
      <c r="E177" s="228">
        <v>26339</v>
      </c>
      <c r="F177" s="604">
        <f>+E177*1.01</f>
        <v>26602.39</v>
      </c>
      <c r="G177" s="538">
        <f>+F177-E177</f>
        <v>263.38999999999942</v>
      </c>
      <c r="H177" s="538"/>
      <c r="I177" s="309"/>
      <c r="J177" s="855">
        <f>F177*0.8</f>
        <v>21281.912</v>
      </c>
      <c r="K177" s="826">
        <f t="shared" si="18"/>
        <v>-5320.4779999999992</v>
      </c>
      <c r="L177" s="303"/>
      <c r="M177" s="303"/>
      <c r="N177" s="303"/>
    </row>
    <row r="178" spans="1:14" outlineLevel="1" x14ac:dyDescent="0.3">
      <c r="A178" s="513">
        <v>4008</v>
      </c>
      <c r="B178" s="300" t="s">
        <v>743</v>
      </c>
      <c r="C178" s="538">
        <v>183352</v>
      </c>
      <c r="D178" s="538">
        <v>180879</v>
      </c>
      <c r="E178" s="228">
        <v>181704</v>
      </c>
      <c r="F178" s="604">
        <f>+E178*1.01</f>
        <v>183521.04</v>
      </c>
      <c r="G178" s="538">
        <f t="shared" ref="G178:G182" si="20">+F178-E178</f>
        <v>1817.0400000000081</v>
      </c>
      <c r="H178" s="538"/>
      <c r="J178" s="855">
        <f>F178*0.8</f>
        <v>146816.83200000002</v>
      </c>
      <c r="K178" s="826">
        <f t="shared" si="18"/>
        <v>-36704.207999999984</v>
      </c>
    </row>
    <row r="179" spans="1:14" outlineLevel="1" x14ac:dyDescent="0.3">
      <c r="A179" s="513">
        <v>4035</v>
      </c>
      <c r="B179" s="300" t="s">
        <v>174</v>
      </c>
      <c r="C179" s="538">
        <v>0</v>
      </c>
      <c r="D179" s="538"/>
      <c r="E179" s="329">
        <v>0</v>
      </c>
      <c r="F179" s="602">
        <v>0</v>
      </c>
      <c r="G179" s="538">
        <f t="shared" si="20"/>
        <v>0</v>
      </c>
      <c r="H179" s="538" t="s">
        <v>744</v>
      </c>
      <c r="J179" s="855">
        <f t="shared" ref="J179:J182" si="21">F179-(F179*0.2)</f>
        <v>0</v>
      </c>
      <c r="K179" s="826">
        <f t="shared" si="18"/>
        <v>0</v>
      </c>
      <c r="M179" s="301" t="s">
        <v>1203</v>
      </c>
    </row>
    <row r="180" spans="1:14" outlineLevel="1" x14ac:dyDescent="0.3">
      <c r="A180" s="513">
        <v>4031</v>
      </c>
      <c r="B180" s="300" t="s">
        <v>171</v>
      </c>
      <c r="C180" s="538">
        <v>0</v>
      </c>
      <c r="D180" s="538"/>
      <c r="E180" s="228">
        <v>0</v>
      </c>
      <c r="F180" s="604">
        <v>0</v>
      </c>
      <c r="G180" s="538">
        <f t="shared" si="20"/>
        <v>0</v>
      </c>
      <c r="H180" s="538"/>
      <c r="J180" s="855">
        <f t="shared" si="21"/>
        <v>0</v>
      </c>
      <c r="K180" s="826">
        <f t="shared" si="18"/>
        <v>0</v>
      </c>
    </row>
    <row r="181" spans="1:14" outlineLevel="1" x14ac:dyDescent="0.3">
      <c r="A181" s="513">
        <v>4021</v>
      </c>
      <c r="B181" s="300" t="s">
        <v>164</v>
      </c>
      <c r="C181" s="538">
        <v>5474</v>
      </c>
      <c r="D181" s="538">
        <v>4462</v>
      </c>
      <c r="E181" s="228">
        <v>5474</v>
      </c>
      <c r="F181" s="604">
        <v>5474</v>
      </c>
      <c r="G181" s="538">
        <f t="shared" si="20"/>
        <v>0</v>
      </c>
      <c r="H181" s="538"/>
      <c r="J181" s="855">
        <f t="shared" si="21"/>
        <v>4379.2</v>
      </c>
      <c r="K181" s="826">
        <f t="shared" si="18"/>
        <v>-1094.8000000000002</v>
      </c>
    </row>
    <row r="182" spans="1:14" ht="14.5" outlineLevel="1" thickBot="1" x14ac:dyDescent="0.35">
      <c r="A182" s="513">
        <v>4028</v>
      </c>
      <c r="B182" s="300" t="s">
        <v>169</v>
      </c>
      <c r="C182" s="538">
        <v>0</v>
      </c>
      <c r="D182" s="538">
        <v>3486</v>
      </c>
      <c r="E182" s="236">
        <v>3486</v>
      </c>
      <c r="F182" s="608">
        <v>3486</v>
      </c>
      <c r="G182" s="538">
        <f t="shared" si="20"/>
        <v>0</v>
      </c>
      <c r="H182" s="538"/>
      <c r="J182" s="856">
        <f t="shared" si="21"/>
        <v>2788.8</v>
      </c>
      <c r="K182" s="831">
        <f t="shared" si="18"/>
        <v>-697.19999999999982</v>
      </c>
    </row>
    <row r="183" spans="1:14" x14ac:dyDescent="0.3">
      <c r="A183" s="537"/>
      <c r="B183" s="352" t="s">
        <v>645</v>
      </c>
      <c r="C183" s="545">
        <v>210119</v>
      </c>
      <c r="D183" s="545">
        <v>213918</v>
      </c>
      <c r="E183" s="232">
        <f>SUM(E177:E182)</f>
        <v>217003</v>
      </c>
      <c r="F183" s="603">
        <f>SUM(F177:F182)</f>
        <v>219083.43</v>
      </c>
      <c r="G183" s="545">
        <f>+F183-E183</f>
        <v>2080.429999999993</v>
      </c>
      <c r="H183" s="545"/>
      <c r="I183" s="567"/>
      <c r="J183" s="857">
        <f>SUM(J177:J182)</f>
        <v>175266.74400000004</v>
      </c>
      <c r="K183" s="826">
        <f t="shared" si="18"/>
        <v>-43816.685999999958</v>
      </c>
    </row>
    <row r="184" spans="1:14" ht="14.5" thickBot="1" x14ac:dyDescent="0.35">
      <c r="A184" s="513"/>
      <c r="B184" s="317"/>
      <c r="C184" s="538"/>
      <c r="D184" s="538"/>
      <c r="E184" s="236"/>
      <c r="F184" s="608"/>
      <c r="G184" s="538"/>
      <c r="H184" s="538"/>
      <c r="I184" s="553"/>
      <c r="J184" s="842"/>
      <c r="K184" s="831">
        <f t="shared" si="18"/>
        <v>0</v>
      </c>
    </row>
    <row r="185" spans="1:14" s="562" customFormat="1" ht="14.5" thickBot="1" x14ac:dyDescent="0.35">
      <c r="A185" s="559"/>
      <c r="B185" s="139" t="s">
        <v>745</v>
      </c>
      <c r="C185" s="568">
        <v>210119</v>
      </c>
      <c r="D185" s="568">
        <v>213918</v>
      </c>
      <c r="E185" s="232">
        <v>217003</v>
      </c>
      <c r="F185" s="603">
        <f>+F183</f>
        <v>219083.43</v>
      </c>
      <c r="G185" s="632">
        <f>+F185-E185</f>
        <v>2080.429999999993</v>
      </c>
      <c r="H185" s="633"/>
      <c r="I185" s="317"/>
      <c r="J185" s="847">
        <f>J183</f>
        <v>175266.74400000004</v>
      </c>
      <c r="K185" s="831">
        <f t="shared" si="18"/>
        <v>-43816.685999999958</v>
      </c>
    </row>
    <row r="186" spans="1:14" x14ac:dyDescent="0.3">
      <c r="A186" s="513"/>
      <c r="B186" s="152"/>
      <c r="C186" s="546"/>
      <c r="D186" s="546"/>
      <c r="E186" s="546"/>
      <c r="F186" s="546"/>
      <c r="G186" s="546"/>
      <c r="H186" s="596"/>
      <c r="K186" s="774">
        <f t="shared" si="18"/>
        <v>0</v>
      </c>
    </row>
    <row r="187" spans="1:14" x14ac:dyDescent="0.3">
      <c r="A187" s="929"/>
      <c r="B187" s="127" t="s">
        <v>746</v>
      </c>
      <c r="C187" s="547"/>
      <c r="D187" s="547"/>
      <c r="E187" s="547"/>
      <c r="F187" s="547"/>
      <c r="G187" s="547"/>
      <c r="H187" s="547"/>
      <c r="I187" s="547"/>
      <c r="J187" s="547"/>
      <c r="K187" s="547"/>
      <c r="L187" s="547"/>
      <c r="M187" s="547"/>
    </row>
    <row r="188" spans="1:14" ht="14.5" thickBot="1" x14ac:dyDescent="0.35">
      <c r="A188" s="513"/>
      <c r="B188" s="152"/>
      <c r="C188" s="532"/>
      <c r="D188" s="532"/>
      <c r="E188" s="532"/>
      <c r="F188" s="532"/>
      <c r="G188" s="532"/>
      <c r="H188" s="596"/>
      <c r="J188" s="824"/>
      <c r="K188" s="853"/>
    </row>
    <row r="189" spans="1:14" ht="14.5" thickBot="1" x14ac:dyDescent="0.35">
      <c r="A189" s="124"/>
      <c r="B189" s="125" t="s">
        <v>674</v>
      </c>
      <c r="C189" s="140"/>
      <c r="D189" s="140"/>
      <c r="E189" s="140"/>
      <c r="F189" s="140"/>
      <c r="G189" s="140"/>
      <c r="H189" s="140"/>
      <c r="I189" s="140"/>
      <c r="J189" s="140"/>
      <c r="K189" s="140"/>
      <c r="L189" s="140"/>
      <c r="M189" s="890"/>
    </row>
    <row r="190" spans="1:14" outlineLevel="1" x14ac:dyDescent="0.3">
      <c r="A190" s="513">
        <v>5800</v>
      </c>
      <c r="B190" s="377" t="s">
        <v>282</v>
      </c>
      <c r="C190" s="538">
        <v>170450.28</v>
      </c>
      <c r="D190" s="538">
        <v>176593.91999999998</v>
      </c>
      <c r="E190" s="228">
        <v>178956.06</v>
      </c>
      <c r="F190" s="1109">
        <v>160092</v>
      </c>
      <c r="G190" s="538">
        <f t="shared" ref="G190:G191" si="22">+F190-E190</f>
        <v>-18864.059999999998</v>
      </c>
      <c r="H190" s="538"/>
      <c r="J190" s="825">
        <f>F190-10000</f>
        <v>150092</v>
      </c>
      <c r="K190" s="826">
        <f t="shared" si="18"/>
        <v>-10000</v>
      </c>
      <c r="M190" s="301" t="s">
        <v>747</v>
      </c>
    </row>
    <row r="191" spans="1:14" ht="14.5" outlineLevel="1" thickBot="1" x14ac:dyDescent="0.35">
      <c r="A191" s="513">
        <v>5801</v>
      </c>
      <c r="B191" s="300" t="s">
        <v>283</v>
      </c>
      <c r="C191" s="538">
        <v>17639.990000000002</v>
      </c>
      <c r="D191" s="538">
        <v>16790.778115200003</v>
      </c>
      <c r="E191" s="228">
        <v>17029.263243599999</v>
      </c>
      <c r="F191" s="1109">
        <v>17453</v>
      </c>
      <c r="G191" s="538">
        <f t="shared" si="22"/>
        <v>423.73675640000147</v>
      </c>
      <c r="H191" s="538"/>
      <c r="J191" s="837">
        <f>F191-3000</f>
        <v>14453</v>
      </c>
      <c r="K191" s="831">
        <f t="shared" si="18"/>
        <v>-3000</v>
      </c>
      <c r="M191" s="301" t="s">
        <v>748</v>
      </c>
    </row>
    <row r="192" spans="1:14" x14ac:dyDescent="0.3">
      <c r="A192" s="537"/>
      <c r="B192" s="352" t="s">
        <v>645</v>
      </c>
      <c r="C192" s="533">
        <v>188090.27</v>
      </c>
      <c r="D192" s="557">
        <v>193384.69811519998</v>
      </c>
      <c r="E192" s="229">
        <f>SUM(E190:E191)</f>
        <v>195985.3232436</v>
      </c>
      <c r="F192" s="607">
        <f>SUM(F190:F191)</f>
        <v>177545</v>
      </c>
      <c r="G192" s="557">
        <f>SUM(G190:G191)</f>
        <v>-18440.323243599996</v>
      </c>
      <c r="H192" s="557"/>
      <c r="I192" s="377"/>
      <c r="J192" s="825">
        <f>SUM(J190:J191)</f>
        <v>164545</v>
      </c>
      <c r="K192" s="826">
        <f t="shared" si="18"/>
        <v>-13000</v>
      </c>
    </row>
    <row r="193" spans="1:13" ht="14.5" thickBot="1" x14ac:dyDescent="0.35">
      <c r="A193" s="513"/>
      <c r="B193" s="317"/>
      <c r="C193" s="536"/>
      <c r="D193" s="536"/>
      <c r="E193" s="236"/>
      <c r="F193" s="608"/>
      <c r="G193" s="536"/>
      <c r="H193" s="538"/>
      <c r="J193" s="842"/>
      <c r="K193" s="831">
        <f t="shared" si="18"/>
        <v>0</v>
      </c>
    </row>
    <row r="194" spans="1:13" ht="14.5" thickBot="1" x14ac:dyDescent="0.35">
      <c r="A194" s="124"/>
      <c r="B194" s="125" t="s">
        <v>680</v>
      </c>
      <c r="C194" s="140"/>
      <c r="D194" s="140"/>
      <c r="E194" s="140"/>
      <c r="F194" s="140"/>
      <c r="G194" s="140"/>
      <c r="H194" s="140"/>
      <c r="I194" s="140"/>
      <c r="J194" s="140"/>
      <c r="K194" s="140"/>
      <c r="L194" s="140"/>
      <c r="M194" s="890"/>
    </row>
    <row r="195" spans="1:13" outlineLevel="1" x14ac:dyDescent="0.3">
      <c r="A195" s="513">
        <v>5818</v>
      </c>
      <c r="B195" s="377" t="s">
        <v>749</v>
      </c>
      <c r="C195" s="538">
        <v>2000</v>
      </c>
      <c r="D195" s="538">
        <v>1200</v>
      </c>
      <c r="E195" s="228">
        <v>2400</v>
      </c>
      <c r="F195" s="604">
        <f>HOJO!H25</f>
        <v>1700</v>
      </c>
      <c r="G195" s="538">
        <f>+F195-E195</f>
        <v>-700</v>
      </c>
      <c r="H195" s="538"/>
      <c r="J195" s="826">
        <f>F195-(F195*0.5)</f>
        <v>850</v>
      </c>
      <c r="K195" s="826">
        <f t="shared" si="18"/>
        <v>-850</v>
      </c>
      <c r="M195" s="301" t="s">
        <v>750</v>
      </c>
    </row>
    <row r="196" spans="1:13" outlineLevel="1" x14ac:dyDescent="0.3">
      <c r="A196" s="513">
        <v>5819</v>
      </c>
      <c r="B196" s="300" t="s">
        <v>285</v>
      </c>
      <c r="C196" s="538">
        <v>650</v>
      </c>
      <c r="D196" s="538">
        <v>1025.28</v>
      </c>
      <c r="E196" s="228">
        <v>1025</v>
      </c>
      <c r="F196" s="604">
        <f>HOJO!H26</f>
        <v>1185</v>
      </c>
      <c r="G196" s="538">
        <f t="shared" ref="G196:G200" si="23">+F196-E196</f>
        <v>160</v>
      </c>
      <c r="H196" s="538"/>
      <c r="J196" s="826">
        <f t="shared" ref="J196:J200" si="24">F196-(F196*0.5)</f>
        <v>592.5</v>
      </c>
      <c r="K196" s="826">
        <f t="shared" si="18"/>
        <v>-592.5</v>
      </c>
      <c r="M196" s="301" t="str">
        <f>M197</f>
        <v>Increase due to staff training to accommodate students by working from home</v>
      </c>
    </row>
    <row r="197" spans="1:13" outlineLevel="1" x14ac:dyDescent="0.3">
      <c r="A197" s="513">
        <v>5820</v>
      </c>
      <c r="B197" s="300" t="s">
        <v>286</v>
      </c>
      <c r="C197" s="538">
        <v>4615</v>
      </c>
      <c r="D197" s="538">
        <v>5000</v>
      </c>
      <c r="E197" s="228">
        <v>5000</v>
      </c>
      <c r="F197" s="604">
        <f>HOJO!H27</f>
        <v>15000</v>
      </c>
      <c r="G197" s="538">
        <f t="shared" si="23"/>
        <v>10000</v>
      </c>
      <c r="H197" s="538" t="s">
        <v>751</v>
      </c>
      <c r="J197" s="826">
        <f t="shared" si="24"/>
        <v>7500</v>
      </c>
      <c r="K197" s="826">
        <f t="shared" si="18"/>
        <v>-7500</v>
      </c>
      <c r="L197" s="177"/>
      <c r="M197" s="301" t="s">
        <v>752</v>
      </c>
    </row>
    <row r="198" spans="1:13" s="159" customFormat="1" ht="28" outlineLevel="1" x14ac:dyDescent="0.3">
      <c r="A198" s="409">
        <v>5823</v>
      </c>
      <c r="B198" s="389" t="s">
        <v>753</v>
      </c>
      <c r="C198" s="538">
        <v>11008</v>
      </c>
      <c r="D198" s="538">
        <v>10000</v>
      </c>
      <c r="E198" s="228">
        <v>13000</v>
      </c>
      <c r="F198" s="604">
        <f>HOJO!H28</f>
        <v>5000</v>
      </c>
      <c r="G198" s="538">
        <f t="shared" si="23"/>
        <v>-8000</v>
      </c>
      <c r="H198" s="538"/>
      <c r="I198" s="389"/>
      <c r="J198" s="826">
        <f t="shared" si="24"/>
        <v>2500</v>
      </c>
      <c r="K198" s="826">
        <f t="shared" si="18"/>
        <v>-2500</v>
      </c>
      <c r="M198" s="889" t="s">
        <v>754</v>
      </c>
    </row>
    <row r="199" spans="1:13" outlineLevel="1" x14ac:dyDescent="0.3">
      <c r="A199" s="513">
        <v>5821</v>
      </c>
      <c r="B199" s="300" t="s">
        <v>287</v>
      </c>
      <c r="C199" s="538">
        <v>2100</v>
      </c>
      <c r="D199" s="538">
        <v>1250</v>
      </c>
      <c r="E199" s="228">
        <v>2000</v>
      </c>
      <c r="F199" s="604">
        <f>HOJO!H29</f>
        <v>1000</v>
      </c>
      <c r="G199" s="538">
        <f t="shared" si="23"/>
        <v>-1000</v>
      </c>
      <c r="H199" s="538"/>
      <c r="J199" s="826">
        <f t="shared" si="24"/>
        <v>500</v>
      </c>
      <c r="K199" s="826">
        <f t="shared" si="18"/>
        <v>-500</v>
      </c>
      <c r="M199" s="301" t="s">
        <v>755</v>
      </c>
    </row>
    <row r="200" spans="1:13" ht="14.5" outlineLevel="1" thickBot="1" x14ac:dyDescent="0.35">
      <c r="A200" s="513">
        <v>5822</v>
      </c>
      <c r="B200" s="300" t="s">
        <v>288</v>
      </c>
      <c r="C200" s="538">
        <v>11000</v>
      </c>
      <c r="D200" s="829">
        <v>10000</v>
      </c>
      <c r="E200" s="228">
        <v>0</v>
      </c>
      <c r="F200" s="604">
        <v>0</v>
      </c>
      <c r="G200" s="538">
        <f t="shared" si="23"/>
        <v>0</v>
      </c>
      <c r="H200" s="538" t="s">
        <v>756</v>
      </c>
      <c r="J200" s="831">
        <f t="shared" si="24"/>
        <v>0</v>
      </c>
      <c r="K200" s="831">
        <f t="shared" si="18"/>
        <v>0</v>
      </c>
    </row>
    <row r="201" spans="1:13" x14ac:dyDescent="0.3">
      <c r="A201" s="537"/>
      <c r="B201" s="352" t="s">
        <v>645</v>
      </c>
      <c r="C201" s="538">
        <v>31373</v>
      </c>
      <c r="D201" s="538">
        <v>28475.279999999999</v>
      </c>
      <c r="E201" s="233">
        <f>SUM(E195:E200)</f>
        <v>23425</v>
      </c>
      <c r="F201" s="609">
        <f>SUM(F195:F200)</f>
        <v>23885</v>
      </c>
      <c r="G201" s="533">
        <f>SUM(G195:G200)</f>
        <v>460</v>
      </c>
      <c r="H201" s="557"/>
      <c r="I201" s="377"/>
      <c r="J201" s="826">
        <f>SUM(J195:J200)</f>
        <v>11942.5</v>
      </c>
      <c r="K201" s="826">
        <f t="shared" si="18"/>
        <v>-11942.5</v>
      </c>
    </row>
    <row r="202" spans="1:13" ht="14.5" thickBot="1" x14ac:dyDescent="0.35">
      <c r="A202" s="513"/>
      <c r="B202" s="317"/>
      <c r="C202" s="536"/>
      <c r="D202" s="536"/>
      <c r="E202" s="235"/>
      <c r="F202" s="610"/>
      <c r="G202" s="536"/>
      <c r="H202" s="554"/>
      <c r="I202" s="317"/>
      <c r="J202" s="842"/>
      <c r="K202" s="831">
        <f t="shared" si="18"/>
        <v>0</v>
      </c>
    </row>
    <row r="203" spans="1:13" s="562" customFormat="1" ht="14.5" thickBot="1" x14ac:dyDescent="0.35">
      <c r="A203" s="559"/>
      <c r="B203" s="139" t="s">
        <v>757</v>
      </c>
      <c r="C203" s="569">
        <v>219463.27</v>
      </c>
      <c r="D203" s="569">
        <v>221859.97811519998</v>
      </c>
      <c r="E203" s="241">
        <f>+E201+E192</f>
        <v>219410.3232436</v>
      </c>
      <c r="F203" s="613">
        <f>+F201+F192</f>
        <v>201430</v>
      </c>
      <c r="G203" s="569">
        <f>+F203-E203</f>
        <v>-17980.323243599996</v>
      </c>
      <c r="H203" s="536"/>
      <c r="I203" s="553"/>
      <c r="J203" s="847">
        <f>SUM(J201,J192)</f>
        <v>176487.5</v>
      </c>
      <c r="K203" s="831">
        <f t="shared" si="18"/>
        <v>-24942.5</v>
      </c>
    </row>
    <row r="204" spans="1:13" s="3" customFormat="1" ht="14.5" thickBot="1" x14ac:dyDescent="0.35">
      <c r="A204" s="513"/>
      <c r="B204" s="55"/>
      <c r="C204" s="570"/>
      <c r="D204" s="570"/>
      <c r="E204" s="570"/>
      <c r="F204" s="570"/>
      <c r="G204" s="570"/>
      <c r="H204" s="596"/>
      <c r="I204" s="300"/>
      <c r="J204" s="854"/>
      <c r="K204" s="853"/>
    </row>
    <row r="205" spans="1:13" s="562" customFormat="1" ht="18.5" thickBot="1" x14ac:dyDescent="0.35">
      <c r="A205" s="571"/>
      <c r="B205" s="572" t="s">
        <v>758</v>
      </c>
      <c r="C205" s="569">
        <v>-9344.2699999999895</v>
      </c>
      <c r="D205" s="569">
        <v>-7941.9781151999778</v>
      </c>
      <c r="E205" s="239">
        <f>+E185-E203</f>
        <v>-2407.3232435999962</v>
      </c>
      <c r="F205" s="605">
        <f>+F185-F203</f>
        <v>17653.429999999993</v>
      </c>
      <c r="G205" s="569">
        <f>+F205-E205</f>
        <v>20060.753243599989</v>
      </c>
      <c r="H205" s="569"/>
      <c r="I205" s="561"/>
      <c r="J205" s="847">
        <f>J185-J203</f>
        <v>-1220.7559999999648</v>
      </c>
      <c r="K205" s="831">
        <f t="shared" si="18"/>
        <v>-18874.185999999958</v>
      </c>
    </row>
    <row r="206" spans="1:13" x14ac:dyDescent="0.3">
      <c r="A206" s="513"/>
      <c r="B206" s="152"/>
      <c r="C206" s="530"/>
      <c r="D206" s="530"/>
      <c r="E206" s="546"/>
      <c r="F206" s="546"/>
      <c r="G206" s="530"/>
      <c r="H206" s="530"/>
      <c r="K206" s="774"/>
    </row>
    <row r="207" spans="1:13" x14ac:dyDescent="0.3">
      <c r="A207" s="513"/>
      <c r="B207" s="152"/>
      <c r="C207" s="530"/>
      <c r="D207" s="530"/>
      <c r="E207" s="530"/>
      <c r="F207" s="530"/>
      <c r="G207" s="530"/>
      <c r="H207" s="530"/>
      <c r="K207" s="774"/>
    </row>
    <row r="208" spans="1:13" x14ac:dyDescent="0.3">
      <c r="A208" s="513"/>
      <c r="B208" s="152"/>
      <c r="C208" s="530"/>
      <c r="D208" s="530"/>
      <c r="E208" s="530"/>
      <c r="F208" s="530"/>
      <c r="G208" s="530"/>
      <c r="H208" s="530"/>
      <c r="K208" s="774"/>
    </row>
    <row r="209" spans="1:13" x14ac:dyDescent="0.3">
      <c r="A209" s="513"/>
      <c r="B209" s="152"/>
      <c r="C209" s="530"/>
      <c r="D209" s="530"/>
      <c r="E209" s="530"/>
      <c r="F209" s="530"/>
      <c r="G209" s="530"/>
      <c r="H209" s="530"/>
      <c r="K209" s="774"/>
    </row>
    <row r="210" spans="1:13" ht="36" customHeight="1" x14ac:dyDescent="0.3">
      <c r="A210" s="149"/>
      <c r="B210" s="123" t="s">
        <v>759</v>
      </c>
      <c r="C210" s="573"/>
      <c r="D210" s="573"/>
      <c r="E210" s="573"/>
      <c r="F210" s="573"/>
      <c r="G210" s="573"/>
      <c r="H210" s="149"/>
      <c r="I210" s="123" t="s">
        <v>759</v>
      </c>
      <c r="J210" s="573"/>
      <c r="K210" s="573"/>
      <c r="L210" s="573"/>
      <c r="M210" s="573"/>
    </row>
    <row r="211" spans="1:13" x14ac:dyDescent="0.3">
      <c r="A211" s="513"/>
      <c r="B211" s="152"/>
      <c r="C211" s="530"/>
      <c r="D211" s="530"/>
      <c r="E211" s="530"/>
      <c r="F211" s="530"/>
      <c r="G211" s="530"/>
      <c r="H211" s="530"/>
      <c r="K211" s="774"/>
    </row>
    <row r="212" spans="1:13" x14ac:dyDescent="0.3">
      <c r="A212" s="929"/>
      <c r="B212" s="127" t="s">
        <v>760</v>
      </c>
      <c r="C212" s="547"/>
      <c r="D212" s="547"/>
      <c r="E212" s="547"/>
      <c r="F212" s="547"/>
      <c r="G212" s="547"/>
      <c r="H212" s="547"/>
      <c r="I212" s="547"/>
      <c r="J212" s="547"/>
      <c r="K212" s="547"/>
      <c r="L212" s="547"/>
      <c r="M212" s="547"/>
    </row>
    <row r="213" spans="1:13" ht="14.5" thickBot="1" x14ac:dyDescent="0.35">
      <c r="A213" s="513"/>
      <c r="B213" s="152"/>
      <c r="C213" s="532"/>
      <c r="D213" s="532"/>
      <c r="E213" s="532"/>
      <c r="F213" s="532"/>
      <c r="G213" s="532"/>
      <c r="H213" s="596"/>
      <c r="J213" s="824"/>
      <c r="K213" s="853"/>
    </row>
    <row r="214" spans="1:13" ht="14.5" thickBot="1" x14ac:dyDescent="0.35">
      <c r="A214" s="124"/>
      <c r="B214" s="125" t="s">
        <v>643</v>
      </c>
      <c r="C214" s="140"/>
      <c r="D214" s="140"/>
      <c r="E214" s="140"/>
      <c r="F214" s="140"/>
      <c r="G214" s="140"/>
      <c r="H214" s="140"/>
      <c r="I214" s="140"/>
      <c r="J214" s="140"/>
      <c r="K214" s="140"/>
      <c r="L214" s="140"/>
      <c r="M214" s="890"/>
    </row>
    <row r="215" spans="1:13" outlineLevel="1" x14ac:dyDescent="0.3">
      <c r="A215" s="513">
        <v>4070</v>
      </c>
      <c r="B215" s="377" t="s">
        <v>761</v>
      </c>
      <c r="C215" s="538">
        <v>182353</v>
      </c>
      <c r="D215" s="538">
        <v>222463</v>
      </c>
      <c r="E215" s="228">
        <v>227148</v>
      </c>
      <c r="F215" s="604">
        <f>+E215*1.01</f>
        <v>229419.48</v>
      </c>
      <c r="G215" s="538">
        <f>+F215-E215</f>
        <v>2271.4800000000105</v>
      </c>
      <c r="H215" s="538"/>
      <c r="J215" s="826">
        <f>F215*0.8</f>
        <v>183535.58400000003</v>
      </c>
      <c r="K215" s="826">
        <f t="shared" ref="K215:K276" si="25">J215-F215</f>
        <v>-45883.895999999979</v>
      </c>
    </row>
    <row r="216" spans="1:13" outlineLevel="1" x14ac:dyDescent="0.3">
      <c r="A216" s="513">
        <v>4080</v>
      </c>
      <c r="B216" s="300" t="s">
        <v>186</v>
      </c>
      <c r="C216" s="538">
        <v>50000</v>
      </c>
      <c r="D216" s="538">
        <v>21000</v>
      </c>
      <c r="E216" s="228">
        <v>21000</v>
      </c>
      <c r="F216" s="604">
        <v>0</v>
      </c>
      <c r="G216" s="538">
        <f t="shared" ref="G216:G217" si="26">+F216-E216</f>
        <v>-21000</v>
      </c>
      <c r="H216" s="538" t="s">
        <v>762</v>
      </c>
      <c r="J216" s="826">
        <f t="shared" ref="J216:J218" si="27">F216-F216*0.2</f>
        <v>0</v>
      </c>
      <c r="K216" s="826">
        <f t="shared" si="25"/>
        <v>0</v>
      </c>
      <c r="L216" s="301" t="s">
        <v>763</v>
      </c>
      <c r="M216" s="301" t="s">
        <v>764</v>
      </c>
    </row>
    <row r="217" spans="1:13" outlineLevel="1" x14ac:dyDescent="0.3">
      <c r="A217" s="513">
        <v>4033</v>
      </c>
      <c r="B217" s="300" t="s">
        <v>173</v>
      </c>
      <c r="C217" s="538">
        <v>0</v>
      </c>
      <c r="D217" s="538">
        <v>0</v>
      </c>
      <c r="E217" s="228"/>
      <c r="F217" s="604">
        <v>0</v>
      </c>
      <c r="G217" s="538">
        <f t="shared" si="26"/>
        <v>0</v>
      </c>
      <c r="H217" s="538"/>
      <c r="J217" s="826">
        <f t="shared" si="27"/>
        <v>0</v>
      </c>
      <c r="K217" s="826">
        <f t="shared" si="25"/>
        <v>0</v>
      </c>
    </row>
    <row r="218" spans="1:13" ht="14.5" outlineLevel="1" thickBot="1" x14ac:dyDescent="0.35">
      <c r="A218" s="513">
        <v>4023</v>
      </c>
      <c r="B218" s="300" t="s">
        <v>166</v>
      </c>
      <c r="C218" s="536">
        <v>0</v>
      </c>
      <c r="D218" s="828">
        <v>0</v>
      </c>
      <c r="E218" s="836"/>
      <c r="F218" s="834">
        <v>0</v>
      </c>
      <c r="G218" s="828"/>
      <c r="H218" s="829"/>
      <c r="I218" s="830"/>
      <c r="J218" s="831">
        <f t="shared" si="27"/>
        <v>0</v>
      </c>
      <c r="K218" s="831">
        <f t="shared" si="25"/>
        <v>0</v>
      </c>
    </row>
    <row r="219" spans="1:13" x14ac:dyDescent="0.3">
      <c r="A219" s="537"/>
      <c r="B219" s="352" t="s">
        <v>645</v>
      </c>
      <c r="C219" s="538">
        <v>232353</v>
      </c>
      <c r="D219" s="538">
        <v>243463</v>
      </c>
      <c r="E219" s="232">
        <f>SUM(E215:E218)</f>
        <v>248148</v>
      </c>
      <c r="F219" s="603">
        <f>SUM(F215:F218)</f>
        <v>229419.48</v>
      </c>
      <c r="G219" s="538">
        <f>+F219-E219</f>
        <v>-18728.51999999999</v>
      </c>
      <c r="H219" s="538"/>
      <c r="J219" s="826">
        <f>SUM(J215:J218)</f>
        <v>183535.58400000003</v>
      </c>
      <c r="K219" s="826">
        <f t="shared" si="25"/>
        <v>-45883.895999999979</v>
      </c>
    </row>
    <row r="220" spans="1:13" ht="14.5" thickBot="1" x14ac:dyDescent="0.35">
      <c r="A220" s="513"/>
      <c r="B220" s="317"/>
      <c r="C220" s="536"/>
      <c r="D220" s="828"/>
      <c r="E220" s="836"/>
      <c r="F220" s="858"/>
      <c r="G220" s="828"/>
      <c r="H220" s="829"/>
      <c r="I220" s="830"/>
      <c r="J220" s="842"/>
      <c r="K220" s="831">
        <f t="shared" si="25"/>
        <v>0</v>
      </c>
    </row>
    <row r="221" spans="1:13" s="562" customFormat="1" ht="14.5" thickBot="1" x14ac:dyDescent="0.35">
      <c r="A221" s="559"/>
      <c r="B221" s="139" t="s">
        <v>765</v>
      </c>
      <c r="C221" s="536">
        <v>232353</v>
      </c>
      <c r="D221" s="536">
        <v>243463</v>
      </c>
      <c r="E221" s="232">
        <f>+E219</f>
        <v>248148</v>
      </c>
      <c r="F221" s="603">
        <f>+F219</f>
        <v>229419.48</v>
      </c>
      <c r="G221" s="536">
        <f>+F221-E221</f>
        <v>-18728.51999999999</v>
      </c>
      <c r="H221" s="536"/>
      <c r="I221" s="553"/>
      <c r="J221" s="847">
        <f>J219</f>
        <v>183535.58400000003</v>
      </c>
      <c r="K221" s="831">
        <f t="shared" si="25"/>
        <v>-45883.895999999979</v>
      </c>
    </row>
    <row r="222" spans="1:13" x14ac:dyDescent="0.3">
      <c r="A222" s="513"/>
      <c r="B222" s="152"/>
      <c r="C222" s="546"/>
      <c r="D222" s="546"/>
      <c r="E222" s="546"/>
      <c r="F222" s="546"/>
      <c r="G222" s="546"/>
      <c r="H222" s="596"/>
      <c r="K222" s="774">
        <f t="shared" si="25"/>
        <v>0</v>
      </c>
    </row>
    <row r="223" spans="1:13" x14ac:dyDescent="0.3">
      <c r="A223" s="929"/>
      <c r="B223" s="127" t="s">
        <v>766</v>
      </c>
      <c r="C223" s="547"/>
      <c r="D223" s="547"/>
      <c r="E223" s="547"/>
      <c r="F223" s="547"/>
      <c r="G223" s="547"/>
      <c r="H223" s="547"/>
      <c r="I223" s="547"/>
      <c r="J223" s="547"/>
      <c r="K223" s="547"/>
      <c r="L223" s="547"/>
      <c r="M223" s="547"/>
    </row>
    <row r="224" spans="1:13" ht="14.5" thickBot="1" x14ac:dyDescent="0.35">
      <c r="A224" s="513"/>
      <c r="B224" s="54"/>
      <c r="C224" s="532"/>
      <c r="D224" s="532"/>
      <c r="E224" s="532"/>
      <c r="F224" s="532"/>
      <c r="G224" s="532"/>
      <c r="H224" s="596"/>
      <c r="J224" s="824"/>
      <c r="K224" s="853">
        <f t="shared" si="25"/>
        <v>0</v>
      </c>
    </row>
    <row r="225" spans="1:14" ht="14.5" thickBot="1" x14ac:dyDescent="0.35">
      <c r="A225" s="124"/>
      <c r="B225" s="125" t="s">
        <v>674</v>
      </c>
      <c r="C225" s="140"/>
      <c r="D225" s="140"/>
      <c r="E225" s="140"/>
      <c r="F225" s="140"/>
      <c r="G225" s="140"/>
      <c r="H225" s="140"/>
      <c r="I225" s="140"/>
      <c r="J225" s="140"/>
      <c r="K225" s="140"/>
      <c r="M225" s="902"/>
    </row>
    <row r="226" spans="1:14" s="919" customFormat="1" outlineLevel="1" x14ac:dyDescent="0.3">
      <c r="A226" s="915">
        <v>7700</v>
      </c>
      <c r="B226" s="307" t="s">
        <v>492</v>
      </c>
      <c r="C226" s="917">
        <v>185456.93</v>
      </c>
      <c r="D226" s="57">
        <v>192538.97</v>
      </c>
      <c r="E226" s="935">
        <v>197262.15</v>
      </c>
      <c r="F226" s="1109">
        <v>189772</v>
      </c>
      <c r="G226" s="57">
        <f>+F226-E226</f>
        <v>-7490.1499999999942</v>
      </c>
      <c r="H226" s="917"/>
      <c r="I226" s="916"/>
      <c r="J226" s="920">
        <f>F226-10000+11000</f>
        <v>190772</v>
      </c>
      <c r="K226" s="918">
        <f t="shared" si="25"/>
        <v>1000</v>
      </c>
      <c r="L226" s="921" t="s">
        <v>767</v>
      </c>
      <c r="M226" s="937" t="s">
        <v>768</v>
      </c>
      <c r="N226" s="922"/>
    </row>
    <row r="227" spans="1:14" outlineLevel="1" x14ac:dyDescent="0.3">
      <c r="A227" s="513">
        <v>7701</v>
      </c>
      <c r="B227" s="300" t="s">
        <v>493</v>
      </c>
      <c r="C227" s="242">
        <v>19364.410000000003</v>
      </c>
      <c r="D227" s="242">
        <v>20545.490093799999</v>
      </c>
      <c r="E227" s="228">
        <v>18201.168031200003</v>
      </c>
      <c r="F227" s="1109">
        <v>20689</v>
      </c>
      <c r="G227" s="242">
        <f>+F227-E227</f>
        <v>2487.8319687999974</v>
      </c>
      <c r="H227" s="242"/>
      <c r="J227" s="825">
        <f>F227-2000</f>
        <v>18689</v>
      </c>
      <c r="K227" s="826">
        <f t="shared" si="25"/>
        <v>-2000</v>
      </c>
      <c r="L227" s="549"/>
      <c r="M227" s="904" t="s">
        <v>769</v>
      </c>
      <c r="N227" s="575"/>
    </row>
    <row r="228" spans="1:14" outlineLevel="1" x14ac:dyDescent="0.3">
      <c r="A228" s="513">
        <v>7705</v>
      </c>
      <c r="B228" s="300" t="s">
        <v>770</v>
      </c>
      <c r="C228" s="242">
        <v>7182</v>
      </c>
      <c r="D228" s="242">
        <v>18167.759999999998</v>
      </c>
      <c r="E228" s="228">
        <v>9899.1</v>
      </c>
      <c r="F228" s="604">
        <v>9899.1</v>
      </c>
      <c r="G228" s="242">
        <f t="shared" ref="G228:G229" si="28">+F228-E228</f>
        <v>0</v>
      </c>
      <c r="H228" s="242"/>
      <c r="J228" s="825">
        <f t="shared" ref="J228:J229" si="29">F228</f>
        <v>9899.1</v>
      </c>
      <c r="K228" s="826">
        <f t="shared" si="25"/>
        <v>0</v>
      </c>
      <c r="L228" s="549" t="s">
        <v>771</v>
      </c>
      <c r="M228" s="904"/>
      <c r="N228" s="813" t="s">
        <v>772</v>
      </c>
    </row>
    <row r="229" spans="1:14" ht="14.5" outlineLevel="1" thickBot="1" x14ac:dyDescent="0.35">
      <c r="A229" s="513">
        <v>7706</v>
      </c>
      <c r="B229" s="300" t="s">
        <v>773</v>
      </c>
      <c r="C229" s="242">
        <v>685</v>
      </c>
      <c r="D229" s="242">
        <v>1750.7903856</v>
      </c>
      <c r="E229" s="228">
        <v>865.5476460000001</v>
      </c>
      <c r="F229" s="604">
        <v>865.5476460000001</v>
      </c>
      <c r="G229" s="242">
        <f t="shared" si="28"/>
        <v>0</v>
      </c>
      <c r="H229" s="242"/>
      <c r="J229" s="837">
        <f t="shared" si="29"/>
        <v>865.5476460000001</v>
      </c>
      <c r="K229" s="831">
        <f t="shared" si="25"/>
        <v>0</v>
      </c>
      <c r="L229" s="549" t="s">
        <v>771</v>
      </c>
      <c r="M229" s="905"/>
      <c r="N229" s="575"/>
    </row>
    <row r="230" spans="1:14" x14ac:dyDescent="0.3">
      <c r="A230" s="537"/>
      <c r="B230" s="352" t="s">
        <v>645</v>
      </c>
      <c r="C230" s="243">
        <v>212688.34</v>
      </c>
      <c r="D230" s="243">
        <v>233003.01047940002</v>
      </c>
      <c r="E230" s="233">
        <f>SUM(E226:E229)</f>
        <v>226227.9656772</v>
      </c>
      <c r="F230" s="609">
        <f>SUM(F226:F229)</f>
        <v>221225.647646</v>
      </c>
      <c r="G230" s="243">
        <f>+F230-E230</f>
        <v>-5002.318031200004</v>
      </c>
      <c r="H230" s="597"/>
      <c r="I230" s="377"/>
      <c r="J230" s="832">
        <f>SUM(J226:J229)</f>
        <v>220225.647646</v>
      </c>
      <c r="K230" s="826">
        <f t="shared" si="25"/>
        <v>-1000</v>
      </c>
      <c r="M230" s="549"/>
    </row>
    <row r="231" spans="1:14" ht="14.5" thickBot="1" x14ac:dyDescent="0.35">
      <c r="A231" s="513"/>
      <c r="B231" s="317"/>
      <c r="C231" s="254"/>
      <c r="D231" s="254"/>
      <c r="E231" s="329"/>
      <c r="F231" s="602"/>
      <c r="G231" s="254"/>
      <c r="H231" s="242"/>
      <c r="J231" s="822"/>
      <c r="K231" s="826">
        <f t="shared" si="25"/>
        <v>0</v>
      </c>
      <c r="L231" s="574"/>
    </row>
    <row r="232" spans="1:14" ht="14.5" thickBot="1" x14ac:dyDescent="0.35">
      <c r="A232" s="124"/>
      <c r="B232" s="125" t="s">
        <v>680</v>
      </c>
      <c r="C232" s="126"/>
      <c r="D232" s="126"/>
      <c r="E232" s="126"/>
      <c r="F232" s="126"/>
      <c r="G232" s="126"/>
      <c r="H232" s="126"/>
      <c r="I232" s="126"/>
      <c r="J232" s="126"/>
      <c r="K232" s="126"/>
      <c r="M232" s="902"/>
    </row>
    <row r="233" spans="1:14" outlineLevel="1" x14ac:dyDescent="0.3">
      <c r="A233" s="513">
        <v>7715</v>
      </c>
      <c r="B233" s="377" t="s">
        <v>495</v>
      </c>
      <c r="C233" s="242">
        <v>8000</v>
      </c>
      <c r="D233" s="242">
        <v>8000</v>
      </c>
      <c r="E233" s="228">
        <v>8000</v>
      </c>
      <c r="F233" s="604">
        <f>'Advocacy Centre'!H27</f>
        <v>6400</v>
      </c>
      <c r="G233" s="242">
        <f>+F233-E233</f>
        <v>-1600</v>
      </c>
      <c r="H233" s="242"/>
      <c r="J233" s="826">
        <f>F233*0.5</f>
        <v>3200</v>
      </c>
      <c r="K233" s="826">
        <f t="shared" si="25"/>
        <v>-3200</v>
      </c>
      <c r="M233" s="904" t="s">
        <v>774</v>
      </c>
    </row>
    <row r="234" spans="1:14" ht="14.5" outlineLevel="1" thickBot="1" x14ac:dyDescent="0.35">
      <c r="A234" s="513">
        <v>7716</v>
      </c>
      <c r="B234" s="300" t="s">
        <v>496</v>
      </c>
      <c r="C234" s="242">
        <v>5000</v>
      </c>
      <c r="D234" s="242">
        <v>10396.9</v>
      </c>
      <c r="E234" s="228">
        <v>10396.9</v>
      </c>
      <c r="F234" s="604">
        <f>'Advocacy Centre'!H33+'Advocacy Centre'!H34</f>
        <v>10000</v>
      </c>
      <c r="G234" s="242">
        <f>+F234-E234</f>
        <v>-396.89999999999964</v>
      </c>
      <c r="H234" s="242"/>
      <c r="J234" s="826">
        <f>2000+3000</f>
        <v>5000</v>
      </c>
      <c r="K234" s="826">
        <f t="shared" si="25"/>
        <v>-5000</v>
      </c>
      <c r="L234" s="301" t="s">
        <v>775</v>
      </c>
      <c r="M234" s="904" t="str">
        <f>M233</f>
        <v>Due to work being remote, the manager did not see the need in the same expense as last year</v>
      </c>
    </row>
    <row r="235" spans="1:14" ht="14.5" hidden="1" outlineLevel="1" thickBot="1" x14ac:dyDescent="0.35">
      <c r="A235" s="513">
        <v>7750</v>
      </c>
      <c r="B235" s="300" t="s">
        <v>497</v>
      </c>
      <c r="C235" s="242">
        <v>0</v>
      </c>
      <c r="D235" s="242"/>
      <c r="E235" s="236"/>
      <c r="F235" s="608"/>
      <c r="G235" s="242"/>
      <c r="H235" s="242"/>
      <c r="J235" s="831">
        <f>F235*0.5</f>
        <v>0</v>
      </c>
      <c r="K235" s="831">
        <f t="shared" si="25"/>
        <v>0</v>
      </c>
      <c r="M235" s="904"/>
    </row>
    <row r="236" spans="1:14" ht="14.5" thickBot="1" x14ac:dyDescent="0.35">
      <c r="A236" s="537"/>
      <c r="B236" s="349" t="s">
        <v>645</v>
      </c>
      <c r="C236" s="332">
        <v>13000</v>
      </c>
      <c r="D236" s="332">
        <v>18396.900000000001</v>
      </c>
      <c r="E236" s="241">
        <f>SUM(E233:E235)</f>
        <v>18396.900000000001</v>
      </c>
      <c r="F236" s="613">
        <f>SUM(F233:F235)</f>
        <v>16400</v>
      </c>
      <c r="G236" s="332">
        <f>+F236-E236</f>
        <v>-1996.9000000000015</v>
      </c>
      <c r="H236" s="597"/>
      <c r="I236" s="377"/>
      <c r="J236" s="831">
        <f>SUM(J233:J235)</f>
        <v>8200</v>
      </c>
      <c r="K236" s="831">
        <f t="shared" si="25"/>
        <v>-8200</v>
      </c>
      <c r="M236" s="906"/>
    </row>
    <row r="237" spans="1:14" ht="14.5" thickBot="1" x14ac:dyDescent="0.35">
      <c r="A237" s="537"/>
      <c r="B237" s="576"/>
      <c r="C237" s="546"/>
      <c r="D237" s="546"/>
      <c r="E237" s="546"/>
      <c r="F237" s="606"/>
      <c r="G237" s="546"/>
      <c r="H237" s="546"/>
      <c r="I237" s="377"/>
      <c r="J237" s="824"/>
      <c r="K237" s="853">
        <f t="shared" si="25"/>
        <v>0</v>
      </c>
    </row>
    <row r="238" spans="1:14" s="562" customFormat="1" ht="14.5" thickBot="1" x14ac:dyDescent="0.35">
      <c r="A238" s="559"/>
      <c r="B238" s="139" t="s">
        <v>776</v>
      </c>
      <c r="C238" s="245">
        <v>225688.34</v>
      </c>
      <c r="D238" s="245">
        <v>251399.91047940002</v>
      </c>
      <c r="E238" s="241">
        <f>+E230+E236</f>
        <v>244624.8656772</v>
      </c>
      <c r="F238" s="613">
        <f>+F230+F236</f>
        <v>237625.647646</v>
      </c>
      <c r="G238" s="332">
        <f>+F238-E238</f>
        <v>-6999.2180311999982</v>
      </c>
      <c r="H238" s="245"/>
      <c r="I238" s="561"/>
      <c r="J238" s="847">
        <f>J236+J230</f>
        <v>228425.647646</v>
      </c>
      <c r="K238" s="831">
        <f t="shared" si="25"/>
        <v>-9200</v>
      </c>
      <c r="M238" s="908"/>
    </row>
    <row r="239" spans="1:14" s="3" customFormat="1" ht="14.5" thickBot="1" x14ac:dyDescent="0.35">
      <c r="A239" s="513"/>
      <c r="B239" s="55"/>
      <c r="C239" s="577"/>
      <c r="D239" s="577"/>
      <c r="E239" s="530"/>
      <c r="F239" s="601"/>
      <c r="G239" s="577"/>
      <c r="H239" s="577"/>
      <c r="I239" s="377"/>
      <c r="J239" s="854"/>
      <c r="K239" s="853">
        <f t="shared" si="25"/>
        <v>0</v>
      </c>
    </row>
    <row r="240" spans="1:14" s="562" customFormat="1" ht="36.5" thickBot="1" x14ac:dyDescent="0.35">
      <c r="A240" s="559"/>
      <c r="B240" s="572" t="s">
        <v>777</v>
      </c>
      <c r="C240" s="245">
        <v>6664.6600000000035</v>
      </c>
      <c r="D240" s="245">
        <v>-7936.9104794000159</v>
      </c>
      <c r="E240" s="231">
        <f>+E221-E238</f>
        <v>3523.1343228000042</v>
      </c>
      <c r="F240" s="612">
        <f>+F221-F238</f>
        <v>-8206.1676459999871</v>
      </c>
      <c r="G240" s="332">
        <f>+F240-E240</f>
        <v>-11729.301968799991</v>
      </c>
      <c r="H240" s="245"/>
      <c r="I240" s="561"/>
      <c r="J240" s="847">
        <f>J221-J238</f>
        <v>-44890.063645999966</v>
      </c>
      <c r="K240" s="831">
        <f t="shared" si="25"/>
        <v>-36683.895999999979</v>
      </c>
      <c r="M240" s="908"/>
    </row>
    <row r="241" spans="1:13" x14ac:dyDescent="0.3">
      <c r="A241" s="513"/>
      <c r="B241" s="152"/>
      <c r="C241" s="530"/>
      <c r="D241" s="530"/>
      <c r="E241" s="530"/>
      <c r="F241" s="530"/>
      <c r="G241" s="530"/>
      <c r="H241" s="530"/>
      <c r="K241" s="774"/>
    </row>
    <row r="242" spans="1:13" x14ac:dyDescent="0.3">
      <c r="A242" s="513"/>
      <c r="B242" s="152"/>
      <c r="C242" s="530"/>
      <c r="D242" s="530"/>
      <c r="E242" s="530"/>
      <c r="F242" s="530"/>
      <c r="G242" s="530"/>
      <c r="H242" s="530"/>
      <c r="K242" s="774"/>
    </row>
    <row r="243" spans="1:13" ht="40" x14ac:dyDescent="0.3">
      <c r="A243" s="565"/>
      <c r="B243" s="123" t="s">
        <v>596</v>
      </c>
      <c r="C243" s="566"/>
      <c r="D243" s="566"/>
      <c r="E243" s="566"/>
      <c r="F243" s="566"/>
      <c r="G243" s="566"/>
      <c r="H243" s="566"/>
      <c r="I243" s="566"/>
      <c r="J243" s="566"/>
      <c r="K243" s="566"/>
      <c r="L243" s="566"/>
      <c r="M243" s="566"/>
    </row>
    <row r="244" spans="1:13" x14ac:dyDescent="0.3">
      <c r="A244" s="513"/>
      <c r="B244" s="152"/>
      <c r="C244" s="530"/>
      <c r="D244" s="530"/>
      <c r="E244" s="530"/>
      <c r="F244" s="530"/>
      <c r="G244" s="530"/>
      <c r="H244" s="530"/>
      <c r="K244" s="774"/>
    </row>
    <row r="245" spans="1:13" x14ac:dyDescent="0.3">
      <c r="A245" s="929"/>
      <c r="B245" s="127" t="s">
        <v>778</v>
      </c>
      <c r="C245" s="547"/>
      <c r="D245" s="547"/>
      <c r="E245" s="547"/>
      <c r="F245" s="547"/>
      <c r="G245" s="547"/>
      <c r="H245" s="547"/>
      <c r="I245" s="547"/>
      <c r="J245" s="547"/>
      <c r="K245" s="547"/>
      <c r="L245" s="547"/>
      <c r="M245" s="547"/>
    </row>
    <row r="246" spans="1:13" ht="14.5" thickBot="1" x14ac:dyDescent="0.35">
      <c r="A246" s="513"/>
      <c r="B246" s="152"/>
      <c r="C246" s="532"/>
      <c r="D246" s="532"/>
      <c r="E246" s="532"/>
      <c r="F246" s="532"/>
      <c r="G246" s="532"/>
      <c r="H246" s="596"/>
      <c r="J246" s="824"/>
      <c r="K246" s="853"/>
    </row>
    <row r="247" spans="1:13" ht="14.5" thickBot="1" x14ac:dyDescent="0.35">
      <c r="A247" s="124"/>
      <c r="B247" s="125" t="s">
        <v>643</v>
      </c>
      <c r="C247" s="140"/>
      <c r="D247" s="140"/>
      <c r="E247" s="140"/>
      <c r="F247" s="140"/>
      <c r="G247" s="140"/>
      <c r="H247" s="140"/>
      <c r="I247" s="140"/>
      <c r="J247" s="140"/>
      <c r="K247" s="140"/>
      <c r="L247" s="140"/>
      <c r="M247" s="890"/>
    </row>
    <row r="248" spans="1:13" outlineLevel="1" x14ac:dyDescent="0.3">
      <c r="A248" s="513">
        <v>4009</v>
      </c>
      <c r="B248" s="377" t="s">
        <v>160</v>
      </c>
      <c r="C248" s="242">
        <v>131883</v>
      </c>
      <c r="D248" s="242">
        <v>131883.09</v>
      </c>
      <c r="E248" s="228">
        <v>133731.46</v>
      </c>
      <c r="F248" s="604">
        <f>+E248*1.01</f>
        <v>135068.7746</v>
      </c>
      <c r="G248" s="242">
        <f>+F248-E248</f>
        <v>1337.3146000000124</v>
      </c>
      <c r="H248" s="242"/>
      <c r="J248" s="826">
        <f>F248-F248*0.2</f>
        <v>108055.01968</v>
      </c>
      <c r="K248" s="826">
        <f t="shared" si="25"/>
        <v>-27013.754920000007</v>
      </c>
      <c r="M248" s="907"/>
    </row>
    <row r="249" spans="1:13" outlineLevel="1" x14ac:dyDescent="0.3">
      <c r="A249" s="513">
        <v>4032</v>
      </c>
      <c r="B249" s="300" t="s">
        <v>172</v>
      </c>
      <c r="C249" s="242">
        <v>0</v>
      </c>
      <c r="D249" s="242">
        <v>0</v>
      </c>
      <c r="E249" s="228">
        <v>0</v>
      </c>
      <c r="F249" s="604">
        <v>0</v>
      </c>
      <c r="G249" s="242">
        <f>+F249-E249</f>
        <v>0</v>
      </c>
      <c r="H249" s="242"/>
      <c r="J249" s="826">
        <f t="shared" ref="J249:J250" si="30">F249-F249*0.2</f>
        <v>0</v>
      </c>
      <c r="K249" s="826">
        <f t="shared" si="25"/>
        <v>0</v>
      </c>
      <c r="M249" s="904"/>
    </row>
    <row r="250" spans="1:13" ht="14.5" outlineLevel="1" thickBot="1" x14ac:dyDescent="0.35">
      <c r="A250" s="513">
        <v>4022</v>
      </c>
      <c r="B250" s="300" t="s">
        <v>165</v>
      </c>
      <c r="C250" s="255">
        <v>7118</v>
      </c>
      <c r="D250" s="255">
        <v>7118.4</v>
      </c>
      <c r="E250" s="228">
        <v>7118.4</v>
      </c>
      <c r="F250" s="604">
        <v>7118.4</v>
      </c>
      <c r="G250" s="255">
        <f>+F250-E250</f>
        <v>0</v>
      </c>
      <c r="H250" s="242"/>
      <c r="J250" s="831">
        <f t="shared" si="30"/>
        <v>5694.7199999999993</v>
      </c>
      <c r="K250" s="831">
        <f t="shared" si="25"/>
        <v>-1423.6800000000003</v>
      </c>
      <c r="M250" s="905"/>
    </row>
    <row r="251" spans="1:13" x14ac:dyDescent="0.3">
      <c r="A251" s="537"/>
      <c r="B251" s="352" t="s">
        <v>645</v>
      </c>
      <c r="C251" s="242">
        <v>139001</v>
      </c>
      <c r="D251" s="242">
        <v>139001.49</v>
      </c>
      <c r="E251" s="233">
        <f>SUM(E248:E250)</f>
        <v>140849.85999999999</v>
      </c>
      <c r="F251" s="609">
        <f>SUM(F248:F250)</f>
        <v>142187.1746</v>
      </c>
      <c r="G251" s="242">
        <f>+F251-E251</f>
        <v>1337.3146000000124</v>
      </c>
      <c r="H251" s="242"/>
      <c r="I251" s="377"/>
      <c r="J251" s="826">
        <f>SUM(J248:J250)</f>
        <v>113749.73968</v>
      </c>
      <c r="K251" s="826">
        <f t="shared" si="25"/>
        <v>-28437.43492</v>
      </c>
    </row>
    <row r="252" spans="1:13" ht="14.5" thickBot="1" x14ac:dyDescent="0.35">
      <c r="A252" s="513"/>
      <c r="B252" s="317"/>
      <c r="C252" s="255"/>
      <c r="D252" s="255"/>
      <c r="E252" s="247"/>
      <c r="F252" s="614"/>
      <c r="G252" s="255"/>
      <c r="H252" s="351"/>
      <c r="I252" s="317"/>
      <c r="J252" s="842"/>
      <c r="K252" s="831">
        <f t="shared" si="25"/>
        <v>0</v>
      </c>
    </row>
    <row r="253" spans="1:13" s="562" customFormat="1" ht="14.5" thickBot="1" x14ac:dyDescent="0.35">
      <c r="A253" s="559"/>
      <c r="B253" s="381" t="s">
        <v>779</v>
      </c>
      <c r="C253" s="242">
        <v>139001</v>
      </c>
      <c r="D253" s="242">
        <v>139001.49</v>
      </c>
      <c r="E253" s="233">
        <f>+E251</f>
        <v>140849.85999999999</v>
      </c>
      <c r="F253" s="609">
        <f>+F251</f>
        <v>142187.1746</v>
      </c>
      <c r="G253" s="242">
        <f>+F253-E253</f>
        <v>1337.3146000000124</v>
      </c>
      <c r="H253" s="242"/>
      <c r="I253" s="578"/>
      <c r="J253" s="847">
        <f>J251</f>
        <v>113749.73968</v>
      </c>
      <c r="K253" s="831">
        <f t="shared" si="25"/>
        <v>-28437.43492</v>
      </c>
      <c r="M253" s="908"/>
    </row>
    <row r="254" spans="1:13" x14ac:dyDescent="0.3">
      <c r="A254" s="513"/>
      <c r="B254" s="152"/>
      <c r="C254" s="546"/>
      <c r="D254" s="546"/>
      <c r="E254" s="546"/>
      <c r="F254" s="546"/>
      <c r="G254" s="546"/>
      <c r="H254" s="596"/>
      <c r="K254" s="774">
        <f t="shared" si="25"/>
        <v>0</v>
      </c>
    </row>
    <row r="255" spans="1:13" x14ac:dyDescent="0.3">
      <c r="A255" s="929"/>
      <c r="B255" s="127" t="s">
        <v>780</v>
      </c>
      <c r="C255" s="547"/>
      <c r="D255" s="547"/>
      <c r="E255" s="547"/>
      <c r="F255" s="547"/>
      <c r="G255" s="547"/>
      <c r="H255" s="547"/>
      <c r="I255" s="547"/>
      <c r="J255" s="547"/>
      <c r="K255" s="547"/>
      <c r="L255" s="547"/>
      <c r="M255" s="547"/>
    </row>
    <row r="256" spans="1:13" ht="14.5" thickBot="1" x14ac:dyDescent="0.35">
      <c r="A256" s="513"/>
      <c r="B256" s="152"/>
      <c r="C256" s="532"/>
      <c r="D256" s="532"/>
      <c r="E256" s="532"/>
      <c r="F256" s="532"/>
      <c r="G256" s="532"/>
      <c r="H256" s="596"/>
      <c r="K256" s="774">
        <f t="shared" si="25"/>
        <v>0</v>
      </c>
    </row>
    <row r="257" spans="1:13" ht="14.5" thickBot="1" x14ac:dyDescent="0.35">
      <c r="A257" s="124"/>
      <c r="B257" s="125" t="s">
        <v>674</v>
      </c>
      <c r="C257" s="140"/>
      <c r="D257" s="140"/>
      <c r="E257" s="140"/>
      <c r="F257" s="140"/>
      <c r="G257" s="140"/>
      <c r="H257" s="140"/>
      <c r="I257" s="140"/>
      <c r="J257" s="140"/>
      <c r="K257" s="140"/>
      <c r="M257" s="890"/>
    </row>
    <row r="258" spans="1:13" outlineLevel="1" x14ac:dyDescent="0.3">
      <c r="A258" s="513">
        <v>7800</v>
      </c>
      <c r="B258" s="377" t="s">
        <v>498</v>
      </c>
      <c r="C258" s="242">
        <v>83015.399999999994</v>
      </c>
      <c r="D258" s="242">
        <v>84652.88</v>
      </c>
      <c r="E258" s="228">
        <v>84652.88</v>
      </c>
      <c r="F258" s="1109">
        <v>85077</v>
      </c>
      <c r="G258" s="242">
        <f>+F258-E258</f>
        <v>424.11999999999534</v>
      </c>
      <c r="H258" s="242"/>
      <c r="J258" s="825">
        <f>F258</f>
        <v>85077</v>
      </c>
      <c r="K258" s="826">
        <f t="shared" si="25"/>
        <v>0</v>
      </c>
      <c r="M258" s="907" t="s">
        <v>781</v>
      </c>
    </row>
    <row r="259" spans="1:13" ht="14.5" outlineLevel="1" thickBot="1" x14ac:dyDescent="0.35">
      <c r="A259" s="513">
        <v>7801</v>
      </c>
      <c r="B259" s="300" t="s">
        <v>499</v>
      </c>
      <c r="C259" s="242">
        <v>8077.8099999999995</v>
      </c>
      <c r="D259" s="242">
        <v>7724.4897328000015</v>
      </c>
      <c r="E259" s="228">
        <v>7724.4897328000015</v>
      </c>
      <c r="F259" s="1109">
        <v>9275</v>
      </c>
      <c r="G259" s="242">
        <f>+F259-E259</f>
        <v>1550.5102671999985</v>
      </c>
      <c r="H259" s="242"/>
      <c r="J259" s="837">
        <f>F259</f>
        <v>9275</v>
      </c>
      <c r="K259" s="831">
        <f t="shared" si="25"/>
        <v>0</v>
      </c>
      <c r="M259" s="934" t="str">
        <f>M258</f>
        <v>Hired a project manager</v>
      </c>
    </row>
    <row r="260" spans="1:13" x14ac:dyDescent="0.3">
      <c r="A260" s="537"/>
      <c r="B260" s="352" t="s">
        <v>645</v>
      </c>
      <c r="C260" s="348">
        <v>91093.209999999992</v>
      </c>
      <c r="D260" s="579">
        <v>92377.369732800013</v>
      </c>
      <c r="E260" s="229">
        <f>SUM(E258:E259)</f>
        <v>92377.369732800013</v>
      </c>
      <c r="F260" s="607">
        <f>SUM(F258:F259)</f>
        <v>94352</v>
      </c>
      <c r="G260" s="579">
        <f>+F260-E260</f>
        <v>1974.6302671999874</v>
      </c>
      <c r="H260" s="579"/>
      <c r="I260" s="377"/>
      <c r="J260" s="832">
        <f>SUM(J258:J259)</f>
        <v>94352</v>
      </c>
      <c r="K260" s="826">
        <f t="shared" si="25"/>
        <v>0</v>
      </c>
    </row>
    <row r="261" spans="1:13" ht="14.5" thickBot="1" x14ac:dyDescent="0.35">
      <c r="A261" s="513"/>
      <c r="B261" s="317"/>
      <c r="C261" s="255"/>
      <c r="D261" s="351"/>
      <c r="E261" s="235"/>
      <c r="F261" s="610"/>
      <c r="G261" s="351"/>
      <c r="H261" s="242"/>
      <c r="J261" s="822"/>
      <c r="K261" s="826">
        <f t="shared" si="25"/>
        <v>0</v>
      </c>
    </row>
    <row r="262" spans="1:13" ht="14.5" thickBot="1" x14ac:dyDescent="0.35">
      <c r="A262" s="124"/>
      <c r="B262" s="125" t="s">
        <v>680</v>
      </c>
      <c r="C262" s="126"/>
      <c r="D262" s="126"/>
      <c r="E262" s="126"/>
      <c r="F262" s="126"/>
      <c r="G262" s="126"/>
      <c r="H262" s="126"/>
      <c r="I262" s="126"/>
      <c r="J262" s="126"/>
      <c r="K262" s="126"/>
      <c r="M262" s="902"/>
    </row>
    <row r="263" spans="1:13" outlineLevel="1" x14ac:dyDescent="0.3">
      <c r="A263" s="513">
        <v>7804</v>
      </c>
      <c r="B263" s="377" t="s">
        <v>502</v>
      </c>
      <c r="C263" s="242">
        <v>4000</v>
      </c>
      <c r="D263" s="242">
        <v>4000</v>
      </c>
      <c r="E263" s="228">
        <v>4000</v>
      </c>
      <c r="F263" s="604">
        <v>4000</v>
      </c>
      <c r="G263" s="242">
        <f>+F263-E263</f>
        <v>0</v>
      </c>
      <c r="H263" s="242"/>
      <c r="J263" s="826">
        <f>F263-F263*0.5</f>
        <v>2000</v>
      </c>
      <c r="K263" s="826">
        <f t="shared" si="25"/>
        <v>-2000</v>
      </c>
      <c r="M263" s="910"/>
    </row>
    <row r="264" spans="1:13" outlineLevel="1" x14ac:dyDescent="0.3">
      <c r="A264" s="513">
        <v>7806</v>
      </c>
      <c r="B264" s="300" t="s">
        <v>504</v>
      </c>
      <c r="C264" s="242">
        <v>400</v>
      </c>
      <c r="D264" s="242">
        <v>400</v>
      </c>
      <c r="E264" s="228">
        <v>400</v>
      </c>
      <c r="F264" s="604">
        <v>400</v>
      </c>
      <c r="G264" s="242">
        <f t="shared" ref="G264:G273" si="31">+F264-E264</f>
        <v>0</v>
      </c>
      <c r="H264" s="242"/>
      <c r="J264" s="826">
        <f t="shared" ref="J264:J268" si="32">F264-F264*0.5</f>
        <v>200</v>
      </c>
      <c r="K264" s="826">
        <f t="shared" si="25"/>
        <v>-200</v>
      </c>
      <c r="M264" s="904"/>
    </row>
    <row r="265" spans="1:13" outlineLevel="1" x14ac:dyDescent="0.3">
      <c r="A265" s="513">
        <v>7802</v>
      </c>
      <c r="B265" s="300" t="s">
        <v>500</v>
      </c>
      <c r="C265" s="242">
        <v>2000</v>
      </c>
      <c r="D265" s="242">
        <v>2000</v>
      </c>
      <c r="E265" s="228">
        <v>2000</v>
      </c>
      <c r="F265" s="604">
        <v>2000</v>
      </c>
      <c r="G265" s="242">
        <f t="shared" si="31"/>
        <v>0</v>
      </c>
      <c r="H265" s="242"/>
      <c r="J265" s="826">
        <f t="shared" si="32"/>
        <v>1000</v>
      </c>
      <c r="K265" s="826">
        <f t="shared" si="25"/>
        <v>-1000</v>
      </c>
      <c r="M265" s="904"/>
    </row>
    <row r="266" spans="1:13" s="280" customFormat="1" hidden="1" outlineLevel="1" x14ac:dyDescent="0.3">
      <c r="A266" s="277">
        <v>7810</v>
      </c>
      <c r="B266" s="279" t="s">
        <v>505</v>
      </c>
      <c r="C266" s="278">
        <v>0</v>
      </c>
      <c r="D266" s="278">
        <v>0</v>
      </c>
      <c r="E266" s="278">
        <v>0</v>
      </c>
      <c r="F266" s="604">
        <v>0</v>
      </c>
      <c r="G266" s="242">
        <f t="shared" si="31"/>
        <v>0</v>
      </c>
      <c r="H266" s="278"/>
      <c r="I266" s="279" t="s">
        <v>684</v>
      </c>
      <c r="J266" s="826">
        <f t="shared" si="32"/>
        <v>0</v>
      </c>
      <c r="K266" s="826">
        <f t="shared" si="25"/>
        <v>0</v>
      </c>
      <c r="M266" s="909"/>
    </row>
    <row r="267" spans="1:13" outlineLevel="1" x14ac:dyDescent="0.3">
      <c r="A267" s="513">
        <v>7815</v>
      </c>
      <c r="B267" s="300" t="s">
        <v>506</v>
      </c>
      <c r="C267" s="242">
        <v>23000</v>
      </c>
      <c r="D267" s="242">
        <v>23000</v>
      </c>
      <c r="E267" s="228">
        <v>23000</v>
      </c>
      <c r="F267" s="604">
        <v>23000</v>
      </c>
      <c r="G267" s="242">
        <f t="shared" si="31"/>
        <v>0</v>
      </c>
      <c r="H267" s="242"/>
      <c r="J267" s="826">
        <f t="shared" si="32"/>
        <v>11500</v>
      </c>
      <c r="K267" s="826">
        <f t="shared" si="25"/>
        <v>-11500</v>
      </c>
      <c r="M267" s="904"/>
    </row>
    <row r="268" spans="1:13" ht="14.5" outlineLevel="1" thickBot="1" x14ac:dyDescent="0.35">
      <c r="A268" s="513">
        <v>7803</v>
      </c>
      <c r="B268" s="300" t="s">
        <v>501</v>
      </c>
      <c r="C268" s="255">
        <v>12000</v>
      </c>
      <c r="D268" s="255">
        <v>12000</v>
      </c>
      <c r="E268" s="228">
        <v>12000</v>
      </c>
      <c r="F268" s="604">
        <v>12000</v>
      </c>
      <c r="G268" s="242">
        <f t="shared" si="31"/>
        <v>0</v>
      </c>
      <c r="H268" s="242"/>
      <c r="J268" s="831">
        <f t="shared" si="32"/>
        <v>6000</v>
      </c>
      <c r="K268" s="831">
        <f t="shared" si="25"/>
        <v>-6000</v>
      </c>
      <c r="M268" s="905"/>
    </row>
    <row r="269" spans="1:13" x14ac:dyDescent="0.3">
      <c r="A269" s="537"/>
      <c r="B269" s="352" t="s">
        <v>645</v>
      </c>
      <c r="C269" s="242">
        <v>41400</v>
      </c>
      <c r="D269" s="242">
        <v>41400</v>
      </c>
      <c r="E269" s="229">
        <f>SUM(E263:E268)</f>
        <v>41400</v>
      </c>
      <c r="F269" s="624">
        <f>SUM(F263:F268)</f>
        <v>41400</v>
      </c>
      <c r="G269" s="348">
        <f t="shared" si="31"/>
        <v>0</v>
      </c>
      <c r="H269" s="242"/>
      <c r="I269" s="377"/>
      <c r="J269" s="826">
        <f>SUM(J263:J268)</f>
        <v>20700</v>
      </c>
      <c r="K269" s="826">
        <f t="shared" si="25"/>
        <v>-20700</v>
      </c>
    </row>
    <row r="270" spans="1:13" ht="14.5" thickBot="1" x14ac:dyDescent="0.35">
      <c r="A270" s="513"/>
      <c r="B270" s="152"/>
      <c r="C270" s="255"/>
      <c r="D270" s="255"/>
      <c r="E270" s="236"/>
      <c r="F270" s="621"/>
      <c r="G270" s="255">
        <f t="shared" si="31"/>
        <v>0</v>
      </c>
      <c r="H270" s="242"/>
      <c r="I270" s="580"/>
      <c r="J270" s="842"/>
      <c r="K270" s="831">
        <f t="shared" si="25"/>
        <v>0</v>
      </c>
    </row>
    <row r="271" spans="1:13" s="562" customFormat="1" ht="14.5" thickBot="1" x14ac:dyDescent="0.35">
      <c r="A271" s="559"/>
      <c r="B271" s="139" t="s">
        <v>782</v>
      </c>
      <c r="C271" s="246">
        <v>132493.21</v>
      </c>
      <c r="D271" s="246">
        <v>133777.3697328</v>
      </c>
      <c r="E271" s="231">
        <v>133777.3697328</v>
      </c>
      <c r="F271" s="625">
        <f>+F269+F260</f>
        <v>135752</v>
      </c>
      <c r="G271" s="246">
        <f t="shared" si="31"/>
        <v>1974.630267200002</v>
      </c>
      <c r="H271" s="623"/>
      <c r="I271" s="561"/>
      <c r="J271" s="852">
        <f>SUM(J260,J269)</f>
        <v>115052</v>
      </c>
      <c r="K271" s="831">
        <f t="shared" si="25"/>
        <v>-20700</v>
      </c>
    </row>
    <row r="272" spans="1:13" s="3" customFormat="1" ht="14.5" thickBot="1" x14ac:dyDescent="0.35">
      <c r="A272" s="513"/>
      <c r="B272" s="55"/>
      <c r="C272" s="581"/>
      <c r="D272" s="581"/>
      <c r="E272" s="577"/>
      <c r="F272" s="577"/>
      <c r="G272" s="581"/>
      <c r="H272" s="581"/>
      <c r="I272" s="582"/>
      <c r="J272" s="854"/>
      <c r="K272" s="853">
        <f t="shared" si="25"/>
        <v>0</v>
      </c>
    </row>
    <row r="273" spans="1:13" s="562" customFormat="1" ht="18.5" thickBot="1" x14ac:dyDescent="0.35">
      <c r="A273" s="559"/>
      <c r="B273" s="572" t="s">
        <v>783</v>
      </c>
      <c r="C273" s="246">
        <v>6507.7900000000081</v>
      </c>
      <c r="D273" s="246">
        <v>5224.1202671999927</v>
      </c>
      <c r="E273" s="241">
        <f>+E253-E271</f>
        <v>7072.490267199988</v>
      </c>
      <c r="F273" s="613">
        <f>+F253-F271</f>
        <v>6435.1745999999985</v>
      </c>
      <c r="G273" s="246">
        <f t="shared" si="31"/>
        <v>-637.31566719998955</v>
      </c>
      <c r="H273" s="255"/>
      <c r="I273" s="553"/>
      <c r="J273" s="847">
        <f>J253-J271</f>
        <v>-1302.2603200000012</v>
      </c>
      <c r="K273" s="831">
        <f t="shared" si="25"/>
        <v>-7737.4349199999997</v>
      </c>
    </row>
    <row r="274" spans="1:13" x14ac:dyDescent="0.3">
      <c r="A274" s="513"/>
      <c r="B274" s="152"/>
      <c r="C274" s="546"/>
      <c r="D274" s="546"/>
      <c r="E274" s="546"/>
      <c r="F274" s="546"/>
      <c r="G274" s="546"/>
      <c r="H274" s="596"/>
      <c r="I274" s="152"/>
      <c r="K274" s="774">
        <f t="shared" si="25"/>
        <v>0</v>
      </c>
    </row>
    <row r="275" spans="1:13" x14ac:dyDescent="0.3">
      <c r="A275" s="513"/>
      <c r="B275" s="152"/>
      <c r="C275" s="530"/>
      <c r="D275" s="530"/>
      <c r="E275" s="530"/>
      <c r="F275" s="530"/>
      <c r="G275" s="530"/>
      <c r="H275" s="530"/>
      <c r="I275" s="152"/>
      <c r="K275" s="774">
        <f t="shared" si="25"/>
        <v>0</v>
      </c>
    </row>
    <row r="276" spans="1:13" x14ac:dyDescent="0.3">
      <c r="A276" s="513"/>
      <c r="B276" s="152"/>
      <c r="C276" s="530"/>
      <c r="D276" s="530"/>
      <c r="E276" s="530"/>
      <c r="F276" s="530"/>
      <c r="G276" s="530"/>
      <c r="H276" s="530"/>
      <c r="I276" s="152"/>
      <c r="K276" s="774">
        <f t="shared" si="25"/>
        <v>0</v>
      </c>
    </row>
    <row r="277" spans="1:13" ht="35.15" customHeight="1" x14ac:dyDescent="0.3">
      <c r="A277" s="149"/>
      <c r="B277" s="123" t="s">
        <v>597</v>
      </c>
      <c r="C277" s="573"/>
      <c r="D277" s="573"/>
      <c r="E277" s="573"/>
      <c r="F277" s="573"/>
      <c r="G277" s="573"/>
      <c r="H277" s="573"/>
      <c r="I277" s="573"/>
      <c r="J277" s="573"/>
      <c r="K277" s="573"/>
      <c r="L277" s="573"/>
      <c r="M277" s="573"/>
    </row>
    <row r="278" spans="1:13" x14ac:dyDescent="0.3">
      <c r="A278" s="513"/>
      <c r="B278" s="152"/>
      <c r="C278" s="530"/>
      <c r="D278" s="530"/>
      <c r="E278" s="530"/>
      <c r="F278" s="530"/>
      <c r="G278" s="530"/>
      <c r="H278" s="530"/>
      <c r="I278" s="152"/>
      <c r="K278" s="774">
        <f t="shared" ref="K278:K341" si="33">J278-F278</f>
        <v>0</v>
      </c>
    </row>
    <row r="279" spans="1:13" x14ac:dyDescent="0.3">
      <c r="A279" s="929"/>
      <c r="B279" s="127" t="s">
        <v>784</v>
      </c>
      <c r="C279" s="547"/>
      <c r="D279" s="547"/>
      <c r="E279" s="547"/>
      <c r="F279" s="547"/>
      <c r="G279" s="547"/>
      <c r="H279" s="547"/>
      <c r="I279" s="547"/>
      <c r="J279" s="547"/>
      <c r="K279" s="547"/>
      <c r="L279" s="547"/>
      <c r="M279" s="547"/>
    </row>
    <row r="280" spans="1:13" ht="14.5" thickBot="1" x14ac:dyDescent="0.35">
      <c r="A280" s="513"/>
      <c r="B280" s="152"/>
      <c r="C280" s="532"/>
      <c r="D280" s="532"/>
      <c r="E280" s="532"/>
      <c r="F280" s="532"/>
      <c r="G280" s="532"/>
      <c r="H280" s="532"/>
      <c r="I280" s="518"/>
      <c r="J280" s="824"/>
      <c r="K280" s="853">
        <f t="shared" si="33"/>
        <v>0</v>
      </c>
    </row>
    <row r="281" spans="1:13" ht="14.5" thickBot="1" x14ac:dyDescent="0.35">
      <c r="A281" s="124"/>
      <c r="B281" s="125" t="s">
        <v>643</v>
      </c>
      <c r="C281" s="140"/>
      <c r="D281" s="140"/>
      <c r="E281" s="140"/>
      <c r="F281" s="140"/>
      <c r="G281" s="140"/>
      <c r="H281" s="140"/>
      <c r="I281" s="140"/>
      <c r="J281" s="140"/>
      <c r="K281" s="140"/>
      <c r="L281" s="140"/>
      <c r="M281" s="902"/>
    </row>
    <row r="282" spans="1:13" s="901" customFormat="1" ht="14.5" outlineLevel="1" thickBot="1" x14ac:dyDescent="0.35">
      <c r="A282" s="289">
        <v>4003</v>
      </c>
      <c r="B282" s="898" t="s">
        <v>154</v>
      </c>
      <c r="C282" s="899">
        <v>155791</v>
      </c>
      <c r="D282" s="57">
        <v>224000</v>
      </c>
      <c r="E282" s="441">
        <v>258116.75</v>
      </c>
      <c r="F282" s="628">
        <v>260000</v>
      </c>
      <c r="G282" s="57">
        <f>+F282-E282</f>
        <v>1883.25</v>
      </c>
      <c r="H282" s="57"/>
      <c r="I282" s="302"/>
      <c r="J282" s="900">
        <f>F282*0.8</f>
        <v>208000</v>
      </c>
      <c r="K282" s="900">
        <f t="shared" si="33"/>
        <v>-52000</v>
      </c>
      <c r="M282" s="903"/>
    </row>
    <row r="283" spans="1:13" ht="14.5" outlineLevel="1" thickBot="1" x14ac:dyDescent="0.35">
      <c r="A283" s="513">
        <v>4041</v>
      </c>
      <c r="B283" s="152" t="s">
        <v>785</v>
      </c>
      <c r="C283" s="536">
        <v>6051.45</v>
      </c>
      <c r="D283" s="538">
        <v>0</v>
      </c>
      <c r="E283" s="329">
        <v>9432</v>
      </c>
      <c r="F283" s="602">
        <v>0</v>
      </c>
      <c r="G283" s="538">
        <f>+F283-E283</f>
        <v>-9432</v>
      </c>
      <c r="H283" s="538"/>
      <c r="I283" s="300" t="s">
        <v>786</v>
      </c>
      <c r="J283" s="859">
        <f>F283*0.8</f>
        <v>0</v>
      </c>
      <c r="K283" s="831">
        <f t="shared" si="33"/>
        <v>0</v>
      </c>
      <c r="M283" s="301" t="s">
        <v>787</v>
      </c>
    </row>
    <row r="284" spans="1:13" x14ac:dyDescent="0.3">
      <c r="A284" s="537"/>
      <c r="B284" s="132" t="s">
        <v>645</v>
      </c>
      <c r="C284" s="348">
        <v>161842.45000000001</v>
      </c>
      <c r="D284" s="348">
        <v>224000</v>
      </c>
      <c r="E284" s="233">
        <f>+E282</f>
        <v>258116.75</v>
      </c>
      <c r="F284" s="609">
        <f>+F282</f>
        <v>260000</v>
      </c>
      <c r="G284" s="348">
        <f>+F284-E284</f>
        <v>1883.25</v>
      </c>
      <c r="H284" s="579" t="s">
        <v>788</v>
      </c>
      <c r="I284" s="377"/>
      <c r="J284" s="826">
        <f>SUM(J282:J283)</f>
        <v>208000</v>
      </c>
      <c r="K284" s="826">
        <f t="shared" si="33"/>
        <v>-52000</v>
      </c>
      <c r="M284" s="910"/>
    </row>
    <row r="285" spans="1:13" ht="14.5" thickBot="1" x14ac:dyDescent="0.35">
      <c r="A285" s="513"/>
      <c r="B285" s="152"/>
      <c r="C285" s="255"/>
      <c r="D285" s="255"/>
      <c r="E285" s="236"/>
      <c r="F285" s="608"/>
      <c r="G285" s="255">
        <f>E285-D285</f>
        <v>0</v>
      </c>
      <c r="H285" s="255"/>
      <c r="I285" s="553"/>
      <c r="J285" s="842"/>
      <c r="K285" s="831">
        <f t="shared" si="33"/>
        <v>0</v>
      </c>
      <c r="M285" s="905"/>
    </row>
    <row r="286" spans="1:13" s="562" customFormat="1" ht="14.5" thickBot="1" x14ac:dyDescent="0.35">
      <c r="A286" s="559"/>
      <c r="B286" s="139" t="s">
        <v>789</v>
      </c>
      <c r="C286" s="242">
        <v>161842.45000000001</v>
      </c>
      <c r="D286" s="242">
        <v>224000</v>
      </c>
      <c r="E286" s="230">
        <f>E284</f>
        <v>258116.75</v>
      </c>
      <c r="F286" s="617">
        <f>F284</f>
        <v>260000</v>
      </c>
      <c r="G286" s="242">
        <f>+F286-E286</f>
        <v>1883.25</v>
      </c>
      <c r="H286" s="242"/>
      <c r="I286" s="583"/>
      <c r="J286" s="847">
        <f>J284</f>
        <v>208000</v>
      </c>
      <c r="K286" s="831">
        <f t="shared" si="33"/>
        <v>-52000</v>
      </c>
      <c r="M286" s="905"/>
    </row>
    <row r="287" spans="1:13" x14ac:dyDescent="0.3">
      <c r="A287" s="513"/>
      <c r="B287" s="152"/>
      <c r="C287" s="546"/>
      <c r="D287" s="546"/>
      <c r="E287" s="546"/>
      <c r="F287" s="546"/>
      <c r="G287" s="546"/>
      <c r="H287" s="596"/>
      <c r="K287" s="774">
        <f t="shared" si="33"/>
        <v>0</v>
      </c>
    </row>
    <row r="288" spans="1:13" x14ac:dyDescent="0.3">
      <c r="A288" s="929"/>
      <c r="B288" s="127" t="s">
        <v>790</v>
      </c>
      <c r="C288" s="547"/>
      <c r="D288" s="547"/>
      <c r="E288" s="547"/>
      <c r="F288" s="547"/>
      <c r="G288" s="547"/>
      <c r="H288" s="547"/>
      <c r="I288" s="547"/>
      <c r="J288" s="547"/>
      <c r="K288" s="547"/>
      <c r="L288" s="547"/>
      <c r="M288" s="547"/>
    </row>
    <row r="289" spans="1:14" ht="14.5" thickBot="1" x14ac:dyDescent="0.35">
      <c r="A289" s="513"/>
      <c r="B289" s="152"/>
      <c r="C289" s="532"/>
      <c r="D289" s="532"/>
      <c r="E289" s="532"/>
      <c r="F289" s="532"/>
      <c r="G289" s="532"/>
      <c r="H289" s="596"/>
      <c r="K289" s="774">
        <f t="shared" si="33"/>
        <v>0</v>
      </c>
    </row>
    <row r="290" spans="1:14" x14ac:dyDescent="0.3">
      <c r="A290" s="170"/>
      <c r="B290" s="964" t="s">
        <v>791</v>
      </c>
      <c r="C290" s="171"/>
      <c r="D290" s="171"/>
      <c r="E290" s="171"/>
      <c r="F290" s="171"/>
      <c r="G290" s="171"/>
      <c r="H290" s="171"/>
      <c r="I290" s="171"/>
      <c r="J290" s="171"/>
      <c r="K290" s="171"/>
      <c r="L290" s="171"/>
      <c r="M290" s="171"/>
    </row>
    <row r="291" spans="1:14" x14ac:dyDescent="0.3">
      <c r="A291" s="172"/>
      <c r="B291" s="965"/>
      <c r="C291" s="584"/>
      <c r="D291" s="584"/>
      <c r="E291" s="584"/>
      <c r="F291" s="584"/>
      <c r="G291" s="584"/>
      <c r="H291" s="584"/>
      <c r="I291" s="584"/>
      <c r="J291" s="584"/>
      <c r="K291" s="584"/>
      <c r="L291" s="584"/>
      <c r="M291" s="584"/>
    </row>
    <row r="292" spans="1:14" ht="14.5" thickBot="1" x14ac:dyDescent="0.35">
      <c r="A292" s="173"/>
      <c r="B292" s="966"/>
      <c r="C292" s="140"/>
      <c r="D292" s="140"/>
      <c r="E292" s="140"/>
      <c r="F292" s="140"/>
      <c r="G292" s="140"/>
      <c r="H292" s="140"/>
      <c r="I292" s="140"/>
      <c r="J292" s="140"/>
      <c r="K292" s="140"/>
      <c r="L292" s="140"/>
      <c r="M292" s="140"/>
    </row>
    <row r="293" spans="1:14" s="311" customFormat="1" ht="12.75" customHeight="1" outlineLevel="1" thickBot="1" x14ac:dyDescent="0.35">
      <c r="A293" s="253">
        <v>7034</v>
      </c>
      <c r="B293" s="152" t="s">
        <v>362</v>
      </c>
      <c r="C293" s="864">
        <v>4500</v>
      </c>
      <c r="D293" s="862">
        <v>0</v>
      </c>
      <c r="E293" s="585">
        <v>4000</v>
      </c>
      <c r="F293" s="626">
        <v>4000</v>
      </c>
      <c r="G293" s="579">
        <f>+F293-E293</f>
        <v>0</v>
      </c>
      <c r="H293" s="242"/>
      <c r="I293" s="300"/>
      <c r="J293" s="860">
        <f>F293*0.8</f>
        <v>3200</v>
      </c>
      <c r="K293" s="826">
        <f t="shared" si="33"/>
        <v>-800</v>
      </c>
      <c r="L293" s="303"/>
      <c r="M293" s="911"/>
      <c r="N293" s="303"/>
    </row>
    <row r="294" spans="1:14" s="311" customFormat="1" ht="12.75" customHeight="1" outlineLevel="1" thickBot="1" x14ac:dyDescent="0.35">
      <c r="A294" s="253">
        <v>7092</v>
      </c>
      <c r="B294" s="152" t="s">
        <v>792</v>
      </c>
      <c r="C294" s="864">
        <v>6330</v>
      </c>
      <c r="D294" s="862">
        <v>0</v>
      </c>
      <c r="E294" s="585">
        <v>6550</v>
      </c>
      <c r="F294" s="626">
        <v>6550</v>
      </c>
      <c r="G294" s="579">
        <f>+F294-E294</f>
        <v>0</v>
      </c>
      <c r="H294" s="242"/>
      <c r="I294" s="300"/>
      <c r="J294" s="860">
        <f t="shared" ref="J294:J357" si="34">F294*0.8</f>
        <v>5240</v>
      </c>
      <c r="K294" s="831">
        <f t="shared" si="33"/>
        <v>-1310</v>
      </c>
      <c r="L294" s="303"/>
      <c r="M294" s="912"/>
      <c r="N294" s="303"/>
    </row>
    <row r="295" spans="1:14" s="311" customFormat="1" ht="12.75" customHeight="1" outlineLevel="1" x14ac:dyDescent="0.3">
      <c r="A295" s="253">
        <v>7011</v>
      </c>
      <c r="B295" s="152" t="s">
        <v>339</v>
      </c>
      <c r="C295" s="864">
        <v>3000</v>
      </c>
      <c r="D295" s="862">
        <v>0</v>
      </c>
      <c r="E295" s="585">
        <v>1310</v>
      </c>
      <c r="F295" s="626">
        <v>1310</v>
      </c>
      <c r="G295" s="579">
        <f t="shared" ref="G295:G358" si="35">+F295-E295</f>
        <v>0</v>
      </c>
      <c r="H295" s="242"/>
      <c r="I295" s="300"/>
      <c r="J295" s="860">
        <f t="shared" si="34"/>
        <v>1048</v>
      </c>
      <c r="K295" s="861">
        <f t="shared" si="33"/>
        <v>-262</v>
      </c>
      <c r="L295" s="303"/>
      <c r="M295" s="912"/>
      <c r="N295" s="303"/>
    </row>
    <row r="296" spans="1:14" s="311" customFormat="1" ht="12.75" customHeight="1" outlineLevel="1" x14ac:dyDescent="0.3">
      <c r="A296" s="253">
        <v>7041</v>
      </c>
      <c r="B296" s="152" t="s">
        <v>369</v>
      </c>
      <c r="C296" s="864">
        <v>0</v>
      </c>
      <c r="D296" s="862">
        <v>0</v>
      </c>
      <c r="E296" s="585">
        <v>0</v>
      </c>
      <c r="F296" s="626">
        <v>0</v>
      </c>
      <c r="G296" s="579">
        <f t="shared" si="35"/>
        <v>0</v>
      </c>
      <c r="H296" s="242"/>
      <c r="I296" s="300"/>
      <c r="J296" s="860">
        <f t="shared" si="34"/>
        <v>0</v>
      </c>
      <c r="K296" s="861">
        <f t="shared" si="33"/>
        <v>0</v>
      </c>
      <c r="L296" s="303"/>
      <c r="M296" s="912"/>
      <c r="N296" s="303"/>
    </row>
    <row r="297" spans="1:14" s="311" customFormat="1" ht="12.75" customHeight="1" outlineLevel="1" x14ac:dyDescent="0.3">
      <c r="A297" s="253">
        <v>7014</v>
      </c>
      <c r="B297" s="152" t="s">
        <v>793</v>
      </c>
      <c r="C297" s="864">
        <v>3800</v>
      </c>
      <c r="D297" s="862">
        <v>0</v>
      </c>
      <c r="E297" s="585">
        <v>0</v>
      </c>
      <c r="F297" s="626">
        <v>0</v>
      </c>
      <c r="G297" s="579">
        <f t="shared" si="35"/>
        <v>0</v>
      </c>
      <c r="H297" s="242"/>
      <c r="I297" s="300"/>
      <c r="J297" s="860">
        <f t="shared" si="34"/>
        <v>0</v>
      </c>
      <c r="K297" s="861">
        <f t="shared" si="33"/>
        <v>0</v>
      </c>
      <c r="L297" s="303"/>
      <c r="M297" s="912"/>
      <c r="N297" s="303"/>
    </row>
    <row r="298" spans="1:14" s="311" customFormat="1" ht="12.75" customHeight="1" outlineLevel="1" x14ac:dyDescent="0.3">
      <c r="A298" s="253">
        <v>7148</v>
      </c>
      <c r="B298" s="152" t="s">
        <v>794</v>
      </c>
      <c r="C298" s="864"/>
      <c r="D298" s="862"/>
      <c r="E298" s="585">
        <v>500</v>
      </c>
      <c r="F298" s="626">
        <v>500</v>
      </c>
      <c r="G298" s="579">
        <f t="shared" si="35"/>
        <v>0</v>
      </c>
      <c r="H298" s="242"/>
      <c r="I298" s="300"/>
      <c r="J298" s="860">
        <f t="shared" si="34"/>
        <v>400</v>
      </c>
      <c r="K298" s="861">
        <f t="shared" si="33"/>
        <v>-100</v>
      </c>
      <c r="L298" s="303"/>
      <c r="M298" s="912"/>
      <c r="N298" s="303"/>
    </row>
    <row r="299" spans="1:14" s="311" customFormat="1" ht="12.75" customHeight="1" outlineLevel="1" x14ac:dyDescent="0.3">
      <c r="A299" s="253">
        <v>7152</v>
      </c>
      <c r="B299" s="152" t="s">
        <v>795</v>
      </c>
      <c r="C299" s="864"/>
      <c r="D299" s="862"/>
      <c r="E299" s="585">
        <v>500</v>
      </c>
      <c r="F299" s="626">
        <v>500</v>
      </c>
      <c r="G299" s="579">
        <f t="shared" si="35"/>
        <v>0</v>
      </c>
      <c r="H299" s="242"/>
      <c r="I299" s="300"/>
      <c r="J299" s="860">
        <f t="shared" si="34"/>
        <v>400</v>
      </c>
      <c r="K299" s="861">
        <f t="shared" si="33"/>
        <v>-100</v>
      </c>
      <c r="L299" s="303"/>
      <c r="M299" s="912"/>
      <c r="N299" s="303"/>
    </row>
    <row r="300" spans="1:14" s="311" customFormat="1" ht="12.75" customHeight="1" outlineLevel="1" x14ac:dyDescent="0.3">
      <c r="A300" s="253">
        <v>7117</v>
      </c>
      <c r="B300" s="152" t="s">
        <v>796</v>
      </c>
      <c r="C300" s="864">
        <v>7875</v>
      </c>
      <c r="D300" s="862">
        <v>0</v>
      </c>
      <c r="E300" s="585">
        <v>8020.12</v>
      </c>
      <c r="F300" s="626">
        <v>8020.12</v>
      </c>
      <c r="G300" s="579">
        <f t="shared" si="35"/>
        <v>0</v>
      </c>
      <c r="H300" s="242"/>
      <c r="I300" s="300"/>
      <c r="J300" s="860">
        <f t="shared" si="34"/>
        <v>6416.0960000000005</v>
      </c>
      <c r="K300" s="861">
        <f t="shared" si="33"/>
        <v>-1604.0239999999994</v>
      </c>
      <c r="L300" s="303"/>
      <c r="M300" s="912"/>
      <c r="N300" s="303"/>
    </row>
    <row r="301" spans="1:14" s="311" customFormat="1" ht="12.75" customHeight="1" outlineLevel="1" x14ac:dyDescent="0.3">
      <c r="A301" s="253">
        <v>7109</v>
      </c>
      <c r="B301" s="152" t="s">
        <v>436</v>
      </c>
      <c r="C301" s="864">
        <v>0</v>
      </c>
      <c r="D301" s="862">
        <v>0</v>
      </c>
      <c r="E301" s="585">
        <v>0</v>
      </c>
      <c r="F301" s="626">
        <v>0</v>
      </c>
      <c r="G301" s="579">
        <f t="shared" si="35"/>
        <v>0</v>
      </c>
      <c r="H301" s="242"/>
      <c r="I301" s="300"/>
      <c r="J301" s="860">
        <f t="shared" si="34"/>
        <v>0</v>
      </c>
      <c r="K301" s="861">
        <f t="shared" si="33"/>
        <v>0</v>
      </c>
      <c r="L301" s="303"/>
      <c r="M301" s="912"/>
      <c r="N301" s="303"/>
    </row>
    <row r="302" spans="1:14" s="311" customFormat="1" ht="12.75" customHeight="1" outlineLevel="1" x14ac:dyDescent="0.3">
      <c r="A302" s="253">
        <v>7097</v>
      </c>
      <c r="B302" s="152" t="s">
        <v>797</v>
      </c>
      <c r="C302" s="864">
        <v>3000</v>
      </c>
      <c r="D302" s="862">
        <v>0</v>
      </c>
      <c r="E302" s="585">
        <v>3000</v>
      </c>
      <c r="F302" s="626">
        <v>3000</v>
      </c>
      <c r="G302" s="579">
        <f t="shared" si="35"/>
        <v>0</v>
      </c>
      <c r="H302" s="242"/>
      <c r="I302" s="300"/>
      <c r="J302" s="860">
        <f t="shared" si="34"/>
        <v>2400</v>
      </c>
      <c r="K302" s="861">
        <f t="shared" si="33"/>
        <v>-600</v>
      </c>
      <c r="L302" s="303"/>
      <c r="M302" s="912"/>
      <c r="N302" s="303"/>
    </row>
    <row r="303" spans="1:14" s="311" customFormat="1" ht="12.75" customHeight="1" outlineLevel="1" x14ac:dyDescent="0.3">
      <c r="A303" s="253">
        <v>7052</v>
      </c>
      <c r="B303" s="152" t="s">
        <v>380</v>
      </c>
      <c r="C303" s="864">
        <v>2100</v>
      </c>
      <c r="D303" s="862">
        <v>0</v>
      </c>
      <c r="E303" s="585">
        <v>1141.5</v>
      </c>
      <c r="F303" s="626">
        <v>1141.5</v>
      </c>
      <c r="G303" s="579">
        <f t="shared" si="35"/>
        <v>0</v>
      </c>
      <c r="H303" s="242"/>
      <c r="I303" s="300"/>
      <c r="J303" s="860">
        <f t="shared" si="34"/>
        <v>913.2</v>
      </c>
      <c r="K303" s="861">
        <f t="shared" si="33"/>
        <v>-228.29999999999995</v>
      </c>
      <c r="L303" s="303"/>
      <c r="M303" s="912"/>
      <c r="N303" s="303"/>
    </row>
    <row r="304" spans="1:14" s="311" customFormat="1" ht="12.75" customHeight="1" outlineLevel="1" x14ac:dyDescent="0.3">
      <c r="A304" s="253">
        <v>7056</v>
      </c>
      <c r="B304" s="152" t="s">
        <v>798</v>
      </c>
      <c r="C304" s="864">
        <v>0</v>
      </c>
      <c r="D304" s="862">
        <v>0</v>
      </c>
      <c r="E304" s="585">
        <v>0</v>
      </c>
      <c r="F304" s="626">
        <v>0</v>
      </c>
      <c r="G304" s="579">
        <f t="shared" si="35"/>
        <v>0</v>
      </c>
      <c r="H304" s="242"/>
      <c r="I304" s="300"/>
      <c r="J304" s="860">
        <f t="shared" si="34"/>
        <v>0</v>
      </c>
      <c r="K304" s="861">
        <f t="shared" si="33"/>
        <v>0</v>
      </c>
      <c r="L304" s="303"/>
      <c r="M304" s="912"/>
      <c r="N304" s="303"/>
    </row>
    <row r="305" spans="1:14" s="311" customFormat="1" ht="12.75" customHeight="1" outlineLevel="1" x14ac:dyDescent="0.3">
      <c r="A305" s="253">
        <v>7110</v>
      </c>
      <c r="B305" s="152" t="s">
        <v>799</v>
      </c>
      <c r="C305" s="864">
        <v>1318</v>
      </c>
      <c r="D305" s="862">
        <v>0</v>
      </c>
      <c r="E305" s="585">
        <v>0</v>
      </c>
      <c r="F305" s="626">
        <v>0</v>
      </c>
      <c r="G305" s="579">
        <f t="shared" si="35"/>
        <v>0</v>
      </c>
      <c r="H305" s="242"/>
      <c r="I305" s="300"/>
      <c r="J305" s="860">
        <f t="shared" si="34"/>
        <v>0</v>
      </c>
      <c r="K305" s="861">
        <f t="shared" si="33"/>
        <v>0</v>
      </c>
      <c r="L305" s="303"/>
      <c r="M305" s="912"/>
      <c r="N305" s="303"/>
    </row>
    <row r="306" spans="1:14" s="311" customFormat="1" ht="12.75" customHeight="1" outlineLevel="1" x14ac:dyDescent="0.3">
      <c r="A306" s="253">
        <v>7151</v>
      </c>
      <c r="B306" s="152" t="s">
        <v>800</v>
      </c>
      <c r="C306" s="864"/>
      <c r="D306" s="862"/>
      <c r="E306" s="585">
        <v>500</v>
      </c>
      <c r="F306" s="626">
        <v>500</v>
      </c>
      <c r="G306" s="579">
        <f t="shared" si="35"/>
        <v>0</v>
      </c>
      <c r="H306" s="242"/>
      <c r="I306" s="300"/>
      <c r="J306" s="860">
        <f t="shared" si="34"/>
        <v>400</v>
      </c>
      <c r="K306" s="861">
        <f t="shared" si="33"/>
        <v>-100</v>
      </c>
      <c r="L306" s="303"/>
      <c r="M306" s="912"/>
      <c r="N306" s="303"/>
    </row>
    <row r="307" spans="1:14" s="311" customFormat="1" ht="12.75" customHeight="1" outlineLevel="1" x14ac:dyDescent="0.3">
      <c r="A307" s="253">
        <v>7063</v>
      </c>
      <c r="B307" s="152" t="s">
        <v>391</v>
      </c>
      <c r="C307" s="864">
        <v>4500</v>
      </c>
      <c r="D307" s="862">
        <v>0</v>
      </c>
      <c r="E307" s="585">
        <v>4000</v>
      </c>
      <c r="F307" s="626">
        <v>4000</v>
      </c>
      <c r="G307" s="579">
        <f t="shared" si="35"/>
        <v>0</v>
      </c>
      <c r="H307" s="242"/>
      <c r="I307" s="300"/>
      <c r="J307" s="860">
        <f t="shared" si="34"/>
        <v>3200</v>
      </c>
      <c r="K307" s="861">
        <f t="shared" si="33"/>
        <v>-800</v>
      </c>
      <c r="L307" s="303"/>
      <c r="M307" s="912"/>
      <c r="N307" s="303"/>
    </row>
    <row r="308" spans="1:14" s="311" customFormat="1" ht="12.75" customHeight="1" outlineLevel="1" x14ac:dyDescent="0.3">
      <c r="A308" s="253">
        <v>7053</v>
      </c>
      <c r="B308" s="152" t="s">
        <v>801</v>
      </c>
      <c r="C308" s="864">
        <v>3700</v>
      </c>
      <c r="D308" s="862">
        <v>0</v>
      </c>
      <c r="E308" s="585">
        <v>2020.5</v>
      </c>
      <c r="F308" s="626">
        <v>2020.5</v>
      </c>
      <c r="G308" s="579">
        <f t="shared" si="35"/>
        <v>0</v>
      </c>
      <c r="H308" s="242"/>
      <c r="I308" s="300"/>
      <c r="J308" s="860">
        <f t="shared" si="34"/>
        <v>1616.4</v>
      </c>
      <c r="K308" s="861">
        <f t="shared" si="33"/>
        <v>-404.09999999999991</v>
      </c>
      <c r="L308" s="303"/>
      <c r="M308" s="912"/>
      <c r="N308" s="303"/>
    </row>
    <row r="309" spans="1:14" s="311" customFormat="1" ht="12.75" customHeight="1" outlineLevel="1" x14ac:dyDescent="0.3">
      <c r="A309" s="253">
        <v>7080</v>
      </c>
      <c r="B309" s="152" t="s">
        <v>802</v>
      </c>
      <c r="C309" s="864">
        <v>0</v>
      </c>
      <c r="D309" s="862">
        <v>0</v>
      </c>
      <c r="E309" s="585">
        <v>800</v>
      </c>
      <c r="F309" s="626">
        <v>800</v>
      </c>
      <c r="G309" s="579">
        <f t="shared" si="35"/>
        <v>0</v>
      </c>
      <c r="H309" s="242"/>
      <c r="I309" s="300"/>
      <c r="J309" s="860">
        <f t="shared" si="34"/>
        <v>640</v>
      </c>
      <c r="K309" s="861">
        <f t="shared" si="33"/>
        <v>-160</v>
      </c>
      <c r="L309" s="303"/>
      <c r="M309" s="912"/>
      <c r="N309" s="303"/>
    </row>
    <row r="310" spans="1:14" s="311" customFormat="1" ht="12.75" customHeight="1" outlineLevel="1" x14ac:dyDescent="0.3">
      <c r="A310" s="253">
        <v>7033</v>
      </c>
      <c r="B310" s="152" t="s">
        <v>803</v>
      </c>
      <c r="C310" s="864">
        <v>3200</v>
      </c>
      <c r="D310" s="862">
        <v>0</v>
      </c>
      <c r="E310" s="585">
        <v>2745</v>
      </c>
      <c r="F310" s="626">
        <v>2745</v>
      </c>
      <c r="G310" s="579">
        <f t="shared" si="35"/>
        <v>0</v>
      </c>
      <c r="H310" s="242"/>
      <c r="I310" s="300"/>
      <c r="J310" s="860">
        <f t="shared" si="34"/>
        <v>2196</v>
      </c>
      <c r="K310" s="861">
        <f t="shared" si="33"/>
        <v>-549</v>
      </c>
      <c r="L310" s="303"/>
      <c r="M310" s="912"/>
      <c r="N310" s="303"/>
    </row>
    <row r="311" spans="1:14" s="311" customFormat="1" ht="12.75" customHeight="1" outlineLevel="1" x14ac:dyDescent="0.3">
      <c r="A311" s="253">
        <v>7035</v>
      </c>
      <c r="B311" s="152" t="s">
        <v>363</v>
      </c>
      <c r="C311" s="864">
        <v>3500</v>
      </c>
      <c r="D311" s="862">
        <v>0</v>
      </c>
      <c r="E311" s="585">
        <v>2600</v>
      </c>
      <c r="F311" s="626">
        <v>2600</v>
      </c>
      <c r="G311" s="579">
        <f t="shared" si="35"/>
        <v>0</v>
      </c>
      <c r="H311" s="242"/>
      <c r="I311" s="300"/>
      <c r="J311" s="860">
        <f t="shared" si="34"/>
        <v>2080</v>
      </c>
      <c r="K311" s="861">
        <f t="shared" si="33"/>
        <v>-520</v>
      </c>
      <c r="L311" s="303"/>
      <c r="M311" s="912"/>
      <c r="N311" s="303"/>
    </row>
    <row r="312" spans="1:14" s="311" customFormat="1" ht="12.75" customHeight="1" outlineLevel="1" x14ac:dyDescent="0.3">
      <c r="A312" s="253">
        <v>7132</v>
      </c>
      <c r="B312" s="152" t="s">
        <v>804</v>
      </c>
      <c r="C312" s="864">
        <v>0</v>
      </c>
      <c r="D312" s="862">
        <v>0</v>
      </c>
      <c r="E312" s="585">
        <v>650</v>
      </c>
      <c r="F312" s="626">
        <v>650</v>
      </c>
      <c r="G312" s="579">
        <f t="shared" si="35"/>
        <v>0</v>
      </c>
      <c r="H312" s="242"/>
      <c r="I312" s="300"/>
      <c r="J312" s="860">
        <f t="shared" si="34"/>
        <v>520</v>
      </c>
      <c r="K312" s="861">
        <f t="shared" si="33"/>
        <v>-130</v>
      </c>
      <c r="L312" s="303"/>
      <c r="M312" s="912"/>
      <c r="N312" s="303"/>
    </row>
    <row r="313" spans="1:14" s="311" customFormat="1" ht="12.75" customHeight="1" outlineLevel="1" x14ac:dyDescent="0.3">
      <c r="A313" s="253">
        <v>7119</v>
      </c>
      <c r="B313" s="152" t="s">
        <v>805</v>
      </c>
      <c r="C313" s="864">
        <v>1103.76</v>
      </c>
      <c r="D313" s="862">
        <v>0</v>
      </c>
      <c r="E313" s="585">
        <v>1500</v>
      </c>
      <c r="F313" s="626">
        <v>1500</v>
      </c>
      <c r="G313" s="579">
        <f t="shared" si="35"/>
        <v>0</v>
      </c>
      <c r="H313" s="242"/>
      <c r="I313" s="300"/>
      <c r="J313" s="860">
        <f t="shared" si="34"/>
        <v>1200</v>
      </c>
      <c r="K313" s="861">
        <f t="shared" si="33"/>
        <v>-300</v>
      </c>
      <c r="L313" s="303"/>
      <c r="M313" s="912"/>
      <c r="N313" s="303"/>
    </row>
    <row r="314" spans="1:14" s="311" customFormat="1" ht="12.75" customHeight="1" outlineLevel="1" x14ac:dyDescent="0.3">
      <c r="A314" s="253">
        <v>7046</v>
      </c>
      <c r="B314" s="152" t="s">
        <v>806</v>
      </c>
      <c r="C314" s="864">
        <v>0</v>
      </c>
      <c r="D314" s="862">
        <v>0</v>
      </c>
      <c r="E314" s="585">
        <v>289</v>
      </c>
      <c r="F314" s="626">
        <v>289</v>
      </c>
      <c r="G314" s="579">
        <f t="shared" si="35"/>
        <v>0</v>
      </c>
      <c r="H314" s="242"/>
      <c r="I314" s="300"/>
      <c r="J314" s="860">
        <f t="shared" si="34"/>
        <v>231.20000000000002</v>
      </c>
      <c r="K314" s="861">
        <f t="shared" si="33"/>
        <v>-57.799999999999983</v>
      </c>
      <c r="L314" s="303"/>
      <c r="M314" s="912"/>
      <c r="N314" s="303"/>
    </row>
    <row r="315" spans="1:14" s="311" customFormat="1" ht="12.75" customHeight="1" outlineLevel="1" x14ac:dyDescent="0.3">
      <c r="A315" s="253">
        <v>7508</v>
      </c>
      <c r="B315" s="152" t="s">
        <v>807</v>
      </c>
      <c r="C315" s="864">
        <v>0</v>
      </c>
      <c r="D315" s="862">
        <v>0</v>
      </c>
      <c r="E315" s="585">
        <v>0</v>
      </c>
      <c r="F315" s="626">
        <v>0</v>
      </c>
      <c r="G315" s="579">
        <f t="shared" si="35"/>
        <v>0</v>
      </c>
      <c r="H315" s="242"/>
      <c r="I315" s="300"/>
      <c r="J315" s="860">
        <f t="shared" si="34"/>
        <v>0</v>
      </c>
      <c r="K315" s="861">
        <f t="shared" si="33"/>
        <v>0</v>
      </c>
      <c r="L315" s="303"/>
      <c r="M315" s="912"/>
      <c r="N315" s="303"/>
    </row>
    <row r="316" spans="1:14" s="311" customFormat="1" ht="12.75" customHeight="1" outlineLevel="1" x14ac:dyDescent="0.3">
      <c r="A316" s="253">
        <v>7017</v>
      </c>
      <c r="B316" s="152" t="s">
        <v>808</v>
      </c>
      <c r="C316" s="864">
        <v>6500</v>
      </c>
      <c r="D316" s="862">
        <v>0</v>
      </c>
      <c r="E316" s="585">
        <v>3700</v>
      </c>
      <c r="F316" s="626">
        <v>3700</v>
      </c>
      <c r="G316" s="579">
        <f t="shared" si="35"/>
        <v>0</v>
      </c>
      <c r="H316" s="242"/>
      <c r="I316" s="300"/>
      <c r="J316" s="860">
        <f t="shared" si="34"/>
        <v>2960</v>
      </c>
      <c r="K316" s="861">
        <f t="shared" si="33"/>
        <v>-740</v>
      </c>
      <c r="L316" s="303"/>
      <c r="M316" s="912"/>
      <c r="N316" s="303"/>
    </row>
    <row r="317" spans="1:14" s="311" customFormat="1" ht="12.75" customHeight="1" outlineLevel="1" x14ac:dyDescent="0.3">
      <c r="A317" s="253">
        <v>7127</v>
      </c>
      <c r="B317" s="152" t="s">
        <v>453</v>
      </c>
      <c r="C317" s="864">
        <v>100</v>
      </c>
      <c r="D317" s="862">
        <v>0</v>
      </c>
      <c r="E317" s="585">
        <v>0</v>
      </c>
      <c r="F317" s="626">
        <v>0</v>
      </c>
      <c r="G317" s="579">
        <f t="shared" si="35"/>
        <v>0</v>
      </c>
      <c r="H317" s="242"/>
      <c r="I317" s="300"/>
      <c r="J317" s="860">
        <f t="shared" si="34"/>
        <v>0</v>
      </c>
      <c r="K317" s="861">
        <f t="shared" si="33"/>
        <v>0</v>
      </c>
      <c r="L317" s="303"/>
      <c r="M317" s="912"/>
      <c r="N317" s="303"/>
    </row>
    <row r="318" spans="1:14" s="311" customFormat="1" ht="12.75" customHeight="1" outlineLevel="1" thickBot="1" x14ac:dyDescent="0.35">
      <c r="A318" s="253">
        <v>7087</v>
      </c>
      <c r="B318" s="152" t="s">
        <v>414</v>
      </c>
      <c r="C318" s="864">
        <v>1175</v>
      </c>
      <c r="D318" s="862">
        <v>0</v>
      </c>
      <c r="E318" s="585">
        <v>0</v>
      </c>
      <c r="F318" s="626">
        <v>0</v>
      </c>
      <c r="G318" s="579">
        <f t="shared" si="35"/>
        <v>0</v>
      </c>
      <c r="H318" s="242"/>
      <c r="I318" s="300"/>
      <c r="J318" s="860">
        <f t="shared" si="34"/>
        <v>0</v>
      </c>
      <c r="K318" s="861">
        <f t="shared" si="33"/>
        <v>0</v>
      </c>
      <c r="L318" s="303"/>
      <c r="M318" s="912"/>
      <c r="N318" s="303"/>
    </row>
    <row r="319" spans="1:14" s="311" customFormat="1" ht="12.75" hidden="1" customHeight="1" outlineLevel="1" thickBot="1" x14ac:dyDescent="0.35">
      <c r="A319" s="253" t="s">
        <v>684</v>
      </c>
      <c r="B319" s="152" t="s">
        <v>809</v>
      </c>
      <c r="C319" s="864">
        <v>0</v>
      </c>
      <c r="D319" s="862">
        <v>0</v>
      </c>
      <c r="E319" s="585"/>
      <c r="F319" s="626"/>
      <c r="G319" s="579">
        <f t="shared" si="35"/>
        <v>0</v>
      </c>
      <c r="H319" s="242"/>
      <c r="I319" s="300"/>
      <c r="J319" s="860">
        <f t="shared" si="34"/>
        <v>0</v>
      </c>
      <c r="K319" s="861">
        <f t="shared" si="33"/>
        <v>0</v>
      </c>
      <c r="L319" s="303"/>
      <c r="M319" s="912"/>
      <c r="N319" s="303"/>
    </row>
    <row r="320" spans="1:14" s="311" customFormat="1" ht="12.75" customHeight="1" outlineLevel="1" thickBot="1" x14ac:dyDescent="0.35">
      <c r="A320" s="253">
        <v>7116</v>
      </c>
      <c r="B320" s="152" t="s">
        <v>442</v>
      </c>
      <c r="C320" s="864">
        <v>1200</v>
      </c>
      <c r="D320" s="862">
        <v>0</v>
      </c>
      <c r="E320" s="585">
        <v>1105</v>
      </c>
      <c r="F320" s="626">
        <v>1105</v>
      </c>
      <c r="G320" s="579">
        <f t="shared" si="35"/>
        <v>0</v>
      </c>
      <c r="H320" s="242"/>
      <c r="I320" s="300"/>
      <c r="J320" s="860">
        <f t="shared" si="34"/>
        <v>884</v>
      </c>
      <c r="K320" s="861">
        <f t="shared" si="33"/>
        <v>-221</v>
      </c>
      <c r="L320" s="303"/>
      <c r="M320" s="912"/>
      <c r="N320" s="303"/>
    </row>
    <row r="321" spans="1:14" s="311" customFormat="1" ht="12.75" customHeight="1" outlineLevel="1" thickBot="1" x14ac:dyDescent="0.35">
      <c r="A321" s="253">
        <v>7154</v>
      </c>
      <c r="B321" s="152" t="s">
        <v>810</v>
      </c>
      <c r="C321" s="864"/>
      <c r="D321" s="862"/>
      <c r="E321" s="585">
        <v>500</v>
      </c>
      <c r="F321" s="626">
        <v>500</v>
      </c>
      <c r="G321" s="579">
        <f t="shared" si="35"/>
        <v>0</v>
      </c>
      <c r="H321" s="242"/>
      <c r="I321" s="300"/>
      <c r="J321" s="860">
        <f t="shared" si="34"/>
        <v>400</v>
      </c>
      <c r="K321" s="861">
        <f t="shared" si="33"/>
        <v>-100</v>
      </c>
      <c r="L321" s="303"/>
      <c r="M321" s="912"/>
      <c r="N321" s="303"/>
    </row>
    <row r="322" spans="1:14" s="311" customFormat="1" ht="12.75" customHeight="1" outlineLevel="1" x14ac:dyDescent="0.3">
      <c r="A322" s="253">
        <v>7058</v>
      </c>
      <c r="B322" s="152" t="s">
        <v>386</v>
      </c>
      <c r="C322" s="864">
        <v>3000</v>
      </c>
      <c r="D322" s="862">
        <v>0</v>
      </c>
      <c r="E322" s="585">
        <v>2000</v>
      </c>
      <c r="F322" s="626">
        <v>2000</v>
      </c>
      <c r="G322" s="579">
        <f t="shared" si="35"/>
        <v>0</v>
      </c>
      <c r="H322" s="242"/>
      <c r="I322" s="300"/>
      <c r="J322" s="860">
        <f t="shared" si="34"/>
        <v>1600</v>
      </c>
      <c r="K322" s="861">
        <f t="shared" si="33"/>
        <v>-400</v>
      </c>
      <c r="L322" s="303"/>
      <c r="M322" s="912"/>
      <c r="N322" s="303"/>
    </row>
    <row r="323" spans="1:14" s="311" customFormat="1" ht="12.75" customHeight="1" outlineLevel="1" x14ac:dyDescent="0.3">
      <c r="A323" s="253">
        <v>7013</v>
      </c>
      <c r="B323" s="152" t="s">
        <v>341</v>
      </c>
      <c r="C323" s="864">
        <v>0</v>
      </c>
      <c r="D323" s="862">
        <v>0</v>
      </c>
      <c r="E323" s="585"/>
      <c r="F323" s="626"/>
      <c r="G323" s="579">
        <f t="shared" si="35"/>
        <v>0</v>
      </c>
      <c r="H323" s="242"/>
      <c r="I323" s="300"/>
      <c r="J323" s="860">
        <f t="shared" si="34"/>
        <v>0</v>
      </c>
      <c r="K323" s="861">
        <f t="shared" si="33"/>
        <v>0</v>
      </c>
      <c r="L323" s="303"/>
      <c r="M323" s="912"/>
      <c r="N323" s="303"/>
    </row>
    <row r="324" spans="1:14" s="311" customFormat="1" ht="12.75" customHeight="1" outlineLevel="1" x14ac:dyDescent="0.3">
      <c r="A324" s="253">
        <v>7006</v>
      </c>
      <c r="B324" s="152" t="s">
        <v>334</v>
      </c>
      <c r="C324" s="864">
        <v>3500</v>
      </c>
      <c r="D324" s="862">
        <v>0</v>
      </c>
      <c r="E324" s="585">
        <v>3000</v>
      </c>
      <c r="F324" s="626">
        <v>3000</v>
      </c>
      <c r="G324" s="579">
        <f t="shared" si="35"/>
        <v>0</v>
      </c>
      <c r="H324" s="242"/>
      <c r="I324" s="300"/>
      <c r="J324" s="860">
        <f t="shared" si="34"/>
        <v>2400</v>
      </c>
      <c r="K324" s="861">
        <f t="shared" si="33"/>
        <v>-600</v>
      </c>
      <c r="L324" s="303"/>
      <c r="M324" s="912"/>
      <c r="N324" s="303"/>
    </row>
    <row r="325" spans="1:14" s="311" customFormat="1" ht="12.75" customHeight="1" outlineLevel="1" x14ac:dyDescent="0.3">
      <c r="A325" s="253">
        <v>7039</v>
      </c>
      <c r="B325" s="152" t="s">
        <v>811</v>
      </c>
      <c r="C325" s="864">
        <v>1200</v>
      </c>
      <c r="D325" s="862">
        <v>0</v>
      </c>
      <c r="E325" s="585">
        <v>1000</v>
      </c>
      <c r="F325" s="626">
        <v>1000</v>
      </c>
      <c r="G325" s="579">
        <f t="shared" si="35"/>
        <v>0</v>
      </c>
      <c r="H325" s="242"/>
      <c r="I325" s="300"/>
      <c r="J325" s="860">
        <f t="shared" si="34"/>
        <v>800</v>
      </c>
      <c r="K325" s="861">
        <f t="shared" si="33"/>
        <v>-200</v>
      </c>
      <c r="L325" s="303"/>
      <c r="M325" s="912"/>
      <c r="N325" s="303"/>
    </row>
    <row r="326" spans="1:14" s="311" customFormat="1" ht="12.75" customHeight="1" outlineLevel="1" x14ac:dyDescent="0.3">
      <c r="A326" s="253">
        <v>7082</v>
      </c>
      <c r="B326" s="152" t="s">
        <v>812</v>
      </c>
      <c r="C326" s="864">
        <v>4000</v>
      </c>
      <c r="D326" s="862">
        <v>0</v>
      </c>
      <c r="E326" s="585">
        <v>1000</v>
      </c>
      <c r="F326" s="626">
        <v>1000</v>
      </c>
      <c r="G326" s="579">
        <f t="shared" si="35"/>
        <v>0</v>
      </c>
      <c r="H326" s="242"/>
      <c r="I326" s="300"/>
      <c r="J326" s="860">
        <f t="shared" si="34"/>
        <v>800</v>
      </c>
      <c r="K326" s="861">
        <f t="shared" si="33"/>
        <v>-200</v>
      </c>
      <c r="L326" s="303"/>
      <c r="M326" s="912"/>
      <c r="N326" s="303"/>
    </row>
    <row r="327" spans="1:14" s="311" customFormat="1" ht="12.75" customHeight="1" outlineLevel="1" x14ac:dyDescent="0.3">
      <c r="A327" s="253">
        <v>7118</v>
      </c>
      <c r="B327" s="152" t="s">
        <v>813</v>
      </c>
      <c r="C327" s="864"/>
      <c r="D327" s="862"/>
      <c r="E327" s="585">
        <v>1000</v>
      </c>
      <c r="F327" s="626">
        <v>1000</v>
      </c>
      <c r="G327" s="579">
        <f t="shared" si="35"/>
        <v>0</v>
      </c>
      <c r="H327" s="242"/>
      <c r="I327" s="300"/>
      <c r="J327" s="860">
        <f t="shared" si="34"/>
        <v>800</v>
      </c>
      <c r="K327" s="861">
        <f t="shared" si="33"/>
        <v>-200</v>
      </c>
      <c r="L327" s="303"/>
      <c r="M327" s="912"/>
      <c r="N327" s="303"/>
    </row>
    <row r="328" spans="1:14" s="311" customFormat="1" ht="12.75" customHeight="1" outlineLevel="1" x14ac:dyDescent="0.3">
      <c r="A328" s="253">
        <v>7133</v>
      </c>
      <c r="B328" s="152" t="s">
        <v>814</v>
      </c>
      <c r="C328" s="864">
        <v>0</v>
      </c>
      <c r="D328" s="862">
        <v>0</v>
      </c>
      <c r="E328" s="585">
        <v>493</v>
      </c>
      <c r="F328" s="626">
        <v>493</v>
      </c>
      <c r="G328" s="579">
        <f t="shared" si="35"/>
        <v>0</v>
      </c>
      <c r="H328" s="242"/>
      <c r="I328" s="300"/>
      <c r="J328" s="860">
        <f t="shared" si="34"/>
        <v>394.40000000000003</v>
      </c>
      <c r="K328" s="861">
        <f t="shared" si="33"/>
        <v>-98.599999999999966</v>
      </c>
      <c r="L328" s="303"/>
      <c r="M328" s="912"/>
      <c r="N328" s="303"/>
    </row>
    <row r="329" spans="1:14" s="311" customFormat="1" ht="12.75" customHeight="1" outlineLevel="1" x14ac:dyDescent="0.3">
      <c r="A329" s="253">
        <v>7045</v>
      </c>
      <c r="B329" s="152" t="s">
        <v>815</v>
      </c>
      <c r="C329" s="864">
        <v>5000</v>
      </c>
      <c r="D329" s="862">
        <v>0</v>
      </c>
      <c r="E329" s="585">
        <v>3000</v>
      </c>
      <c r="F329" s="626">
        <v>3000</v>
      </c>
      <c r="G329" s="579">
        <f t="shared" si="35"/>
        <v>0</v>
      </c>
      <c r="H329" s="242"/>
      <c r="I329" s="300"/>
      <c r="J329" s="860">
        <f t="shared" si="34"/>
        <v>2400</v>
      </c>
      <c r="K329" s="861">
        <f t="shared" si="33"/>
        <v>-600</v>
      </c>
      <c r="L329" s="303"/>
      <c r="M329" s="912"/>
      <c r="N329" s="303"/>
    </row>
    <row r="330" spans="1:14" s="311" customFormat="1" ht="12.75" customHeight="1" outlineLevel="1" x14ac:dyDescent="0.3">
      <c r="A330" s="253">
        <v>7020</v>
      </c>
      <c r="B330" s="152" t="s">
        <v>348</v>
      </c>
      <c r="C330" s="864">
        <v>0</v>
      </c>
      <c r="D330" s="862">
        <v>0</v>
      </c>
      <c r="E330" s="585">
        <v>0</v>
      </c>
      <c r="F330" s="626">
        <v>0</v>
      </c>
      <c r="G330" s="579">
        <f t="shared" si="35"/>
        <v>0</v>
      </c>
      <c r="H330" s="242"/>
      <c r="I330" s="300"/>
      <c r="J330" s="860">
        <f t="shared" si="34"/>
        <v>0</v>
      </c>
      <c r="K330" s="861">
        <f t="shared" si="33"/>
        <v>0</v>
      </c>
      <c r="L330" s="303"/>
      <c r="M330" s="912"/>
      <c r="N330" s="303"/>
    </row>
    <row r="331" spans="1:14" s="311" customFormat="1" ht="12.75" customHeight="1" outlineLevel="1" x14ac:dyDescent="0.3">
      <c r="A331" s="253">
        <v>7016</v>
      </c>
      <c r="B331" s="152" t="s">
        <v>816</v>
      </c>
      <c r="C331" s="864">
        <v>3500</v>
      </c>
      <c r="D331" s="862">
        <v>0</v>
      </c>
      <c r="E331" s="585">
        <v>1770</v>
      </c>
      <c r="F331" s="626">
        <v>1770</v>
      </c>
      <c r="G331" s="579">
        <f t="shared" si="35"/>
        <v>0</v>
      </c>
      <c r="H331" s="242"/>
      <c r="I331" s="300"/>
      <c r="J331" s="860">
        <f t="shared" si="34"/>
        <v>1416</v>
      </c>
      <c r="K331" s="861">
        <f t="shared" si="33"/>
        <v>-354</v>
      </c>
      <c r="L331" s="303"/>
      <c r="M331" s="912"/>
      <c r="N331" s="303"/>
    </row>
    <row r="332" spans="1:14" s="311" customFormat="1" ht="12.75" customHeight="1" outlineLevel="1" x14ac:dyDescent="0.3">
      <c r="A332" s="253">
        <v>7128</v>
      </c>
      <c r="B332" s="152" t="s">
        <v>454</v>
      </c>
      <c r="C332" s="864">
        <v>1400</v>
      </c>
      <c r="D332" s="862">
        <v>0</v>
      </c>
      <c r="E332" s="585">
        <v>1000</v>
      </c>
      <c r="F332" s="626">
        <v>1000</v>
      </c>
      <c r="G332" s="579">
        <f t="shared" si="35"/>
        <v>0</v>
      </c>
      <c r="H332" s="242"/>
      <c r="I332" s="300"/>
      <c r="J332" s="860">
        <f t="shared" si="34"/>
        <v>800</v>
      </c>
      <c r="K332" s="861">
        <f t="shared" si="33"/>
        <v>-200</v>
      </c>
      <c r="L332" s="303"/>
      <c r="M332" s="912"/>
      <c r="N332" s="303"/>
    </row>
    <row r="333" spans="1:14" s="311" customFormat="1" ht="12.75" customHeight="1" outlineLevel="1" thickBot="1" x14ac:dyDescent="0.35">
      <c r="A333" s="253">
        <v>7081</v>
      </c>
      <c r="B333" s="152" t="s">
        <v>817</v>
      </c>
      <c r="C333" s="864"/>
      <c r="D333" s="862">
        <v>0</v>
      </c>
      <c r="E333" s="585">
        <v>1000</v>
      </c>
      <c r="F333" s="626">
        <v>1000</v>
      </c>
      <c r="G333" s="579">
        <f t="shared" si="35"/>
        <v>0</v>
      </c>
      <c r="H333" s="242"/>
      <c r="I333" s="300"/>
      <c r="J333" s="860">
        <f t="shared" si="34"/>
        <v>800</v>
      </c>
      <c r="K333" s="861">
        <f t="shared" si="33"/>
        <v>-200</v>
      </c>
      <c r="L333" s="303"/>
      <c r="M333" s="912"/>
      <c r="N333" s="303"/>
    </row>
    <row r="334" spans="1:14" s="311" customFormat="1" ht="12.75" hidden="1" customHeight="1" outlineLevel="1" x14ac:dyDescent="0.3">
      <c r="A334" s="253">
        <v>7064</v>
      </c>
      <c r="B334" s="152" t="s">
        <v>818</v>
      </c>
      <c r="C334" s="864">
        <v>0</v>
      </c>
      <c r="D334" s="862">
        <v>0</v>
      </c>
      <c r="E334" s="585"/>
      <c r="F334" s="626"/>
      <c r="G334" s="579">
        <f t="shared" si="35"/>
        <v>0</v>
      </c>
      <c r="H334" s="242"/>
      <c r="I334" s="300"/>
      <c r="J334" s="860">
        <f t="shared" si="34"/>
        <v>0</v>
      </c>
      <c r="K334" s="861">
        <f t="shared" si="33"/>
        <v>0</v>
      </c>
      <c r="L334" s="303"/>
      <c r="M334" s="912"/>
      <c r="N334" s="303"/>
    </row>
    <row r="335" spans="1:14" s="311" customFormat="1" ht="12.75" customHeight="1" outlineLevel="1" thickBot="1" x14ac:dyDescent="0.35">
      <c r="A335" s="253">
        <v>7095</v>
      </c>
      <c r="B335" s="152" t="s">
        <v>819</v>
      </c>
      <c r="C335" s="864">
        <v>2500</v>
      </c>
      <c r="D335" s="862">
        <v>0</v>
      </c>
      <c r="E335" s="585">
        <v>2000</v>
      </c>
      <c r="F335" s="626">
        <v>2000</v>
      </c>
      <c r="G335" s="579">
        <f t="shared" si="35"/>
        <v>0</v>
      </c>
      <c r="H335" s="242"/>
      <c r="I335" s="300"/>
      <c r="J335" s="860">
        <f t="shared" si="34"/>
        <v>1600</v>
      </c>
      <c r="K335" s="861">
        <f t="shared" si="33"/>
        <v>-400</v>
      </c>
      <c r="L335" s="303"/>
      <c r="M335" s="912"/>
      <c r="N335" s="303"/>
    </row>
    <row r="336" spans="1:14" s="311" customFormat="1" ht="12.75" customHeight="1" outlineLevel="1" thickBot="1" x14ac:dyDescent="0.35">
      <c r="A336" s="253">
        <v>7144</v>
      </c>
      <c r="B336" s="152" t="s">
        <v>820</v>
      </c>
      <c r="C336" s="864"/>
      <c r="D336" s="862"/>
      <c r="E336" s="585">
        <v>500</v>
      </c>
      <c r="F336" s="626">
        <v>500</v>
      </c>
      <c r="G336" s="579">
        <f t="shared" si="35"/>
        <v>0</v>
      </c>
      <c r="H336" s="242"/>
      <c r="I336" s="300"/>
      <c r="J336" s="860">
        <f t="shared" si="34"/>
        <v>400</v>
      </c>
      <c r="K336" s="861">
        <f t="shared" si="33"/>
        <v>-100</v>
      </c>
      <c r="L336" s="303"/>
      <c r="M336" s="912"/>
      <c r="N336" s="303"/>
    </row>
    <row r="337" spans="1:14" s="311" customFormat="1" ht="12.75" customHeight="1" outlineLevel="1" thickBot="1" x14ac:dyDescent="0.35">
      <c r="A337" s="253">
        <v>7114</v>
      </c>
      <c r="B337" s="152" t="s">
        <v>821</v>
      </c>
      <c r="C337" s="864">
        <v>3000</v>
      </c>
      <c r="D337" s="862">
        <v>0</v>
      </c>
      <c r="E337" s="585">
        <v>3600</v>
      </c>
      <c r="F337" s="626">
        <v>3600</v>
      </c>
      <c r="G337" s="579">
        <f t="shared" si="35"/>
        <v>0</v>
      </c>
      <c r="H337" s="242"/>
      <c r="I337" s="300"/>
      <c r="J337" s="860">
        <f t="shared" si="34"/>
        <v>2880</v>
      </c>
      <c r="K337" s="861">
        <f t="shared" si="33"/>
        <v>-720</v>
      </c>
      <c r="L337" s="303"/>
      <c r="M337" s="912"/>
      <c r="N337" s="303"/>
    </row>
    <row r="338" spans="1:14" s="311" customFormat="1" ht="12.75" hidden="1" customHeight="1" outlineLevel="1" x14ac:dyDescent="0.3">
      <c r="A338" s="253">
        <v>7131</v>
      </c>
      <c r="B338" s="152" t="s">
        <v>822</v>
      </c>
      <c r="C338" s="864">
        <v>0</v>
      </c>
      <c r="D338" s="862">
        <v>0</v>
      </c>
      <c r="E338" s="585"/>
      <c r="F338" s="626"/>
      <c r="G338" s="579">
        <f t="shared" si="35"/>
        <v>0</v>
      </c>
      <c r="H338" s="242"/>
      <c r="I338" s="300"/>
      <c r="J338" s="860">
        <f t="shared" si="34"/>
        <v>0</v>
      </c>
      <c r="K338" s="861">
        <f t="shared" si="33"/>
        <v>0</v>
      </c>
      <c r="L338" s="303"/>
      <c r="M338" s="912"/>
      <c r="N338" s="303"/>
    </row>
    <row r="339" spans="1:14" s="311" customFormat="1" ht="12.75" customHeight="1" outlineLevel="1" thickBot="1" x14ac:dyDescent="0.35">
      <c r="A339" s="253">
        <v>7108</v>
      </c>
      <c r="B339" s="152" t="s">
        <v>823</v>
      </c>
      <c r="C339" s="864">
        <v>0</v>
      </c>
      <c r="D339" s="862">
        <v>0</v>
      </c>
      <c r="E339" s="585">
        <v>500</v>
      </c>
      <c r="F339" s="626">
        <v>500</v>
      </c>
      <c r="G339" s="579">
        <f t="shared" si="35"/>
        <v>0</v>
      </c>
      <c r="H339" s="242"/>
      <c r="I339" s="300"/>
      <c r="J339" s="860">
        <f t="shared" si="34"/>
        <v>400</v>
      </c>
      <c r="K339" s="861">
        <f t="shared" si="33"/>
        <v>-100</v>
      </c>
      <c r="L339" s="303"/>
      <c r="M339" s="912"/>
      <c r="N339" s="303"/>
    </row>
    <row r="340" spans="1:14" s="311" customFormat="1" ht="12.75" customHeight="1" outlineLevel="1" thickBot="1" x14ac:dyDescent="0.35">
      <c r="A340" s="253">
        <v>7049</v>
      </c>
      <c r="B340" s="152" t="s">
        <v>377</v>
      </c>
      <c r="C340" s="864"/>
      <c r="D340" s="862"/>
      <c r="E340" s="585">
        <v>500</v>
      </c>
      <c r="F340" s="626">
        <v>500</v>
      </c>
      <c r="G340" s="579">
        <f t="shared" si="35"/>
        <v>0</v>
      </c>
      <c r="H340" s="242"/>
      <c r="I340" s="300"/>
      <c r="J340" s="860">
        <f t="shared" si="34"/>
        <v>400</v>
      </c>
      <c r="K340" s="861">
        <f t="shared" si="33"/>
        <v>-100</v>
      </c>
      <c r="L340" s="303"/>
      <c r="M340" s="912"/>
      <c r="N340" s="303"/>
    </row>
    <row r="341" spans="1:14" s="311" customFormat="1" ht="12.75" customHeight="1" outlineLevel="1" x14ac:dyDescent="0.3">
      <c r="A341" s="253">
        <v>7121</v>
      </c>
      <c r="B341" s="152" t="s">
        <v>824</v>
      </c>
      <c r="C341" s="864">
        <v>-339</v>
      </c>
      <c r="D341" s="862">
        <v>0</v>
      </c>
      <c r="E341" s="585">
        <v>400</v>
      </c>
      <c r="F341" s="626">
        <v>400</v>
      </c>
      <c r="G341" s="579">
        <f t="shared" si="35"/>
        <v>0</v>
      </c>
      <c r="H341" s="242"/>
      <c r="I341" s="300"/>
      <c r="J341" s="860">
        <f t="shared" si="34"/>
        <v>320</v>
      </c>
      <c r="K341" s="861">
        <f t="shared" si="33"/>
        <v>-80</v>
      </c>
      <c r="L341" s="303"/>
      <c r="M341" s="912"/>
      <c r="N341" s="303"/>
    </row>
    <row r="342" spans="1:14" s="311" customFormat="1" ht="12.75" customHeight="1" outlineLevel="1" x14ac:dyDescent="0.3">
      <c r="A342" s="253">
        <v>7090</v>
      </c>
      <c r="B342" s="152" t="s">
        <v>825</v>
      </c>
      <c r="C342" s="864">
        <v>0</v>
      </c>
      <c r="D342" s="862">
        <v>0</v>
      </c>
      <c r="E342" s="585">
        <v>820</v>
      </c>
      <c r="F342" s="626">
        <v>820</v>
      </c>
      <c r="G342" s="579">
        <f t="shared" si="35"/>
        <v>0</v>
      </c>
      <c r="H342" s="242"/>
      <c r="I342" s="300"/>
      <c r="J342" s="860">
        <f t="shared" si="34"/>
        <v>656</v>
      </c>
      <c r="K342" s="861">
        <f t="shared" ref="K342:K406" si="36">J342-F342</f>
        <v>-164</v>
      </c>
      <c r="L342" s="303"/>
      <c r="M342" s="912"/>
      <c r="N342" s="303"/>
    </row>
    <row r="343" spans="1:14" s="311" customFormat="1" ht="12.75" customHeight="1" outlineLevel="1" x14ac:dyDescent="0.3">
      <c r="A343" s="253">
        <v>7028</v>
      </c>
      <c r="B343" s="152" t="s">
        <v>356</v>
      </c>
      <c r="C343" s="864">
        <v>0</v>
      </c>
      <c r="D343" s="862">
        <v>0</v>
      </c>
      <c r="E343" s="585">
        <v>700</v>
      </c>
      <c r="F343" s="626">
        <v>700</v>
      </c>
      <c r="G343" s="579">
        <f t="shared" si="35"/>
        <v>0</v>
      </c>
      <c r="H343" s="242"/>
      <c r="I343" s="300"/>
      <c r="J343" s="860">
        <f t="shared" si="34"/>
        <v>560</v>
      </c>
      <c r="K343" s="861">
        <f t="shared" si="36"/>
        <v>-140</v>
      </c>
      <c r="L343" s="303"/>
      <c r="M343" s="912"/>
      <c r="N343" s="303"/>
    </row>
    <row r="344" spans="1:14" s="311" customFormat="1" ht="12.75" customHeight="1" outlineLevel="1" x14ac:dyDescent="0.3">
      <c r="A344" s="253">
        <v>7129</v>
      </c>
      <c r="B344" s="152" t="s">
        <v>455</v>
      </c>
      <c r="C344" s="864">
        <v>0</v>
      </c>
      <c r="D344" s="862">
        <v>0</v>
      </c>
      <c r="E344" s="585">
        <v>0</v>
      </c>
      <c r="F344" s="626">
        <v>0</v>
      </c>
      <c r="G344" s="579">
        <f t="shared" si="35"/>
        <v>0</v>
      </c>
      <c r="H344" s="242"/>
      <c r="I344" s="300"/>
      <c r="J344" s="860">
        <f t="shared" si="34"/>
        <v>0</v>
      </c>
      <c r="K344" s="861">
        <f t="shared" si="36"/>
        <v>0</v>
      </c>
      <c r="L344" s="303"/>
      <c r="M344" s="912"/>
      <c r="N344" s="303"/>
    </row>
    <row r="345" spans="1:14" s="311" customFormat="1" ht="12.75" customHeight="1" outlineLevel="1" x14ac:dyDescent="0.3">
      <c r="A345" s="253">
        <v>7112</v>
      </c>
      <c r="B345" s="152" t="s">
        <v>826</v>
      </c>
      <c r="C345" s="864">
        <v>0</v>
      </c>
      <c r="D345" s="862">
        <v>0</v>
      </c>
      <c r="E345" s="585">
        <v>400</v>
      </c>
      <c r="F345" s="626">
        <v>400</v>
      </c>
      <c r="G345" s="579">
        <f t="shared" si="35"/>
        <v>0</v>
      </c>
      <c r="H345" s="242"/>
      <c r="I345" s="300"/>
      <c r="J345" s="860">
        <f t="shared" si="34"/>
        <v>320</v>
      </c>
      <c r="K345" s="861">
        <f t="shared" si="36"/>
        <v>-80</v>
      </c>
      <c r="L345" s="303"/>
      <c r="M345" s="912"/>
      <c r="N345" s="303"/>
    </row>
    <row r="346" spans="1:14" s="311" customFormat="1" ht="12.75" customHeight="1" outlineLevel="1" x14ac:dyDescent="0.3">
      <c r="A346" s="253">
        <v>7018</v>
      </c>
      <c r="B346" s="152" t="s">
        <v>827</v>
      </c>
      <c r="C346" s="864">
        <v>0</v>
      </c>
      <c r="D346" s="862">
        <v>0</v>
      </c>
      <c r="E346" s="585">
        <v>0</v>
      </c>
      <c r="F346" s="626">
        <v>0</v>
      </c>
      <c r="G346" s="579">
        <f t="shared" si="35"/>
        <v>0</v>
      </c>
      <c r="H346" s="242"/>
      <c r="I346" s="300"/>
      <c r="J346" s="860">
        <f t="shared" si="34"/>
        <v>0</v>
      </c>
      <c r="K346" s="861">
        <f t="shared" si="36"/>
        <v>0</v>
      </c>
      <c r="L346" s="303"/>
      <c r="M346" s="912"/>
      <c r="N346" s="303"/>
    </row>
    <row r="347" spans="1:14" s="311" customFormat="1" ht="12.75" customHeight="1" outlineLevel="1" x14ac:dyDescent="0.3">
      <c r="A347" s="253">
        <v>7607</v>
      </c>
      <c r="B347" s="152" t="s">
        <v>485</v>
      </c>
      <c r="C347" s="864">
        <v>2000</v>
      </c>
      <c r="D347" s="862">
        <v>0</v>
      </c>
      <c r="E347" s="585">
        <v>500</v>
      </c>
      <c r="F347" s="626">
        <v>500</v>
      </c>
      <c r="G347" s="579">
        <f t="shared" si="35"/>
        <v>0</v>
      </c>
      <c r="H347" s="242"/>
      <c r="I347" s="300"/>
      <c r="J347" s="860">
        <f t="shared" si="34"/>
        <v>400</v>
      </c>
      <c r="K347" s="861">
        <f t="shared" si="36"/>
        <v>-100</v>
      </c>
      <c r="L347" s="303"/>
      <c r="M347" s="912"/>
      <c r="N347" s="303"/>
    </row>
    <row r="348" spans="1:14" s="311" customFormat="1" ht="12.75" customHeight="1" outlineLevel="1" x14ac:dyDescent="0.3">
      <c r="A348" s="253">
        <v>7061</v>
      </c>
      <c r="B348" s="152" t="s">
        <v>828</v>
      </c>
      <c r="C348" s="864">
        <v>0</v>
      </c>
      <c r="D348" s="862">
        <v>0</v>
      </c>
      <c r="E348" s="585">
        <v>0</v>
      </c>
      <c r="F348" s="626">
        <v>0</v>
      </c>
      <c r="G348" s="579">
        <f t="shared" si="35"/>
        <v>0</v>
      </c>
      <c r="H348" s="242"/>
      <c r="I348" s="300"/>
      <c r="J348" s="860">
        <f t="shared" si="34"/>
        <v>0</v>
      </c>
      <c r="K348" s="861">
        <f t="shared" si="36"/>
        <v>0</v>
      </c>
      <c r="L348" s="303"/>
      <c r="M348" s="912"/>
      <c r="N348" s="303"/>
    </row>
    <row r="349" spans="1:14" s="311" customFormat="1" ht="12.75" customHeight="1" outlineLevel="1" x14ac:dyDescent="0.3">
      <c r="A349" s="253">
        <v>7091</v>
      </c>
      <c r="B349" s="152" t="s">
        <v>829</v>
      </c>
      <c r="C349" s="864">
        <v>3500</v>
      </c>
      <c r="D349" s="862">
        <v>0</v>
      </c>
      <c r="E349" s="585">
        <v>3500</v>
      </c>
      <c r="F349" s="626">
        <v>3500</v>
      </c>
      <c r="G349" s="579">
        <f t="shared" si="35"/>
        <v>0</v>
      </c>
      <c r="H349" s="242"/>
      <c r="I349" s="300"/>
      <c r="J349" s="860">
        <f t="shared" si="34"/>
        <v>2800</v>
      </c>
      <c r="K349" s="861">
        <f t="shared" si="36"/>
        <v>-700</v>
      </c>
      <c r="L349" s="303"/>
      <c r="M349" s="912"/>
      <c r="N349" s="303"/>
    </row>
    <row r="350" spans="1:14" s="311" customFormat="1" ht="12.75" customHeight="1" outlineLevel="1" x14ac:dyDescent="0.3">
      <c r="A350" s="253">
        <v>7019</v>
      </c>
      <c r="B350" s="152" t="s">
        <v>347</v>
      </c>
      <c r="C350" s="864">
        <v>5900</v>
      </c>
      <c r="D350" s="862">
        <v>0</v>
      </c>
      <c r="E350" s="585">
        <v>4121</v>
      </c>
      <c r="F350" s="626">
        <v>4121</v>
      </c>
      <c r="G350" s="579">
        <f t="shared" si="35"/>
        <v>0</v>
      </c>
      <c r="H350" s="242"/>
      <c r="I350" s="300"/>
      <c r="J350" s="860">
        <f t="shared" si="34"/>
        <v>3296.8</v>
      </c>
      <c r="K350" s="861">
        <f t="shared" si="36"/>
        <v>-824.19999999999982</v>
      </c>
      <c r="L350" s="303"/>
      <c r="M350" s="912"/>
      <c r="N350" s="303"/>
    </row>
    <row r="351" spans="1:14" s="311" customFormat="1" ht="12.75" customHeight="1" outlineLevel="1" x14ac:dyDescent="0.3">
      <c r="A351" s="253">
        <v>7038</v>
      </c>
      <c r="B351" s="152" t="s">
        <v>366</v>
      </c>
      <c r="C351" s="864">
        <v>0</v>
      </c>
      <c r="D351" s="862">
        <v>0</v>
      </c>
      <c r="E351" s="585">
        <v>0</v>
      </c>
      <c r="F351" s="626">
        <v>0</v>
      </c>
      <c r="G351" s="579">
        <f t="shared" si="35"/>
        <v>0</v>
      </c>
      <c r="H351" s="242"/>
      <c r="I351" s="300"/>
      <c r="J351" s="860">
        <f t="shared" si="34"/>
        <v>0</v>
      </c>
      <c r="K351" s="861">
        <f t="shared" si="36"/>
        <v>0</v>
      </c>
      <c r="L351" s="303"/>
      <c r="M351" s="912"/>
      <c r="N351" s="303"/>
    </row>
    <row r="352" spans="1:14" s="311" customFormat="1" ht="12.75" customHeight="1" outlineLevel="1" x14ac:dyDescent="0.3">
      <c r="A352" s="253">
        <v>7146</v>
      </c>
      <c r="B352" s="152" t="s">
        <v>830</v>
      </c>
      <c r="C352" s="864"/>
      <c r="D352" s="862"/>
      <c r="E352" s="585">
        <v>500</v>
      </c>
      <c r="F352" s="626">
        <v>500</v>
      </c>
      <c r="G352" s="579">
        <f t="shared" si="35"/>
        <v>0</v>
      </c>
      <c r="H352" s="242"/>
      <c r="I352" s="300"/>
      <c r="J352" s="860">
        <f t="shared" si="34"/>
        <v>400</v>
      </c>
      <c r="K352" s="861">
        <f t="shared" si="36"/>
        <v>-100</v>
      </c>
      <c r="L352" s="303"/>
      <c r="M352" s="912"/>
      <c r="N352" s="303"/>
    </row>
    <row r="353" spans="1:14" s="311" customFormat="1" ht="12.75" customHeight="1" outlineLevel="1" x14ac:dyDescent="0.3">
      <c r="A353" s="253">
        <v>7143</v>
      </c>
      <c r="B353" s="152" t="s">
        <v>831</v>
      </c>
      <c r="C353" s="864"/>
      <c r="D353" s="862"/>
      <c r="E353" s="585">
        <v>500</v>
      </c>
      <c r="F353" s="626">
        <v>500</v>
      </c>
      <c r="G353" s="579">
        <f t="shared" si="35"/>
        <v>0</v>
      </c>
      <c r="H353" s="242"/>
      <c r="I353" s="300"/>
      <c r="J353" s="860">
        <f t="shared" si="34"/>
        <v>400</v>
      </c>
      <c r="K353" s="861">
        <f t="shared" si="36"/>
        <v>-100</v>
      </c>
      <c r="L353" s="303"/>
      <c r="M353" s="912"/>
      <c r="N353" s="303"/>
    </row>
    <row r="354" spans="1:14" s="311" customFormat="1" ht="12.75" customHeight="1" outlineLevel="1" x14ac:dyDescent="0.3">
      <c r="A354" s="253">
        <v>7150</v>
      </c>
      <c r="B354" s="152" t="s">
        <v>832</v>
      </c>
      <c r="C354" s="864"/>
      <c r="D354" s="862"/>
      <c r="E354" s="585">
        <v>425</v>
      </c>
      <c r="F354" s="626">
        <v>425</v>
      </c>
      <c r="G354" s="579">
        <f t="shared" si="35"/>
        <v>0</v>
      </c>
      <c r="H354" s="242"/>
      <c r="I354" s="300"/>
      <c r="J354" s="860">
        <f t="shared" si="34"/>
        <v>340</v>
      </c>
      <c r="K354" s="861">
        <f t="shared" si="36"/>
        <v>-85</v>
      </c>
      <c r="L354" s="303"/>
      <c r="M354" s="912"/>
      <c r="N354" s="303"/>
    </row>
    <row r="355" spans="1:14" s="311" customFormat="1" ht="12.75" customHeight="1" outlineLevel="1" x14ac:dyDescent="0.3">
      <c r="A355" s="253">
        <v>7145</v>
      </c>
      <c r="B355" s="152" t="s">
        <v>833</v>
      </c>
      <c r="C355" s="864"/>
      <c r="D355" s="862"/>
      <c r="E355" s="585">
        <v>500</v>
      </c>
      <c r="F355" s="626">
        <v>500</v>
      </c>
      <c r="G355" s="579">
        <f t="shared" si="35"/>
        <v>0</v>
      </c>
      <c r="H355" s="242"/>
      <c r="I355" s="300"/>
      <c r="J355" s="860">
        <f t="shared" si="34"/>
        <v>400</v>
      </c>
      <c r="K355" s="861">
        <f t="shared" si="36"/>
        <v>-100</v>
      </c>
      <c r="L355" s="303"/>
      <c r="M355" s="912"/>
      <c r="N355" s="303"/>
    </row>
    <row r="356" spans="1:14" s="311" customFormat="1" ht="12.75" customHeight="1" outlineLevel="1" x14ac:dyDescent="0.3">
      <c r="A356" s="253">
        <v>7126</v>
      </c>
      <c r="B356" s="152" t="s">
        <v>834</v>
      </c>
      <c r="C356" s="864">
        <v>6800</v>
      </c>
      <c r="D356" s="862">
        <v>0</v>
      </c>
      <c r="E356" s="585">
        <v>9040</v>
      </c>
      <c r="F356" s="626">
        <v>9040</v>
      </c>
      <c r="G356" s="579">
        <f t="shared" si="35"/>
        <v>0</v>
      </c>
      <c r="H356" s="242"/>
      <c r="I356" s="300"/>
      <c r="J356" s="860">
        <f t="shared" si="34"/>
        <v>7232</v>
      </c>
      <c r="K356" s="861">
        <f t="shared" si="36"/>
        <v>-1808</v>
      </c>
      <c r="L356" s="303"/>
      <c r="M356" s="912"/>
      <c r="N356" s="303"/>
    </row>
    <row r="357" spans="1:14" s="311" customFormat="1" ht="12.75" customHeight="1" outlineLevel="1" x14ac:dyDescent="0.3">
      <c r="A357" s="253">
        <v>7084</v>
      </c>
      <c r="B357" s="152" t="s">
        <v>412</v>
      </c>
      <c r="C357" s="864">
        <v>2200</v>
      </c>
      <c r="D357" s="862">
        <v>0</v>
      </c>
      <c r="E357" s="585">
        <v>0</v>
      </c>
      <c r="F357" s="626">
        <v>0</v>
      </c>
      <c r="G357" s="579">
        <f t="shared" si="35"/>
        <v>0</v>
      </c>
      <c r="H357" s="242"/>
      <c r="I357" s="300"/>
      <c r="J357" s="860">
        <f t="shared" si="34"/>
        <v>0</v>
      </c>
      <c r="K357" s="861">
        <f t="shared" si="36"/>
        <v>0</v>
      </c>
      <c r="L357" s="303"/>
      <c r="M357" s="912"/>
      <c r="N357" s="303"/>
    </row>
    <row r="358" spans="1:14" s="311" customFormat="1" ht="12.75" customHeight="1" outlineLevel="1" x14ac:dyDescent="0.3">
      <c r="A358" s="253">
        <v>7105</v>
      </c>
      <c r="B358" s="152" t="s">
        <v>835</v>
      </c>
      <c r="C358" s="864">
        <v>3000</v>
      </c>
      <c r="D358" s="862">
        <v>0</v>
      </c>
      <c r="E358" s="585">
        <v>2300</v>
      </c>
      <c r="F358" s="626">
        <v>2300</v>
      </c>
      <c r="G358" s="579">
        <f t="shared" si="35"/>
        <v>0</v>
      </c>
      <c r="H358" s="242"/>
      <c r="I358" s="300"/>
      <c r="J358" s="860">
        <f t="shared" ref="J358:J420" si="37">F358*0.8</f>
        <v>1840</v>
      </c>
      <c r="K358" s="861">
        <f t="shared" si="36"/>
        <v>-460</v>
      </c>
      <c r="L358" s="303"/>
      <c r="M358" s="912"/>
      <c r="N358" s="303"/>
    </row>
    <row r="359" spans="1:14" s="311" customFormat="1" ht="12.75" customHeight="1" outlineLevel="1" x14ac:dyDescent="0.3">
      <c r="A359" s="253">
        <v>7078</v>
      </c>
      <c r="B359" s="152" t="s">
        <v>406</v>
      </c>
      <c r="C359" s="864">
        <v>0</v>
      </c>
      <c r="D359" s="862">
        <v>0</v>
      </c>
      <c r="E359" s="585">
        <v>0</v>
      </c>
      <c r="F359" s="626">
        <v>0</v>
      </c>
      <c r="G359" s="579">
        <f t="shared" ref="G359:G420" si="38">+F359-E359</f>
        <v>0</v>
      </c>
      <c r="H359" s="242"/>
      <c r="I359" s="300"/>
      <c r="J359" s="860">
        <f t="shared" si="37"/>
        <v>0</v>
      </c>
      <c r="K359" s="861">
        <f t="shared" si="36"/>
        <v>0</v>
      </c>
      <c r="L359" s="303"/>
      <c r="M359" s="912"/>
      <c r="N359" s="303"/>
    </row>
    <row r="360" spans="1:14" s="311" customFormat="1" ht="12.75" customHeight="1" outlineLevel="1" x14ac:dyDescent="0.3">
      <c r="A360" s="253">
        <v>7024</v>
      </c>
      <c r="B360" s="152" t="s">
        <v>836</v>
      </c>
      <c r="C360" s="864">
        <v>4000</v>
      </c>
      <c r="D360" s="862">
        <v>0</v>
      </c>
      <c r="E360" s="585">
        <v>500</v>
      </c>
      <c r="F360" s="626">
        <v>500</v>
      </c>
      <c r="G360" s="579">
        <f t="shared" si="38"/>
        <v>0</v>
      </c>
      <c r="H360" s="242"/>
      <c r="I360" s="300"/>
      <c r="J360" s="860">
        <f t="shared" si="37"/>
        <v>400</v>
      </c>
      <c r="K360" s="861">
        <f t="shared" si="36"/>
        <v>-100</v>
      </c>
      <c r="L360" s="303"/>
      <c r="M360" s="912"/>
      <c r="N360" s="303"/>
    </row>
    <row r="361" spans="1:14" s="311" customFormat="1" ht="12.75" customHeight="1" outlineLevel="1" x14ac:dyDescent="0.3">
      <c r="A361" s="253">
        <v>7093</v>
      </c>
      <c r="B361" s="152" t="s">
        <v>420</v>
      </c>
      <c r="C361" s="864">
        <v>0</v>
      </c>
      <c r="D361" s="862">
        <v>0</v>
      </c>
      <c r="E361" s="585">
        <v>0</v>
      </c>
      <c r="F361" s="626">
        <v>0</v>
      </c>
      <c r="G361" s="579">
        <f t="shared" si="38"/>
        <v>0</v>
      </c>
      <c r="H361" s="242"/>
      <c r="I361" s="300"/>
      <c r="J361" s="860">
        <f t="shared" si="37"/>
        <v>0</v>
      </c>
      <c r="K361" s="861">
        <f t="shared" si="36"/>
        <v>0</v>
      </c>
      <c r="L361" s="303"/>
      <c r="M361" s="912"/>
      <c r="N361" s="303"/>
    </row>
    <row r="362" spans="1:14" s="311" customFormat="1" ht="12.75" customHeight="1" outlineLevel="1" x14ac:dyDescent="0.3">
      <c r="A362" s="253">
        <v>7138</v>
      </c>
      <c r="B362" s="152" t="s">
        <v>837</v>
      </c>
      <c r="C362" s="864"/>
      <c r="D362" s="862"/>
      <c r="E362" s="585">
        <v>1000</v>
      </c>
      <c r="F362" s="626">
        <v>1000</v>
      </c>
      <c r="G362" s="579">
        <f t="shared" si="38"/>
        <v>0</v>
      </c>
      <c r="H362" s="242"/>
      <c r="I362" s="300"/>
      <c r="J362" s="860">
        <f t="shared" si="37"/>
        <v>800</v>
      </c>
      <c r="K362" s="861">
        <f t="shared" si="36"/>
        <v>-200</v>
      </c>
      <c r="L362" s="303"/>
      <c r="M362" s="912"/>
      <c r="N362" s="303"/>
    </row>
    <row r="363" spans="1:14" s="311" customFormat="1" ht="12.75" customHeight="1" outlineLevel="1" x14ac:dyDescent="0.3">
      <c r="A363" s="253">
        <v>7021</v>
      </c>
      <c r="B363" s="152" t="s">
        <v>349</v>
      </c>
      <c r="C363" s="864">
        <v>1000</v>
      </c>
      <c r="D363" s="862">
        <v>0</v>
      </c>
      <c r="E363" s="585">
        <v>1050</v>
      </c>
      <c r="F363" s="626">
        <v>1050</v>
      </c>
      <c r="G363" s="579">
        <f t="shared" si="38"/>
        <v>0</v>
      </c>
      <c r="H363" s="242"/>
      <c r="I363" s="300"/>
      <c r="J363" s="860">
        <f t="shared" si="37"/>
        <v>840</v>
      </c>
      <c r="K363" s="861">
        <f t="shared" si="36"/>
        <v>-210</v>
      </c>
      <c r="L363" s="303"/>
      <c r="M363" s="912"/>
      <c r="N363" s="303"/>
    </row>
    <row r="364" spans="1:14" s="311" customFormat="1" ht="12.75" customHeight="1" outlineLevel="1" x14ac:dyDescent="0.3">
      <c r="A364" s="253">
        <v>7059</v>
      </c>
      <c r="B364" s="152" t="s">
        <v>838</v>
      </c>
      <c r="C364" s="864">
        <v>0</v>
      </c>
      <c r="D364" s="862">
        <v>0</v>
      </c>
      <c r="E364" s="585">
        <v>0</v>
      </c>
      <c r="F364" s="626">
        <v>0</v>
      </c>
      <c r="G364" s="579">
        <f t="shared" si="38"/>
        <v>0</v>
      </c>
      <c r="H364" s="242"/>
      <c r="I364" s="300"/>
      <c r="J364" s="860">
        <f t="shared" si="37"/>
        <v>0</v>
      </c>
      <c r="K364" s="861">
        <f t="shared" si="36"/>
        <v>0</v>
      </c>
      <c r="L364" s="303"/>
      <c r="M364" s="912"/>
      <c r="N364" s="303"/>
    </row>
    <row r="365" spans="1:14" s="311" customFormat="1" ht="12.75" customHeight="1" outlineLevel="1" x14ac:dyDescent="0.3">
      <c r="A365" s="253">
        <v>7068</v>
      </c>
      <c r="B365" s="152" t="s">
        <v>396</v>
      </c>
      <c r="C365" s="864">
        <v>3500</v>
      </c>
      <c r="D365" s="862">
        <v>0</v>
      </c>
      <c r="E365" s="585">
        <v>3300</v>
      </c>
      <c r="F365" s="626">
        <v>3300</v>
      </c>
      <c r="G365" s="579">
        <f t="shared" si="38"/>
        <v>0</v>
      </c>
      <c r="H365" s="242"/>
      <c r="I365" s="300"/>
      <c r="J365" s="860">
        <f t="shared" si="37"/>
        <v>2640</v>
      </c>
      <c r="K365" s="861">
        <f t="shared" si="36"/>
        <v>-660</v>
      </c>
      <c r="L365" s="303"/>
      <c r="M365" s="912"/>
      <c r="N365" s="303"/>
    </row>
    <row r="366" spans="1:14" s="311" customFormat="1" ht="12.75" customHeight="1" outlineLevel="1" x14ac:dyDescent="0.3">
      <c r="A366" s="253">
        <v>7125</v>
      </c>
      <c r="B366" s="152" t="s">
        <v>839</v>
      </c>
      <c r="C366" s="864">
        <v>2500</v>
      </c>
      <c r="D366" s="862">
        <v>0</v>
      </c>
      <c r="E366" s="585">
        <v>1700</v>
      </c>
      <c r="F366" s="626">
        <v>1700</v>
      </c>
      <c r="G366" s="579">
        <f t="shared" si="38"/>
        <v>0</v>
      </c>
      <c r="H366" s="242"/>
      <c r="I366" s="300"/>
      <c r="J366" s="860">
        <f t="shared" si="37"/>
        <v>1360</v>
      </c>
      <c r="K366" s="861">
        <f t="shared" si="36"/>
        <v>-340</v>
      </c>
      <c r="L366" s="303"/>
      <c r="M366" s="912"/>
      <c r="N366" s="303"/>
    </row>
    <row r="367" spans="1:14" s="311" customFormat="1" ht="12.75" customHeight="1" outlineLevel="1" x14ac:dyDescent="0.3">
      <c r="A367" s="253">
        <v>7122</v>
      </c>
      <c r="B367" s="152" t="s">
        <v>448</v>
      </c>
      <c r="C367" s="864">
        <v>1000</v>
      </c>
      <c r="D367" s="862">
        <v>0</v>
      </c>
      <c r="E367" s="585">
        <v>2500</v>
      </c>
      <c r="F367" s="626">
        <v>2500</v>
      </c>
      <c r="G367" s="579">
        <f t="shared" si="38"/>
        <v>0</v>
      </c>
      <c r="H367" s="242"/>
      <c r="I367" s="300"/>
      <c r="J367" s="860">
        <f t="shared" si="37"/>
        <v>2000</v>
      </c>
      <c r="K367" s="861">
        <f t="shared" si="36"/>
        <v>-500</v>
      </c>
      <c r="L367" s="303"/>
      <c r="M367" s="912"/>
      <c r="N367" s="303"/>
    </row>
    <row r="368" spans="1:14" s="311" customFormat="1" ht="12.75" customHeight="1" outlineLevel="1" x14ac:dyDescent="0.3">
      <c r="A368" s="253">
        <v>7040</v>
      </c>
      <c r="B368" s="152" t="s">
        <v>368</v>
      </c>
      <c r="C368" s="864">
        <v>2000</v>
      </c>
      <c r="D368" s="862">
        <v>0</v>
      </c>
      <c r="E368" s="585">
        <v>1500</v>
      </c>
      <c r="F368" s="626">
        <v>1500</v>
      </c>
      <c r="G368" s="579">
        <f t="shared" si="38"/>
        <v>0</v>
      </c>
      <c r="H368" s="242"/>
      <c r="I368" s="300"/>
      <c r="J368" s="860">
        <f t="shared" si="37"/>
        <v>1200</v>
      </c>
      <c r="K368" s="861">
        <f t="shared" si="36"/>
        <v>-300</v>
      </c>
      <c r="L368" s="303"/>
      <c r="M368" s="912"/>
      <c r="N368" s="303"/>
    </row>
    <row r="369" spans="1:14" s="311" customFormat="1" ht="12.75" customHeight="1" outlineLevel="1" x14ac:dyDescent="0.3">
      <c r="A369" s="253">
        <v>7600</v>
      </c>
      <c r="B369" s="152" t="s">
        <v>482</v>
      </c>
      <c r="C369" s="864">
        <v>3200</v>
      </c>
      <c r="D369" s="862">
        <v>0</v>
      </c>
      <c r="E369" s="585">
        <v>2000</v>
      </c>
      <c r="F369" s="626">
        <v>2000</v>
      </c>
      <c r="G369" s="579">
        <f t="shared" si="38"/>
        <v>0</v>
      </c>
      <c r="H369" s="242"/>
      <c r="I369" s="300"/>
      <c r="J369" s="860">
        <f t="shared" si="37"/>
        <v>1600</v>
      </c>
      <c r="K369" s="861">
        <f t="shared" si="36"/>
        <v>-400</v>
      </c>
      <c r="L369" s="303"/>
      <c r="M369" s="912"/>
      <c r="N369" s="303"/>
    </row>
    <row r="370" spans="1:14" s="311" customFormat="1" ht="12.75" customHeight="1" outlineLevel="1" x14ac:dyDescent="0.3">
      <c r="A370" s="253">
        <v>7134</v>
      </c>
      <c r="B370" s="152" t="s">
        <v>840</v>
      </c>
      <c r="C370" s="864"/>
      <c r="D370" s="862"/>
      <c r="E370" s="585">
        <v>470</v>
      </c>
      <c r="F370" s="626">
        <v>470</v>
      </c>
      <c r="G370" s="579">
        <f t="shared" si="38"/>
        <v>0</v>
      </c>
      <c r="H370" s="242"/>
      <c r="I370" s="300"/>
      <c r="J370" s="860">
        <f t="shared" si="37"/>
        <v>376</v>
      </c>
      <c r="K370" s="861">
        <f t="shared" si="36"/>
        <v>-94</v>
      </c>
      <c r="L370" s="303"/>
      <c r="M370" s="912"/>
      <c r="N370" s="303"/>
    </row>
    <row r="371" spans="1:14" s="311" customFormat="1" ht="12.75" customHeight="1" outlineLevel="1" x14ac:dyDescent="0.3">
      <c r="A371" s="253">
        <v>7088</v>
      </c>
      <c r="B371" s="152" t="s">
        <v>841</v>
      </c>
      <c r="C371" s="864">
        <v>4500</v>
      </c>
      <c r="D371" s="862">
        <v>0</v>
      </c>
      <c r="E371" s="585">
        <v>4000</v>
      </c>
      <c r="F371" s="626">
        <v>4000</v>
      </c>
      <c r="G371" s="579">
        <f t="shared" si="38"/>
        <v>0</v>
      </c>
      <c r="H371" s="242"/>
      <c r="I371" s="300"/>
      <c r="J371" s="860">
        <f t="shared" si="37"/>
        <v>3200</v>
      </c>
      <c r="K371" s="861">
        <f t="shared" si="36"/>
        <v>-800</v>
      </c>
      <c r="L371" s="303"/>
      <c r="M371" s="912"/>
      <c r="N371" s="303"/>
    </row>
    <row r="372" spans="1:14" s="311" customFormat="1" ht="12.75" customHeight="1" outlineLevel="1" x14ac:dyDescent="0.3">
      <c r="A372" s="253">
        <v>7604</v>
      </c>
      <c r="B372" s="152" t="s">
        <v>842</v>
      </c>
      <c r="C372" s="864">
        <v>0</v>
      </c>
      <c r="D372" s="862">
        <v>0</v>
      </c>
      <c r="E372" s="585">
        <v>0</v>
      </c>
      <c r="F372" s="626">
        <v>0</v>
      </c>
      <c r="G372" s="579">
        <f t="shared" si="38"/>
        <v>0</v>
      </c>
      <c r="H372" s="242"/>
      <c r="I372" s="300"/>
      <c r="J372" s="860">
        <f t="shared" si="37"/>
        <v>0</v>
      </c>
      <c r="K372" s="861">
        <f t="shared" si="36"/>
        <v>0</v>
      </c>
      <c r="L372" s="303"/>
      <c r="M372" s="912"/>
      <c r="N372" s="303"/>
    </row>
    <row r="373" spans="1:14" s="311" customFormat="1" ht="12.75" customHeight="1" outlineLevel="1" x14ac:dyDescent="0.3">
      <c r="A373" s="253">
        <v>7003</v>
      </c>
      <c r="B373" s="152" t="s">
        <v>843</v>
      </c>
      <c r="C373" s="864">
        <v>10000</v>
      </c>
      <c r="D373" s="862">
        <v>0</v>
      </c>
      <c r="E373" s="585">
        <v>10100</v>
      </c>
      <c r="F373" s="626">
        <v>10100</v>
      </c>
      <c r="G373" s="579">
        <f t="shared" si="38"/>
        <v>0</v>
      </c>
      <c r="H373" s="242"/>
      <c r="I373" s="300"/>
      <c r="J373" s="860">
        <f t="shared" si="37"/>
        <v>8080</v>
      </c>
      <c r="K373" s="861">
        <f t="shared" si="36"/>
        <v>-2020</v>
      </c>
      <c r="L373" s="303"/>
      <c r="M373" s="912"/>
      <c r="N373" s="303"/>
    </row>
    <row r="374" spans="1:14" s="311" customFormat="1" ht="12.75" customHeight="1" outlineLevel="1" x14ac:dyDescent="0.3">
      <c r="A374" s="253">
        <v>7103</v>
      </c>
      <c r="B374" s="152" t="s">
        <v>430</v>
      </c>
      <c r="C374" s="864">
        <v>1180</v>
      </c>
      <c r="D374" s="862">
        <v>0</v>
      </c>
      <c r="E374" s="585">
        <v>0</v>
      </c>
      <c r="F374" s="626">
        <v>0</v>
      </c>
      <c r="G374" s="579">
        <f t="shared" si="38"/>
        <v>0</v>
      </c>
      <c r="H374" s="242"/>
      <c r="I374" s="300"/>
      <c r="J374" s="860">
        <f t="shared" si="37"/>
        <v>0</v>
      </c>
      <c r="K374" s="861">
        <f t="shared" si="36"/>
        <v>0</v>
      </c>
      <c r="L374" s="303"/>
      <c r="M374" s="912"/>
      <c r="N374" s="303"/>
    </row>
    <row r="375" spans="1:14" s="311" customFormat="1" ht="12.75" customHeight="1" outlineLevel="1" x14ac:dyDescent="0.3">
      <c r="A375" s="253">
        <v>7469</v>
      </c>
      <c r="B375" s="152" t="s">
        <v>476</v>
      </c>
      <c r="C375" s="864">
        <v>0</v>
      </c>
      <c r="D375" s="862">
        <v>0</v>
      </c>
      <c r="E375" s="585">
        <v>305</v>
      </c>
      <c r="F375" s="626">
        <v>305</v>
      </c>
      <c r="G375" s="579">
        <f t="shared" si="38"/>
        <v>0</v>
      </c>
      <c r="H375" s="242"/>
      <c r="I375" s="300"/>
      <c r="J375" s="860">
        <f t="shared" si="37"/>
        <v>244</v>
      </c>
      <c r="K375" s="861">
        <f t="shared" si="36"/>
        <v>-61</v>
      </c>
      <c r="L375" s="303"/>
      <c r="M375" s="912"/>
      <c r="N375" s="303"/>
    </row>
    <row r="376" spans="1:14" s="311" customFormat="1" ht="12.75" customHeight="1" outlineLevel="1" x14ac:dyDescent="0.3">
      <c r="A376" s="253">
        <v>7023</v>
      </c>
      <c r="B376" s="152" t="s">
        <v>351</v>
      </c>
      <c r="C376" s="864">
        <v>3500</v>
      </c>
      <c r="D376" s="862">
        <v>0</v>
      </c>
      <c r="E376" s="585">
        <v>2700</v>
      </c>
      <c r="F376" s="626">
        <v>2700</v>
      </c>
      <c r="G376" s="579">
        <f t="shared" si="38"/>
        <v>0</v>
      </c>
      <c r="H376" s="242"/>
      <c r="I376" s="300"/>
      <c r="J376" s="860">
        <f t="shared" si="37"/>
        <v>2160</v>
      </c>
      <c r="K376" s="861">
        <f t="shared" si="36"/>
        <v>-540</v>
      </c>
      <c r="L376" s="303"/>
      <c r="M376" s="912"/>
      <c r="N376" s="303"/>
    </row>
    <row r="377" spans="1:14" s="311" customFormat="1" ht="12.75" customHeight="1" outlineLevel="1" x14ac:dyDescent="0.3">
      <c r="A377" s="253">
        <v>7027</v>
      </c>
      <c r="B377" s="152" t="s">
        <v>844</v>
      </c>
      <c r="C377" s="864">
        <v>4500</v>
      </c>
      <c r="D377" s="862">
        <v>0</v>
      </c>
      <c r="E377" s="585">
        <v>2500</v>
      </c>
      <c r="F377" s="626">
        <v>2500</v>
      </c>
      <c r="G377" s="579">
        <f t="shared" si="38"/>
        <v>0</v>
      </c>
      <c r="H377" s="242"/>
      <c r="I377" s="300"/>
      <c r="J377" s="860">
        <f t="shared" si="37"/>
        <v>2000</v>
      </c>
      <c r="K377" s="861">
        <f t="shared" si="36"/>
        <v>-500</v>
      </c>
      <c r="L377" s="303"/>
      <c r="M377" s="912"/>
      <c r="N377" s="303"/>
    </row>
    <row r="378" spans="1:14" s="311" customFormat="1" ht="12.75" customHeight="1" outlineLevel="1" x14ac:dyDescent="0.3">
      <c r="A378" s="253">
        <v>7005</v>
      </c>
      <c r="B378" s="152" t="s">
        <v>845</v>
      </c>
      <c r="C378" s="864">
        <v>1300</v>
      </c>
      <c r="D378" s="862">
        <v>0</v>
      </c>
      <c r="E378" s="585">
        <v>1000</v>
      </c>
      <c r="F378" s="626">
        <v>1000</v>
      </c>
      <c r="G378" s="579">
        <f t="shared" si="38"/>
        <v>0</v>
      </c>
      <c r="H378" s="242"/>
      <c r="I378" s="300"/>
      <c r="J378" s="860">
        <f t="shared" si="37"/>
        <v>800</v>
      </c>
      <c r="K378" s="861">
        <f t="shared" si="36"/>
        <v>-200</v>
      </c>
      <c r="L378" s="303"/>
      <c r="M378" s="912"/>
      <c r="N378" s="303"/>
    </row>
    <row r="379" spans="1:14" s="311" customFormat="1" ht="12.75" customHeight="1" outlineLevel="1" x14ac:dyDescent="0.3">
      <c r="A379" s="253">
        <v>7062</v>
      </c>
      <c r="B379" s="152" t="s">
        <v>846</v>
      </c>
      <c r="C379" s="864">
        <v>0</v>
      </c>
      <c r="D379" s="862">
        <v>0</v>
      </c>
      <c r="E379" s="585">
        <v>0</v>
      </c>
      <c r="F379" s="626">
        <v>0</v>
      </c>
      <c r="G379" s="579">
        <f t="shared" si="38"/>
        <v>0</v>
      </c>
      <c r="H379" s="242"/>
      <c r="I379" s="300"/>
      <c r="J379" s="860">
        <f t="shared" si="37"/>
        <v>0</v>
      </c>
      <c r="K379" s="861">
        <f t="shared" si="36"/>
        <v>0</v>
      </c>
      <c r="L379" s="303"/>
      <c r="M379" s="912"/>
      <c r="N379" s="303"/>
    </row>
    <row r="380" spans="1:14" s="311" customFormat="1" ht="12.75" customHeight="1" outlineLevel="1" x14ac:dyDescent="0.3">
      <c r="A380" s="253">
        <v>7098</v>
      </c>
      <c r="B380" s="152" t="s">
        <v>847</v>
      </c>
      <c r="C380" s="864">
        <v>0</v>
      </c>
      <c r="D380" s="862">
        <v>0</v>
      </c>
      <c r="E380" s="585">
        <v>0</v>
      </c>
      <c r="F380" s="626">
        <v>0</v>
      </c>
      <c r="G380" s="579">
        <f t="shared" si="38"/>
        <v>0</v>
      </c>
      <c r="H380" s="242"/>
      <c r="I380" s="300"/>
      <c r="J380" s="860">
        <f t="shared" si="37"/>
        <v>0</v>
      </c>
      <c r="K380" s="861">
        <f t="shared" si="36"/>
        <v>0</v>
      </c>
      <c r="L380" s="303"/>
      <c r="M380" s="912"/>
      <c r="N380" s="303"/>
    </row>
    <row r="381" spans="1:14" s="311" customFormat="1" ht="12.75" customHeight="1" outlineLevel="1" x14ac:dyDescent="0.3">
      <c r="A381" s="253">
        <v>7060</v>
      </c>
      <c r="B381" s="152" t="s">
        <v>388</v>
      </c>
      <c r="C381" s="864">
        <v>2000</v>
      </c>
      <c r="D381" s="862">
        <v>0</v>
      </c>
      <c r="E381" s="585">
        <v>1000</v>
      </c>
      <c r="F381" s="626">
        <v>1000</v>
      </c>
      <c r="G381" s="579">
        <f t="shared" si="38"/>
        <v>0</v>
      </c>
      <c r="H381" s="242"/>
      <c r="I381" s="300"/>
      <c r="J381" s="860">
        <f t="shared" si="37"/>
        <v>800</v>
      </c>
      <c r="K381" s="861">
        <f t="shared" si="36"/>
        <v>-200</v>
      </c>
      <c r="L381" s="303"/>
      <c r="M381" s="912"/>
      <c r="N381" s="303"/>
    </row>
    <row r="382" spans="1:14" s="311" customFormat="1" ht="12.75" customHeight="1" outlineLevel="1" x14ac:dyDescent="0.3">
      <c r="A382" s="253">
        <v>7077</v>
      </c>
      <c r="B382" s="152" t="s">
        <v>848</v>
      </c>
      <c r="C382" s="864">
        <v>0</v>
      </c>
      <c r="D382" s="862">
        <v>0</v>
      </c>
      <c r="E382" s="585">
        <v>0</v>
      </c>
      <c r="F382" s="626">
        <v>0</v>
      </c>
      <c r="G382" s="579">
        <f t="shared" si="38"/>
        <v>0</v>
      </c>
      <c r="H382" s="242"/>
      <c r="I382" s="300"/>
      <c r="J382" s="860">
        <f t="shared" si="37"/>
        <v>0</v>
      </c>
      <c r="K382" s="861">
        <f t="shared" si="36"/>
        <v>0</v>
      </c>
      <c r="L382" s="303"/>
      <c r="M382" s="912"/>
      <c r="N382" s="303"/>
    </row>
    <row r="383" spans="1:14" s="311" customFormat="1" ht="12.75" customHeight="1" outlineLevel="1" x14ac:dyDescent="0.3">
      <c r="A383" s="253">
        <v>7468</v>
      </c>
      <c r="B383" s="152" t="s">
        <v>849</v>
      </c>
      <c r="C383" s="864">
        <v>2800</v>
      </c>
      <c r="D383" s="862">
        <v>0</v>
      </c>
      <c r="E383" s="585">
        <v>1523.75</v>
      </c>
      <c r="F383" s="626">
        <v>1523.75</v>
      </c>
      <c r="G383" s="579">
        <f t="shared" si="38"/>
        <v>0</v>
      </c>
      <c r="H383" s="242"/>
      <c r="I383" s="300"/>
      <c r="J383" s="860">
        <f t="shared" si="37"/>
        <v>1219</v>
      </c>
      <c r="K383" s="861">
        <f t="shared" si="36"/>
        <v>-304.75</v>
      </c>
      <c r="L383" s="303"/>
      <c r="M383" s="912"/>
      <c r="N383" s="303"/>
    </row>
    <row r="384" spans="1:14" s="311" customFormat="1" ht="12.75" customHeight="1" outlineLevel="1" x14ac:dyDescent="0.3">
      <c r="A384" s="253">
        <v>7032</v>
      </c>
      <c r="B384" s="152" t="s">
        <v>850</v>
      </c>
      <c r="C384" s="864">
        <v>0</v>
      </c>
      <c r="D384" s="862">
        <v>0</v>
      </c>
      <c r="E384" s="585">
        <v>5000</v>
      </c>
      <c r="F384" s="626">
        <v>5000</v>
      </c>
      <c r="G384" s="579">
        <f t="shared" si="38"/>
        <v>0</v>
      </c>
      <c r="H384" s="242"/>
      <c r="I384" s="300"/>
      <c r="J384" s="860">
        <f t="shared" si="37"/>
        <v>4000</v>
      </c>
      <c r="K384" s="861">
        <f t="shared" si="36"/>
        <v>-1000</v>
      </c>
      <c r="L384" s="303"/>
      <c r="M384" s="912"/>
      <c r="N384" s="303"/>
    </row>
    <row r="385" spans="1:14" s="311" customFormat="1" ht="12.75" customHeight="1" outlineLevel="1" x14ac:dyDescent="0.3">
      <c r="A385" s="891">
        <v>7679</v>
      </c>
      <c r="B385" s="152" t="s">
        <v>851</v>
      </c>
      <c r="C385" s="864"/>
      <c r="D385" s="862"/>
      <c r="E385" s="585"/>
      <c r="F385" s="626">
        <f>0.05*F282</f>
        <v>13000</v>
      </c>
      <c r="G385" s="579">
        <f t="shared" si="38"/>
        <v>13000</v>
      </c>
      <c r="H385" s="242" t="s">
        <v>852</v>
      </c>
      <c r="I385" s="300"/>
      <c r="J385" s="860">
        <f t="shared" si="37"/>
        <v>10400</v>
      </c>
      <c r="K385" s="861"/>
      <c r="L385" s="303"/>
      <c r="M385" s="913" t="s">
        <v>853</v>
      </c>
      <c r="N385" s="303"/>
    </row>
    <row r="386" spans="1:14" s="311" customFormat="1" ht="12.75" customHeight="1" outlineLevel="1" x14ac:dyDescent="0.3">
      <c r="A386" s="253">
        <v>7085</v>
      </c>
      <c r="B386" s="152" t="s">
        <v>854</v>
      </c>
      <c r="C386" s="864">
        <v>0</v>
      </c>
      <c r="D386" s="862">
        <v>0</v>
      </c>
      <c r="E386" s="585">
        <v>0</v>
      </c>
      <c r="F386" s="626">
        <v>0</v>
      </c>
      <c r="G386" s="579">
        <f t="shared" si="38"/>
        <v>0</v>
      </c>
      <c r="H386" s="242"/>
      <c r="I386" s="300"/>
      <c r="J386" s="860">
        <f t="shared" si="37"/>
        <v>0</v>
      </c>
      <c r="K386" s="861">
        <f t="shared" si="36"/>
        <v>0</v>
      </c>
      <c r="L386" s="303"/>
      <c r="M386" s="912"/>
      <c r="N386" s="303"/>
    </row>
    <row r="387" spans="1:14" s="311" customFormat="1" ht="12.75" customHeight="1" outlineLevel="1" x14ac:dyDescent="0.3">
      <c r="A387" s="253">
        <v>7120</v>
      </c>
      <c r="B387" s="152" t="s">
        <v>446</v>
      </c>
      <c r="C387" s="864">
        <v>0</v>
      </c>
      <c r="D387" s="862">
        <v>0</v>
      </c>
      <c r="E387" s="585">
        <v>0</v>
      </c>
      <c r="F387" s="626">
        <v>0</v>
      </c>
      <c r="G387" s="579">
        <f t="shared" si="38"/>
        <v>0</v>
      </c>
      <c r="H387" s="242"/>
      <c r="I387" s="300"/>
      <c r="J387" s="860">
        <f t="shared" si="37"/>
        <v>0</v>
      </c>
      <c r="K387" s="861">
        <f t="shared" si="36"/>
        <v>0</v>
      </c>
      <c r="L387" s="303"/>
      <c r="M387" s="912"/>
      <c r="N387" s="303"/>
    </row>
    <row r="388" spans="1:14" s="311" customFormat="1" ht="12.75" customHeight="1" outlineLevel="1" x14ac:dyDescent="0.3">
      <c r="A388" s="253">
        <v>7153</v>
      </c>
      <c r="B388" s="152" t="s">
        <v>855</v>
      </c>
      <c r="C388" s="864"/>
      <c r="D388" s="862"/>
      <c r="E388" s="585">
        <v>800</v>
      </c>
      <c r="F388" s="626">
        <v>800</v>
      </c>
      <c r="G388" s="579">
        <f t="shared" si="38"/>
        <v>0</v>
      </c>
      <c r="H388" s="242"/>
      <c r="I388" s="300"/>
      <c r="J388" s="860">
        <f t="shared" si="37"/>
        <v>640</v>
      </c>
      <c r="K388" s="861">
        <f t="shared" si="36"/>
        <v>-160</v>
      </c>
      <c r="L388" s="303"/>
      <c r="M388" s="912"/>
      <c r="N388" s="303"/>
    </row>
    <row r="389" spans="1:14" s="311" customFormat="1" ht="12.75" customHeight="1" outlineLevel="1" x14ac:dyDescent="0.3">
      <c r="A389" s="253">
        <v>7067</v>
      </c>
      <c r="B389" s="152" t="s">
        <v>395</v>
      </c>
      <c r="C389" s="864">
        <v>2700</v>
      </c>
      <c r="D389" s="862">
        <v>0</v>
      </c>
      <c r="E389" s="585">
        <v>1500</v>
      </c>
      <c r="F389" s="626">
        <v>1500</v>
      </c>
      <c r="G389" s="579">
        <f t="shared" si="38"/>
        <v>0</v>
      </c>
      <c r="H389" s="242"/>
      <c r="I389" s="300"/>
      <c r="J389" s="860">
        <f t="shared" si="37"/>
        <v>1200</v>
      </c>
      <c r="K389" s="861">
        <f t="shared" si="36"/>
        <v>-300</v>
      </c>
      <c r="L389" s="303"/>
      <c r="M389" s="912"/>
      <c r="N389" s="303"/>
    </row>
    <row r="390" spans="1:14" s="311" customFormat="1" ht="12.75" customHeight="1" outlineLevel="1" x14ac:dyDescent="0.3">
      <c r="A390" s="253">
        <v>7506</v>
      </c>
      <c r="B390" s="152" t="s">
        <v>856</v>
      </c>
      <c r="C390" s="864">
        <v>2000</v>
      </c>
      <c r="D390" s="862">
        <v>0</v>
      </c>
      <c r="E390" s="585">
        <v>1500</v>
      </c>
      <c r="F390" s="626">
        <v>1500</v>
      </c>
      <c r="G390" s="579">
        <f t="shared" si="38"/>
        <v>0</v>
      </c>
      <c r="H390" s="242"/>
      <c r="I390" s="300"/>
      <c r="J390" s="860">
        <f t="shared" si="37"/>
        <v>1200</v>
      </c>
      <c r="K390" s="861">
        <f t="shared" si="36"/>
        <v>-300</v>
      </c>
      <c r="L390" s="303"/>
      <c r="M390" s="912"/>
      <c r="N390" s="303"/>
    </row>
    <row r="391" spans="1:14" s="311" customFormat="1" ht="12.75" customHeight="1" outlineLevel="1" x14ac:dyDescent="0.3">
      <c r="A391" s="253">
        <v>7036</v>
      </c>
      <c r="B391" s="152" t="s">
        <v>857</v>
      </c>
      <c r="C391" s="864">
        <v>8000</v>
      </c>
      <c r="D391" s="862">
        <v>0</v>
      </c>
      <c r="E391" s="585">
        <v>10800</v>
      </c>
      <c r="F391" s="626">
        <v>10800</v>
      </c>
      <c r="G391" s="579">
        <f t="shared" si="38"/>
        <v>0</v>
      </c>
      <c r="H391" s="242"/>
      <c r="I391" s="300"/>
      <c r="J391" s="860">
        <f t="shared" si="37"/>
        <v>8640</v>
      </c>
      <c r="K391" s="861">
        <f t="shared" si="36"/>
        <v>-2160</v>
      </c>
      <c r="L391" s="303"/>
      <c r="M391" s="912"/>
      <c r="N391" s="303"/>
    </row>
    <row r="392" spans="1:14" s="311" customFormat="1" ht="12.75" customHeight="1" outlineLevel="1" x14ac:dyDescent="0.3">
      <c r="A392" s="253">
        <v>7065</v>
      </c>
      <c r="B392" s="152" t="s">
        <v>393</v>
      </c>
      <c r="C392" s="864">
        <v>3500</v>
      </c>
      <c r="D392" s="862">
        <v>0</v>
      </c>
      <c r="E392" s="585">
        <v>2600</v>
      </c>
      <c r="F392" s="626">
        <v>2600</v>
      </c>
      <c r="G392" s="579">
        <f t="shared" si="38"/>
        <v>0</v>
      </c>
      <c r="H392" s="242"/>
      <c r="I392" s="300"/>
      <c r="J392" s="860">
        <f t="shared" si="37"/>
        <v>2080</v>
      </c>
      <c r="K392" s="861">
        <f t="shared" si="36"/>
        <v>-520</v>
      </c>
      <c r="L392" s="303"/>
      <c r="M392" s="912"/>
      <c r="N392" s="303"/>
    </row>
    <row r="393" spans="1:14" s="311" customFormat="1" ht="12.75" customHeight="1" outlineLevel="1" x14ac:dyDescent="0.3">
      <c r="A393" s="253">
        <v>7009</v>
      </c>
      <c r="B393" s="152" t="s">
        <v>337</v>
      </c>
      <c r="C393" s="864">
        <v>6500</v>
      </c>
      <c r="D393" s="862">
        <v>0</v>
      </c>
      <c r="E393" s="585">
        <v>1000</v>
      </c>
      <c r="F393" s="626">
        <v>1000</v>
      </c>
      <c r="G393" s="579">
        <f t="shared" si="38"/>
        <v>0</v>
      </c>
      <c r="H393" s="242"/>
      <c r="I393" s="300"/>
      <c r="J393" s="860">
        <f t="shared" si="37"/>
        <v>800</v>
      </c>
      <c r="K393" s="861">
        <f t="shared" si="36"/>
        <v>-200</v>
      </c>
      <c r="L393" s="303"/>
      <c r="M393" s="912"/>
      <c r="N393" s="303"/>
    </row>
    <row r="394" spans="1:14" s="311" customFormat="1" ht="12.75" customHeight="1" outlineLevel="1" x14ac:dyDescent="0.3">
      <c r="A394" s="253">
        <v>7136</v>
      </c>
      <c r="B394" s="152" t="s">
        <v>858</v>
      </c>
      <c r="C394" s="864">
        <v>500</v>
      </c>
      <c r="D394" s="862">
        <v>0</v>
      </c>
      <c r="E394" s="585">
        <v>3000</v>
      </c>
      <c r="F394" s="626">
        <v>3000</v>
      </c>
      <c r="G394" s="579">
        <f t="shared" si="38"/>
        <v>0</v>
      </c>
      <c r="H394" s="242"/>
      <c r="I394" s="300"/>
      <c r="J394" s="860">
        <f t="shared" si="37"/>
        <v>2400</v>
      </c>
      <c r="K394" s="861">
        <f t="shared" si="36"/>
        <v>-600</v>
      </c>
      <c r="L394" s="303"/>
      <c r="M394" s="912"/>
      <c r="N394" s="303"/>
    </row>
    <row r="395" spans="1:14" s="311" customFormat="1" ht="12.75" customHeight="1" outlineLevel="1" x14ac:dyDescent="0.3">
      <c r="A395" s="253">
        <v>7123</v>
      </c>
      <c r="B395" s="152" t="s">
        <v>859</v>
      </c>
      <c r="C395" s="864">
        <v>1200</v>
      </c>
      <c r="D395" s="862">
        <v>0</v>
      </c>
      <c r="E395" s="585">
        <v>1500</v>
      </c>
      <c r="F395" s="626">
        <v>1500</v>
      </c>
      <c r="G395" s="579">
        <f t="shared" si="38"/>
        <v>0</v>
      </c>
      <c r="H395" s="242"/>
      <c r="I395" s="300"/>
      <c r="J395" s="860">
        <f t="shared" si="37"/>
        <v>1200</v>
      </c>
      <c r="K395" s="861">
        <f t="shared" si="36"/>
        <v>-300</v>
      </c>
      <c r="L395" s="303"/>
      <c r="M395" s="912"/>
      <c r="N395" s="303"/>
    </row>
    <row r="396" spans="1:14" s="311" customFormat="1" ht="12.75" customHeight="1" outlineLevel="1" x14ac:dyDescent="0.3">
      <c r="A396" s="253">
        <v>7135</v>
      </c>
      <c r="B396" s="152" t="s">
        <v>860</v>
      </c>
      <c r="C396" s="864">
        <v>500</v>
      </c>
      <c r="D396" s="862">
        <v>0</v>
      </c>
      <c r="E396" s="585">
        <v>0</v>
      </c>
      <c r="F396" s="626">
        <v>0</v>
      </c>
      <c r="G396" s="579">
        <f t="shared" si="38"/>
        <v>0</v>
      </c>
      <c r="H396" s="242"/>
      <c r="I396" s="300"/>
      <c r="J396" s="860">
        <f t="shared" si="37"/>
        <v>0</v>
      </c>
      <c r="K396" s="861">
        <f t="shared" si="36"/>
        <v>0</v>
      </c>
      <c r="L396" s="303"/>
      <c r="M396" s="912"/>
      <c r="N396" s="303"/>
    </row>
    <row r="397" spans="1:14" s="311" customFormat="1" ht="12.75" customHeight="1" outlineLevel="1" x14ac:dyDescent="0.3">
      <c r="A397" s="253">
        <v>7124</v>
      </c>
      <c r="B397" s="152" t="s">
        <v>861</v>
      </c>
      <c r="C397" s="864">
        <v>0</v>
      </c>
      <c r="D397" s="862">
        <v>0</v>
      </c>
      <c r="E397" s="585">
        <v>600</v>
      </c>
      <c r="F397" s="626">
        <v>600</v>
      </c>
      <c r="G397" s="579">
        <f t="shared" si="38"/>
        <v>0</v>
      </c>
      <c r="H397" s="242"/>
      <c r="I397" s="300"/>
      <c r="J397" s="860">
        <f t="shared" si="37"/>
        <v>480</v>
      </c>
      <c r="K397" s="861">
        <f t="shared" si="36"/>
        <v>-120</v>
      </c>
      <c r="L397" s="303"/>
      <c r="M397" s="912"/>
      <c r="N397" s="303"/>
    </row>
    <row r="398" spans="1:14" s="311" customFormat="1" ht="12.75" customHeight="1" outlineLevel="1" x14ac:dyDescent="0.3">
      <c r="A398" s="253">
        <v>7115</v>
      </c>
      <c r="B398" s="152" t="s">
        <v>862</v>
      </c>
      <c r="C398" s="864">
        <v>2000</v>
      </c>
      <c r="D398" s="862">
        <v>0</v>
      </c>
      <c r="E398" s="585">
        <v>1500</v>
      </c>
      <c r="F398" s="626">
        <v>1500</v>
      </c>
      <c r="G398" s="579">
        <f t="shared" si="38"/>
        <v>0</v>
      </c>
      <c r="H398" s="242"/>
      <c r="I398" s="300"/>
      <c r="J398" s="860">
        <f t="shared" si="37"/>
        <v>1200</v>
      </c>
      <c r="K398" s="861">
        <f t="shared" si="36"/>
        <v>-300</v>
      </c>
      <c r="L398" s="303"/>
      <c r="M398" s="912"/>
      <c r="N398" s="303"/>
    </row>
    <row r="399" spans="1:14" s="311" customFormat="1" ht="12.75" customHeight="1" outlineLevel="1" x14ac:dyDescent="0.3">
      <c r="A399" s="253">
        <v>7076</v>
      </c>
      <c r="B399" s="152" t="s">
        <v>863</v>
      </c>
      <c r="C399" s="864">
        <v>900</v>
      </c>
      <c r="D399" s="862">
        <v>0</v>
      </c>
      <c r="E399" s="585">
        <v>0</v>
      </c>
      <c r="F399" s="626">
        <v>0</v>
      </c>
      <c r="G399" s="579">
        <f t="shared" si="38"/>
        <v>0</v>
      </c>
      <c r="H399" s="242"/>
      <c r="I399" s="300"/>
      <c r="J399" s="860">
        <f t="shared" si="37"/>
        <v>0</v>
      </c>
      <c r="K399" s="861">
        <f t="shared" si="36"/>
        <v>0</v>
      </c>
      <c r="L399" s="303"/>
      <c r="M399" s="912"/>
      <c r="N399" s="303"/>
    </row>
    <row r="400" spans="1:14" s="311" customFormat="1" ht="12.75" customHeight="1" outlineLevel="1" x14ac:dyDescent="0.3">
      <c r="A400" s="253">
        <v>7008</v>
      </c>
      <c r="B400" s="152" t="s">
        <v>336</v>
      </c>
      <c r="C400" s="864">
        <v>5600</v>
      </c>
      <c r="D400" s="862">
        <v>0</v>
      </c>
      <c r="E400" s="585">
        <v>3820</v>
      </c>
      <c r="F400" s="626">
        <v>3820</v>
      </c>
      <c r="G400" s="579">
        <f t="shared" si="38"/>
        <v>0</v>
      </c>
      <c r="H400" s="242"/>
      <c r="I400" s="300"/>
      <c r="J400" s="860">
        <f t="shared" si="37"/>
        <v>3056</v>
      </c>
      <c r="K400" s="861">
        <f t="shared" si="36"/>
        <v>-764</v>
      </c>
      <c r="L400" s="303"/>
      <c r="M400" s="912"/>
      <c r="N400" s="303"/>
    </row>
    <row r="401" spans="1:14" s="311" customFormat="1" ht="12.75" customHeight="1" outlineLevel="1" x14ac:dyDescent="0.3">
      <c r="A401" s="253">
        <v>7137</v>
      </c>
      <c r="B401" s="152" t="s">
        <v>864</v>
      </c>
      <c r="C401" s="864">
        <v>149.6</v>
      </c>
      <c r="D401" s="862">
        <v>0</v>
      </c>
      <c r="E401" s="585">
        <v>0</v>
      </c>
      <c r="F401" s="626">
        <v>0</v>
      </c>
      <c r="G401" s="579">
        <f t="shared" si="38"/>
        <v>0</v>
      </c>
      <c r="H401" s="242"/>
      <c r="I401" s="300"/>
      <c r="J401" s="860">
        <f t="shared" si="37"/>
        <v>0</v>
      </c>
      <c r="K401" s="861">
        <f t="shared" si="36"/>
        <v>0</v>
      </c>
      <c r="L401" s="303"/>
      <c r="M401" s="912"/>
      <c r="N401" s="303"/>
    </row>
    <row r="402" spans="1:14" s="311" customFormat="1" ht="12.75" customHeight="1" outlineLevel="1" x14ac:dyDescent="0.3">
      <c r="A402" s="253">
        <v>7100</v>
      </c>
      <c r="B402" s="152" t="s">
        <v>865</v>
      </c>
      <c r="C402" s="864">
        <v>0</v>
      </c>
      <c r="D402" s="862">
        <v>0</v>
      </c>
      <c r="E402" s="585">
        <v>0</v>
      </c>
      <c r="F402" s="626">
        <v>0</v>
      </c>
      <c r="G402" s="579">
        <f t="shared" si="38"/>
        <v>0</v>
      </c>
      <c r="H402" s="242"/>
      <c r="I402" s="300"/>
      <c r="J402" s="860">
        <f t="shared" si="37"/>
        <v>0</v>
      </c>
      <c r="K402" s="861">
        <f t="shared" si="36"/>
        <v>0</v>
      </c>
      <c r="L402" s="303"/>
      <c r="M402" s="912"/>
      <c r="N402" s="303"/>
    </row>
    <row r="403" spans="1:14" s="311" customFormat="1" ht="12.75" customHeight="1" outlineLevel="1" x14ac:dyDescent="0.3">
      <c r="A403" s="253">
        <v>7475</v>
      </c>
      <c r="B403" s="152" t="s">
        <v>477</v>
      </c>
      <c r="C403" s="864">
        <v>0</v>
      </c>
      <c r="D403" s="862">
        <v>0</v>
      </c>
      <c r="E403" s="585">
        <v>0</v>
      </c>
      <c r="F403" s="626">
        <v>0</v>
      </c>
      <c r="G403" s="579">
        <f t="shared" si="38"/>
        <v>0</v>
      </c>
      <c r="H403" s="242"/>
      <c r="I403" s="300"/>
      <c r="J403" s="860">
        <f t="shared" si="37"/>
        <v>0</v>
      </c>
      <c r="K403" s="861">
        <f t="shared" si="36"/>
        <v>0</v>
      </c>
      <c r="L403" s="303"/>
      <c r="M403" s="912"/>
      <c r="N403" s="303"/>
    </row>
    <row r="404" spans="1:14" s="311" customFormat="1" ht="12.75" customHeight="1" outlineLevel="1" x14ac:dyDescent="0.3">
      <c r="A404" s="253">
        <v>7130</v>
      </c>
      <c r="B404" s="152" t="s">
        <v>866</v>
      </c>
      <c r="C404" s="864">
        <v>0</v>
      </c>
      <c r="D404" s="862">
        <v>0</v>
      </c>
      <c r="E404" s="585">
        <v>0</v>
      </c>
      <c r="F404" s="626">
        <v>0</v>
      </c>
      <c r="G404" s="579">
        <f t="shared" si="38"/>
        <v>0</v>
      </c>
      <c r="H404" s="242"/>
      <c r="I404" s="300"/>
      <c r="J404" s="860">
        <f t="shared" si="37"/>
        <v>0</v>
      </c>
      <c r="K404" s="861">
        <f t="shared" si="36"/>
        <v>0</v>
      </c>
      <c r="L404" s="303"/>
      <c r="M404" s="912"/>
      <c r="N404" s="303"/>
    </row>
    <row r="405" spans="1:14" s="311" customFormat="1" ht="12.75" customHeight="1" outlineLevel="1" x14ac:dyDescent="0.3">
      <c r="A405" s="253">
        <v>7037</v>
      </c>
      <c r="B405" s="152" t="s">
        <v>867</v>
      </c>
      <c r="C405" s="864">
        <v>2000</v>
      </c>
      <c r="D405" s="862">
        <v>0</v>
      </c>
      <c r="E405" s="585">
        <v>1376.27</v>
      </c>
      <c r="F405" s="626">
        <v>1376.27</v>
      </c>
      <c r="G405" s="579">
        <f t="shared" si="38"/>
        <v>0</v>
      </c>
      <c r="H405" s="242"/>
      <c r="I405" s="300"/>
      <c r="J405" s="860">
        <f t="shared" si="37"/>
        <v>1101.0160000000001</v>
      </c>
      <c r="K405" s="861">
        <f t="shared" si="36"/>
        <v>-275.25399999999991</v>
      </c>
      <c r="L405" s="303"/>
      <c r="M405" s="912"/>
      <c r="N405" s="303"/>
    </row>
    <row r="406" spans="1:14" s="311" customFormat="1" ht="12.75" customHeight="1" outlineLevel="1" x14ac:dyDescent="0.3">
      <c r="A406" s="253">
        <v>7142</v>
      </c>
      <c r="B406" s="152" t="s">
        <v>868</v>
      </c>
      <c r="C406" s="864"/>
      <c r="D406" s="862"/>
      <c r="E406" s="585">
        <v>500</v>
      </c>
      <c r="F406" s="626">
        <v>500</v>
      </c>
      <c r="G406" s="579">
        <f t="shared" si="38"/>
        <v>0</v>
      </c>
      <c r="H406" s="242"/>
      <c r="I406" s="300"/>
      <c r="J406" s="860">
        <f t="shared" si="37"/>
        <v>400</v>
      </c>
      <c r="K406" s="861">
        <f t="shared" si="36"/>
        <v>-100</v>
      </c>
      <c r="L406" s="303"/>
      <c r="M406" s="912"/>
      <c r="N406" s="303"/>
    </row>
    <row r="407" spans="1:14" s="311" customFormat="1" ht="12.75" customHeight="1" outlineLevel="1" x14ac:dyDescent="0.3">
      <c r="A407" s="253">
        <v>7025</v>
      </c>
      <c r="B407" s="152" t="s">
        <v>869</v>
      </c>
      <c r="C407" s="864">
        <v>4000</v>
      </c>
      <c r="D407" s="862">
        <v>0</v>
      </c>
      <c r="E407" s="585">
        <v>1500</v>
      </c>
      <c r="F407" s="626">
        <v>1500</v>
      </c>
      <c r="G407" s="579">
        <f t="shared" si="38"/>
        <v>0</v>
      </c>
      <c r="H407" s="242"/>
      <c r="I407" s="300"/>
      <c r="J407" s="860">
        <f t="shared" si="37"/>
        <v>1200</v>
      </c>
      <c r="K407" s="861">
        <f t="shared" ref="K407:K415" si="39">J407-F407</f>
        <v>-300</v>
      </c>
      <c r="L407" s="303"/>
      <c r="M407" s="912"/>
      <c r="N407" s="303"/>
    </row>
    <row r="408" spans="1:14" s="311" customFormat="1" ht="12.75" customHeight="1" outlineLevel="1" x14ac:dyDescent="0.3">
      <c r="A408" s="253">
        <v>7044</v>
      </c>
      <c r="B408" s="152" t="s">
        <v>372</v>
      </c>
      <c r="C408" s="864">
        <v>0</v>
      </c>
      <c r="D408" s="862">
        <v>0</v>
      </c>
      <c r="E408" s="585">
        <v>0</v>
      </c>
      <c r="F408" s="626">
        <v>0</v>
      </c>
      <c r="G408" s="579">
        <f t="shared" si="38"/>
        <v>0</v>
      </c>
      <c r="H408" s="242"/>
      <c r="I408" s="300"/>
      <c r="J408" s="860">
        <f t="shared" si="37"/>
        <v>0</v>
      </c>
      <c r="K408" s="861">
        <f t="shared" si="39"/>
        <v>0</v>
      </c>
      <c r="L408" s="303"/>
      <c r="M408" s="912"/>
      <c r="N408" s="303"/>
    </row>
    <row r="409" spans="1:14" s="311" customFormat="1" ht="12.75" customHeight="1" outlineLevel="1" x14ac:dyDescent="0.3">
      <c r="A409" s="253">
        <v>7155</v>
      </c>
      <c r="B409" s="152" t="s">
        <v>870</v>
      </c>
      <c r="C409" s="864"/>
      <c r="D409" s="862"/>
      <c r="E409" s="585">
        <v>500</v>
      </c>
      <c r="F409" s="626">
        <v>500</v>
      </c>
      <c r="G409" s="579">
        <f t="shared" si="38"/>
        <v>0</v>
      </c>
      <c r="H409" s="242"/>
      <c r="I409" s="300"/>
      <c r="J409" s="860">
        <f t="shared" si="37"/>
        <v>400</v>
      </c>
      <c r="K409" s="861">
        <f t="shared" si="39"/>
        <v>-100</v>
      </c>
      <c r="L409" s="303"/>
      <c r="M409" s="912"/>
      <c r="N409" s="303"/>
    </row>
    <row r="410" spans="1:14" s="311" customFormat="1" ht="12.75" customHeight="1" outlineLevel="1" x14ac:dyDescent="0.3">
      <c r="A410" s="253">
        <v>7617</v>
      </c>
      <c r="B410" s="152" t="s">
        <v>871</v>
      </c>
      <c r="C410" s="864">
        <v>2000</v>
      </c>
      <c r="D410" s="862">
        <v>0</v>
      </c>
      <c r="E410" s="585">
        <v>0</v>
      </c>
      <c r="F410" s="626">
        <v>0</v>
      </c>
      <c r="G410" s="579">
        <f t="shared" si="38"/>
        <v>0</v>
      </c>
      <c r="H410" s="242"/>
      <c r="I410" s="300"/>
      <c r="J410" s="860">
        <f t="shared" si="37"/>
        <v>0</v>
      </c>
      <c r="K410" s="861">
        <f t="shared" si="39"/>
        <v>0</v>
      </c>
      <c r="L410" s="303"/>
      <c r="M410" s="912"/>
      <c r="N410" s="303"/>
    </row>
    <row r="411" spans="1:14" s="311" customFormat="1" ht="12.75" customHeight="1" outlineLevel="1" x14ac:dyDescent="0.3">
      <c r="A411" s="253">
        <v>7156</v>
      </c>
      <c r="B411" s="152" t="s">
        <v>872</v>
      </c>
      <c r="C411" s="864"/>
      <c r="D411" s="862"/>
      <c r="E411" s="585">
        <v>500</v>
      </c>
      <c r="F411" s="626">
        <v>500</v>
      </c>
      <c r="G411" s="579">
        <f t="shared" si="38"/>
        <v>0</v>
      </c>
      <c r="H411" s="242"/>
      <c r="I411" s="300"/>
      <c r="J411" s="860">
        <f t="shared" si="37"/>
        <v>400</v>
      </c>
      <c r="K411" s="861">
        <f t="shared" si="39"/>
        <v>-100</v>
      </c>
      <c r="L411" s="303"/>
      <c r="M411" s="912"/>
      <c r="N411" s="303"/>
    </row>
    <row r="412" spans="1:14" s="311" customFormat="1" ht="12.75" customHeight="1" outlineLevel="1" x14ac:dyDescent="0.3">
      <c r="A412" s="253">
        <v>7071</v>
      </c>
      <c r="B412" s="152" t="s">
        <v>873</v>
      </c>
      <c r="C412" s="864">
        <v>0</v>
      </c>
      <c r="D412" s="862">
        <v>0</v>
      </c>
      <c r="E412" s="585">
        <v>0</v>
      </c>
      <c r="F412" s="626">
        <v>0</v>
      </c>
      <c r="G412" s="579">
        <f t="shared" si="38"/>
        <v>0</v>
      </c>
      <c r="H412" s="242"/>
      <c r="I412" s="300"/>
      <c r="J412" s="860">
        <f t="shared" si="37"/>
        <v>0</v>
      </c>
      <c r="K412" s="861">
        <f t="shared" si="39"/>
        <v>0</v>
      </c>
      <c r="L412" s="303"/>
      <c r="M412" s="912"/>
      <c r="N412" s="303"/>
    </row>
    <row r="413" spans="1:14" s="311" customFormat="1" ht="12.75" customHeight="1" outlineLevel="1" x14ac:dyDescent="0.3">
      <c r="A413" s="253">
        <v>7075</v>
      </c>
      <c r="B413" s="152" t="s">
        <v>874</v>
      </c>
      <c r="C413" s="864">
        <v>0</v>
      </c>
      <c r="D413" s="862">
        <v>0</v>
      </c>
      <c r="E413" s="585">
        <v>0</v>
      </c>
      <c r="F413" s="626">
        <v>0</v>
      </c>
      <c r="G413" s="579">
        <f t="shared" si="38"/>
        <v>0</v>
      </c>
      <c r="H413" s="242"/>
      <c r="I413" s="300"/>
      <c r="J413" s="860">
        <f t="shared" si="37"/>
        <v>0</v>
      </c>
      <c r="K413" s="861">
        <f t="shared" si="39"/>
        <v>0</v>
      </c>
      <c r="L413" s="303"/>
      <c r="M413" s="912"/>
      <c r="N413" s="303"/>
    </row>
    <row r="414" spans="1:14" s="311" customFormat="1" ht="12.75" customHeight="1" outlineLevel="1" x14ac:dyDescent="0.3">
      <c r="A414" s="253">
        <v>7157</v>
      </c>
      <c r="B414" s="152" t="s">
        <v>875</v>
      </c>
      <c r="C414" s="864"/>
      <c r="D414" s="862"/>
      <c r="E414" s="585">
        <v>500</v>
      </c>
      <c r="F414" s="626">
        <v>500</v>
      </c>
      <c r="G414" s="579">
        <f t="shared" si="38"/>
        <v>0</v>
      </c>
      <c r="H414" s="242"/>
      <c r="I414" s="300"/>
      <c r="J414" s="860">
        <f t="shared" si="37"/>
        <v>400</v>
      </c>
      <c r="K414" s="861">
        <f t="shared" si="39"/>
        <v>-100</v>
      </c>
      <c r="L414" s="303"/>
      <c r="M414" s="912"/>
      <c r="N414" s="303"/>
    </row>
    <row r="415" spans="1:14" s="311" customFormat="1" ht="12.75" customHeight="1" outlineLevel="1" x14ac:dyDescent="0.3">
      <c r="A415" s="253">
        <v>7070</v>
      </c>
      <c r="B415" s="152" t="s">
        <v>876</v>
      </c>
      <c r="C415" s="864">
        <v>0</v>
      </c>
      <c r="D415" s="862">
        <v>0</v>
      </c>
      <c r="E415" s="585">
        <v>0</v>
      </c>
      <c r="F415" s="626">
        <v>0</v>
      </c>
      <c r="G415" s="579">
        <f t="shared" si="38"/>
        <v>0</v>
      </c>
      <c r="H415" s="242"/>
      <c r="I415" s="300"/>
      <c r="J415" s="860">
        <f t="shared" si="37"/>
        <v>0</v>
      </c>
      <c r="K415" s="831">
        <f t="shared" si="39"/>
        <v>0</v>
      </c>
      <c r="L415" s="303"/>
      <c r="M415" s="912"/>
      <c r="N415" s="303"/>
    </row>
    <row r="416" spans="1:14" s="311" customFormat="1" ht="12.75" customHeight="1" outlineLevel="1" x14ac:dyDescent="0.3">
      <c r="A416" s="253">
        <v>7141</v>
      </c>
      <c r="B416" s="152" t="s">
        <v>877</v>
      </c>
      <c r="C416" s="864"/>
      <c r="D416" s="862"/>
      <c r="E416" s="585">
        <v>500</v>
      </c>
      <c r="F416" s="626">
        <v>500</v>
      </c>
      <c r="G416" s="579">
        <f t="shared" si="38"/>
        <v>0</v>
      </c>
      <c r="H416" s="242"/>
      <c r="I416" s="300"/>
      <c r="J416" s="860">
        <f t="shared" si="37"/>
        <v>400</v>
      </c>
      <c r="K416" s="831">
        <f>J416-F416</f>
        <v>-100</v>
      </c>
      <c r="L416" s="303"/>
      <c r="M416" s="912"/>
      <c r="N416" s="303"/>
    </row>
    <row r="417" spans="1:14" s="311" customFormat="1" ht="12.75" customHeight="1" outlineLevel="1" x14ac:dyDescent="0.3">
      <c r="A417" s="253">
        <v>7158</v>
      </c>
      <c r="B417" s="152" t="s">
        <v>878</v>
      </c>
      <c r="C417" s="864"/>
      <c r="D417" s="862"/>
      <c r="E417" s="585">
        <v>350</v>
      </c>
      <c r="F417" s="626">
        <v>350</v>
      </c>
      <c r="G417" s="579">
        <f t="shared" si="38"/>
        <v>0</v>
      </c>
      <c r="H417" s="242"/>
      <c r="I417" s="300"/>
      <c r="J417" s="860">
        <f t="shared" si="37"/>
        <v>280</v>
      </c>
      <c r="K417" s="831">
        <f t="shared" ref="K417:K445" si="40">J417-F417</f>
        <v>-70</v>
      </c>
      <c r="L417" s="303"/>
      <c r="M417" s="912"/>
      <c r="N417" s="303"/>
    </row>
    <row r="418" spans="1:14" s="311" customFormat="1" ht="12.75" customHeight="1" outlineLevel="1" x14ac:dyDescent="0.3">
      <c r="A418" s="253">
        <v>7048</v>
      </c>
      <c r="B418" s="152" t="s">
        <v>376</v>
      </c>
      <c r="C418" s="864">
        <v>0</v>
      </c>
      <c r="D418" s="862">
        <v>0</v>
      </c>
      <c r="E418" s="585">
        <v>0</v>
      </c>
      <c r="F418" s="626">
        <v>0</v>
      </c>
      <c r="G418" s="579">
        <f t="shared" si="38"/>
        <v>0</v>
      </c>
      <c r="H418" s="242"/>
      <c r="I418" s="300"/>
      <c r="J418" s="860">
        <f t="shared" si="37"/>
        <v>0</v>
      </c>
      <c r="K418" s="831">
        <f t="shared" si="40"/>
        <v>0</v>
      </c>
      <c r="L418" s="303"/>
      <c r="M418" s="912"/>
      <c r="N418" s="303"/>
    </row>
    <row r="419" spans="1:14" s="311" customFormat="1" ht="12.75" customHeight="1" outlineLevel="1" x14ac:dyDescent="0.3">
      <c r="A419" s="253">
        <v>7680</v>
      </c>
      <c r="B419" s="152" t="s">
        <v>879</v>
      </c>
      <c r="C419" s="864">
        <v>0</v>
      </c>
      <c r="D419" s="862">
        <v>160000</v>
      </c>
      <c r="E419" s="585">
        <v>155000</v>
      </c>
      <c r="F419" s="626">
        <v>155000</v>
      </c>
      <c r="G419" s="579">
        <f t="shared" si="38"/>
        <v>0</v>
      </c>
      <c r="H419" s="242"/>
      <c r="I419" s="300"/>
      <c r="J419" s="860">
        <f t="shared" si="37"/>
        <v>124000</v>
      </c>
      <c r="K419" s="831">
        <f t="shared" si="40"/>
        <v>-31000</v>
      </c>
      <c r="L419" s="303"/>
      <c r="M419" s="912"/>
      <c r="N419" s="303"/>
    </row>
    <row r="420" spans="1:14" s="311" customFormat="1" ht="12.75" customHeight="1" outlineLevel="1" thickBot="1" x14ac:dyDescent="0.35">
      <c r="A420" s="253">
        <v>7500</v>
      </c>
      <c r="B420" s="152" t="s">
        <v>880</v>
      </c>
      <c r="C420" s="864">
        <v>12839</v>
      </c>
      <c r="D420" s="862">
        <v>5000</v>
      </c>
      <c r="E420" s="585">
        <f>15000-E417-E345-E414-E355-E314-E306-E299-E298-E375</f>
        <v>11156</v>
      </c>
      <c r="F420" s="626">
        <f>15000-F417-F345-F414-F355-F314-F306-F299-F298-F375</f>
        <v>11156</v>
      </c>
      <c r="G420" s="246">
        <f t="shared" si="38"/>
        <v>0</v>
      </c>
      <c r="H420" s="242"/>
      <c r="I420" s="300"/>
      <c r="J420" s="860">
        <f t="shared" si="37"/>
        <v>8924.8000000000011</v>
      </c>
      <c r="K420" s="831">
        <f t="shared" si="40"/>
        <v>-2231.1999999999989</v>
      </c>
      <c r="L420" s="303"/>
      <c r="M420" s="912"/>
      <c r="N420" s="303"/>
    </row>
    <row r="421" spans="1:14" ht="14.5" thickBot="1" x14ac:dyDescent="0.35">
      <c r="A421" s="586"/>
      <c r="B421" s="349" t="s">
        <v>645</v>
      </c>
      <c r="C421" s="865">
        <v>208431.36000000002</v>
      </c>
      <c r="D421" s="863">
        <v>165000</v>
      </c>
      <c r="E421" s="587">
        <f>SUM(E293:E417)+E420</f>
        <v>179151.13999999998</v>
      </c>
      <c r="F421" s="627">
        <f>SUM(F293:F417)+F420</f>
        <v>192151.13999999998</v>
      </c>
      <c r="G421" s="351">
        <f>+F421-E421</f>
        <v>13000</v>
      </c>
      <c r="H421" s="351"/>
      <c r="I421" s="561"/>
      <c r="J421" s="885">
        <f>SUM(J293:J417)+J420</f>
        <v>153720.91200000001</v>
      </c>
      <c r="K421" s="831">
        <f t="shared" si="40"/>
        <v>-38430.227999999974</v>
      </c>
      <c r="M421" s="905"/>
    </row>
    <row r="422" spans="1:14" ht="14.5" thickBot="1" x14ac:dyDescent="0.35">
      <c r="A422" s="513"/>
      <c r="B422" s="55"/>
      <c r="C422" s="530"/>
      <c r="D422" s="530"/>
      <c r="E422" s="306"/>
      <c r="F422" s="306"/>
      <c r="G422" s="530"/>
      <c r="H422" s="530"/>
      <c r="K422" s="774">
        <f t="shared" si="40"/>
        <v>0</v>
      </c>
    </row>
    <row r="423" spans="1:14" s="311" customFormat="1" ht="14.5" thickBot="1" x14ac:dyDescent="0.35">
      <c r="A423" s="161"/>
      <c r="B423" s="162" t="s">
        <v>881</v>
      </c>
      <c r="C423" s="163"/>
      <c r="D423" s="163"/>
      <c r="E423" s="163"/>
      <c r="F423" s="163"/>
      <c r="G423" s="163"/>
      <c r="H423" s="163"/>
      <c r="I423" s="163"/>
      <c r="J423" s="163"/>
      <c r="K423" s="163"/>
      <c r="L423" s="303"/>
      <c r="M423" s="890"/>
      <c r="N423" s="303"/>
    </row>
    <row r="424" spans="1:14" s="311" customFormat="1" x14ac:dyDescent="0.3">
      <c r="A424" s="316">
        <v>7000</v>
      </c>
      <c r="B424" s="306" t="s">
        <v>328</v>
      </c>
      <c r="C424" s="864">
        <v>19061.88</v>
      </c>
      <c r="D424" s="866">
        <v>20000</v>
      </c>
      <c r="E424" s="441">
        <v>37500</v>
      </c>
      <c r="F424" s="628">
        <v>37500</v>
      </c>
      <c r="G424" s="242">
        <f>+F424-E424</f>
        <v>0</v>
      </c>
      <c r="H424" s="242"/>
      <c r="I424" s="309"/>
      <c r="J424" s="855">
        <f>F424*0.5</f>
        <v>18750</v>
      </c>
      <c r="K424" s="826">
        <f t="shared" si="40"/>
        <v>-18750</v>
      </c>
      <c r="L424" s="303"/>
      <c r="M424" s="911"/>
      <c r="N424" s="303"/>
    </row>
    <row r="425" spans="1:14" s="311" customFormat="1" x14ac:dyDescent="0.3">
      <c r="A425" s="316">
        <v>7682</v>
      </c>
      <c r="B425" s="306" t="s">
        <v>882</v>
      </c>
      <c r="C425" s="868">
        <v>4000</v>
      </c>
      <c r="D425" s="866">
        <v>5000</v>
      </c>
      <c r="E425" s="329">
        <v>5000</v>
      </c>
      <c r="F425" s="602">
        <v>5000</v>
      </c>
      <c r="G425" s="242">
        <f t="shared" ref="G425:G429" si="41">+F425-E425</f>
        <v>0</v>
      </c>
      <c r="H425" s="242"/>
      <c r="I425" s="309"/>
      <c r="J425" s="855">
        <f t="shared" ref="J425:J429" si="42">F425*0.5</f>
        <v>2500</v>
      </c>
      <c r="K425" s="826">
        <f t="shared" si="40"/>
        <v>-2500</v>
      </c>
      <c r="L425" s="303"/>
      <c r="M425" s="912"/>
      <c r="N425" s="303"/>
    </row>
    <row r="426" spans="1:14" s="311" customFormat="1" x14ac:dyDescent="0.3">
      <c r="A426" s="316">
        <v>7683</v>
      </c>
      <c r="B426" s="306" t="s">
        <v>487</v>
      </c>
      <c r="C426" s="868">
        <v>1807</v>
      </c>
      <c r="D426" s="866">
        <v>2000</v>
      </c>
      <c r="E426" s="329">
        <v>2000</v>
      </c>
      <c r="F426" s="602">
        <v>2000</v>
      </c>
      <c r="G426" s="242">
        <f t="shared" si="41"/>
        <v>0</v>
      </c>
      <c r="H426" s="242"/>
      <c r="I426" s="309"/>
      <c r="J426" s="855">
        <f t="shared" si="42"/>
        <v>1000</v>
      </c>
      <c r="K426" s="826">
        <f t="shared" si="40"/>
        <v>-1000</v>
      </c>
      <c r="L426" s="303"/>
      <c r="M426" s="912"/>
      <c r="N426" s="303"/>
    </row>
    <row r="427" spans="1:14" s="311" customFormat="1" x14ac:dyDescent="0.3">
      <c r="A427" s="316">
        <v>7684</v>
      </c>
      <c r="B427" s="306" t="s">
        <v>488</v>
      </c>
      <c r="C427" s="868">
        <v>7492</v>
      </c>
      <c r="D427" s="866">
        <v>5000</v>
      </c>
      <c r="E427" s="329">
        <v>3000</v>
      </c>
      <c r="F427" s="602">
        <v>3000</v>
      </c>
      <c r="G427" s="242">
        <f t="shared" si="41"/>
        <v>0</v>
      </c>
      <c r="H427" s="242"/>
      <c r="I427" s="309"/>
      <c r="J427" s="855">
        <f t="shared" si="42"/>
        <v>1500</v>
      </c>
      <c r="K427" s="826">
        <f t="shared" si="40"/>
        <v>-1500</v>
      </c>
      <c r="L427" s="303"/>
      <c r="M427" s="912"/>
      <c r="N427" s="303"/>
    </row>
    <row r="428" spans="1:14" s="311" customFormat="1" x14ac:dyDescent="0.3">
      <c r="A428" s="316">
        <v>7681</v>
      </c>
      <c r="B428" s="306" t="s">
        <v>883</v>
      </c>
      <c r="C428" s="868"/>
      <c r="D428" s="866"/>
      <c r="E428" s="329">
        <v>3000</v>
      </c>
      <c r="F428" s="602">
        <v>3000</v>
      </c>
      <c r="G428" s="242">
        <f t="shared" si="41"/>
        <v>0</v>
      </c>
      <c r="H428" s="242"/>
      <c r="I428" s="309"/>
      <c r="J428" s="855">
        <f t="shared" si="42"/>
        <v>1500</v>
      </c>
      <c r="K428" s="826">
        <f t="shared" si="40"/>
        <v>-1500</v>
      </c>
      <c r="L428" s="303"/>
      <c r="M428" s="912"/>
      <c r="N428" s="303"/>
    </row>
    <row r="429" spans="1:14" s="311" customFormat="1" ht="14.5" thickBot="1" x14ac:dyDescent="0.35">
      <c r="A429" s="316">
        <v>7685</v>
      </c>
      <c r="B429" s="306" t="s">
        <v>489</v>
      </c>
      <c r="C429" s="869">
        <v>520</v>
      </c>
      <c r="D429" s="867">
        <v>1000</v>
      </c>
      <c r="E429" s="886">
        <v>1000</v>
      </c>
      <c r="F429" s="887">
        <v>1500</v>
      </c>
      <c r="G429" s="242">
        <f t="shared" si="41"/>
        <v>500</v>
      </c>
      <c r="H429" s="242" t="s">
        <v>884</v>
      </c>
      <c r="I429" s="309"/>
      <c r="J429" s="855">
        <f t="shared" si="42"/>
        <v>750</v>
      </c>
      <c r="K429" s="826">
        <f t="shared" si="40"/>
        <v>-750</v>
      </c>
      <c r="L429" s="303"/>
      <c r="M429" s="912"/>
      <c r="N429" s="303"/>
    </row>
    <row r="430" spans="1:14" s="311" customFormat="1" ht="14.5" thickBot="1" x14ac:dyDescent="0.35">
      <c r="A430" s="350"/>
      <c r="B430" s="350" t="s">
        <v>645</v>
      </c>
      <c r="C430" s="255">
        <v>32880.880000000005</v>
      </c>
      <c r="D430" s="246">
        <v>33000</v>
      </c>
      <c r="E430" s="892">
        <f>SUM(E424:E429)</f>
        <v>51500</v>
      </c>
      <c r="F430" s="613">
        <f>SUM(F424:F429)</f>
        <v>52000</v>
      </c>
      <c r="G430" s="246">
        <f>+F430-E430</f>
        <v>500</v>
      </c>
      <c r="H430" s="351"/>
      <c r="I430" s="870"/>
      <c r="J430" s="871">
        <f>SUM(J424:J429)</f>
        <v>26000</v>
      </c>
      <c r="K430" s="831">
        <f t="shared" si="40"/>
        <v>-26000</v>
      </c>
      <c r="L430" s="303"/>
      <c r="M430" s="906"/>
      <c r="N430" s="303"/>
    </row>
    <row r="431" spans="1:14" ht="14.5" thickBot="1" x14ac:dyDescent="0.35">
      <c r="A431" s="513"/>
      <c r="B431" s="152"/>
      <c r="C431" s="532"/>
      <c r="D431" s="532"/>
      <c r="E431" s="532"/>
      <c r="F431" s="532"/>
      <c r="G431" s="532"/>
      <c r="H431" s="532"/>
      <c r="I431" s="317"/>
      <c r="K431" s="774">
        <f t="shared" si="40"/>
        <v>0</v>
      </c>
    </row>
    <row r="432" spans="1:14" ht="14.5" hidden="1" thickBot="1" x14ac:dyDescent="0.35">
      <c r="A432" s="513"/>
      <c r="B432" s="317"/>
      <c r="C432" s="255"/>
      <c r="D432" s="255"/>
      <c r="E432" s="235"/>
      <c r="F432" s="610"/>
      <c r="G432" s="255"/>
      <c r="H432" s="242"/>
      <c r="J432" s="873"/>
      <c r="K432" s="861">
        <f t="shared" si="40"/>
        <v>0</v>
      </c>
    </row>
    <row r="433" spans="1:13" s="562" customFormat="1" ht="14.5" thickBot="1" x14ac:dyDescent="0.35">
      <c r="A433" s="559"/>
      <c r="B433" s="139" t="s">
        <v>885</v>
      </c>
      <c r="C433" s="246">
        <v>268422.64</v>
      </c>
      <c r="D433" s="245">
        <f>+D430+D421</f>
        <v>198000</v>
      </c>
      <c r="E433" s="231">
        <f>+E430+E421</f>
        <v>230651.13999999998</v>
      </c>
      <c r="F433" s="612">
        <f>F430+F421</f>
        <v>244151.13999999998</v>
      </c>
      <c r="G433" s="255">
        <f>+F433-E433</f>
        <v>13500</v>
      </c>
      <c r="H433" s="564"/>
      <c r="I433" s="353"/>
      <c r="J433" s="847">
        <f>SUM(J430,J421)</f>
        <v>179720.91200000001</v>
      </c>
      <c r="K433" s="831">
        <f t="shared" si="40"/>
        <v>-64430.227999999974</v>
      </c>
      <c r="L433" s="775"/>
    </row>
    <row r="434" spans="1:13" s="3" customFormat="1" ht="14.5" thickBot="1" x14ac:dyDescent="0.35">
      <c r="A434" s="513"/>
      <c r="B434" s="55"/>
      <c r="C434" s="581"/>
      <c r="D434" s="581"/>
      <c r="E434" s="588"/>
      <c r="F434" s="588"/>
      <c r="G434" s="581"/>
      <c r="H434" s="581"/>
      <c r="I434" s="164"/>
      <c r="K434" s="774">
        <f t="shared" si="40"/>
        <v>0</v>
      </c>
    </row>
    <row r="435" spans="1:13" s="562" customFormat="1" ht="18.5" thickBot="1" x14ac:dyDescent="0.35">
      <c r="A435" s="559"/>
      <c r="B435" s="572" t="s">
        <v>886</v>
      </c>
      <c r="C435" s="564">
        <v>-106580.19</v>
      </c>
      <c r="D435" s="564">
        <f>D286-D433</f>
        <v>26000</v>
      </c>
      <c r="E435" s="231">
        <f>+E286-E433</f>
        <v>27465.610000000015</v>
      </c>
      <c r="F435" s="612">
        <f>F286-F433</f>
        <v>15848.860000000015</v>
      </c>
      <c r="G435" s="874">
        <f>+F435-E435</f>
        <v>-11616.75</v>
      </c>
      <c r="H435" s="564"/>
      <c r="I435" s="353"/>
      <c r="J435" s="875">
        <f>J286-J433</f>
        <v>28279.087999999989</v>
      </c>
      <c r="K435" s="861">
        <f t="shared" si="40"/>
        <v>12430.227999999974</v>
      </c>
    </row>
    <row r="436" spans="1:13" x14ac:dyDescent="0.3">
      <c r="A436" s="513"/>
      <c r="B436" s="152"/>
      <c r="C436" s="581"/>
      <c r="D436" s="581"/>
      <c r="E436" s="530"/>
      <c r="F436" s="530"/>
      <c r="G436" s="581"/>
      <c r="H436" s="581"/>
      <c r="I436" s="589"/>
      <c r="K436" s="774">
        <f t="shared" si="40"/>
        <v>0</v>
      </c>
    </row>
    <row r="437" spans="1:13" x14ac:dyDescent="0.3">
      <c r="A437" s="513"/>
      <c r="B437" s="152"/>
      <c r="C437" s="581"/>
      <c r="D437" s="581"/>
      <c r="E437" s="530"/>
      <c r="F437" s="530"/>
      <c r="G437" s="581"/>
      <c r="H437" s="581"/>
      <c r="I437" s="589"/>
      <c r="K437" s="774">
        <f t="shared" si="40"/>
        <v>0</v>
      </c>
    </row>
    <row r="438" spans="1:13" s="2" customFormat="1" x14ac:dyDescent="0.3">
      <c r="A438" s="513"/>
      <c r="B438" s="590"/>
      <c r="C438" s="581"/>
      <c r="D438" s="581"/>
      <c r="E438" s="530"/>
      <c r="F438" s="530"/>
      <c r="G438" s="581"/>
      <c r="H438" s="581"/>
      <c r="I438" s="589"/>
      <c r="K438" s="774">
        <f t="shared" si="40"/>
        <v>0</v>
      </c>
    </row>
    <row r="439" spans="1:13" s="2" customFormat="1" ht="40" x14ac:dyDescent="0.25">
      <c r="A439" s="149"/>
      <c r="B439" s="123" t="s">
        <v>887</v>
      </c>
      <c r="C439" s="573"/>
      <c r="D439" s="573"/>
      <c r="E439" s="573"/>
      <c r="F439" s="573"/>
      <c r="G439" s="573"/>
      <c r="H439" s="149"/>
      <c r="I439" s="123" t="s">
        <v>887</v>
      </c>
      <c r="J439" s="573"/>
      <c r="K439" s="573"/>
      <c r="L439" s="573"/>
      <c r="M439" s="573"/>
    </row>
    <row r="440" spans="1:13" x14ac:dyDescent="0.3">
      <c r="A440" s="513"/>
      <c r="B440" s="152"/>
      <c r="C440" s="581"/>
      <c r="D440" s="581"/>
      <c r="E440" s="530"/>
      <c r="F440" s="530"/>
      <c r="G440" s="581"/>
      <c r="H440" s="581"/>
      <c r="I440" s="589"/>
      <c r="K440" s="774">
        <f t="shared" si="40"/>
        <v>0</v>
      </c>
    </row>
    <row r="441" spans="1:13" s="2" customFormat="1" ht="14.5" thickBot="1" x14ac:dyDescent="0.35">
      <c r="A441" s="513"/>
      <c r="B441" s="591"/>
      <c r="C441" s="520"/>
      <c r="D441" s="520"/>
      <c r="E441" s="532"/>
      <c r="F441" s="532"/>
      <c r="G441" s="520"/>
      <c r="H441" s="598"/>
      <c r="I441" s="589"/>
      <c r="K441" s="774">
        <f t="shared" si="40"/>
        <v>0</v>
      </c>
    </row>
    <row r="442" spans="1:13" s="2" customFormat="1" ht="14.5" thickBot="1" x14ac:dyDescent="0.35">
      <c r="A442" s="586"/>
      <c r="B442" s="150" t="s">
        <v>888</v>
      </c>
      <c r="C442" s="592">
        <v>2545859.4500000002</v>
      </c>
      <c r="D442" s="592">
        <v>2781135.49</v>
      </c>
      <c r="E442" s="237">
        <f>+E286+E253+E221+E185+E37</f>
        <v>2794321.84</v>
      </c>
      <c r="F442" s="616">
        <f>+F286+F253+F221+F185+F37</f>
        <v>2778513.9746000003</v>
      </c>
      <c r="G442" s="592">
        <f>+F442-E442</f>
        <v>-15807.865399999544</v>
      </c>
      <c r="H442" s="592"/>
      <c r="I442" s="353"/>
      <c r="J442" s="876">
        <f>SUM(J286,J253,J221,J185,J37)</f>
        <v>2242194.2736800001</v>
      </c>
      <c r="K442" s="872">
        <f t="shared" si="40"/>
        <v>-536319.70092000021</v>
      </c>
    </row>
    <row r="443" spans="1:13" s="2" customFormat="1" ht="14.5" thickBot="1" x14ac:dyDescent="0.35">
      <c r="A443" s="593"/>
      <c r="B443" s="139" t="s">
        <v>889</v>
      </c>
      <c r="C443" s="568">
        <v>2696770.8</v>
      </c>
      <c r="D443" s="568">
        <v>2747607.0062738387</v>
      </c>
      <c r="E443" s="230">
        <f>+E433+E271+E238+E203+E165</f>
        <v>2730535.4080324778</v>
      </c>
      <c r="F443" s="617">
        <f>+F433+F271+F238+F203+F165</f>
        <v>2733984.0576459998</v>
      </c>
      <c r="G443" s="592">
        <f>+F443-E443</f>
        <v>3448.6496135219932</v>
      </c>
      <c r="H443" s="568"/>
      <c r="I443" s="353"/>
      <c r="J443" s="877">
        <f>SUM(J165,J203,J238,J271,J433)</f>
        <v>2234395.0896459999</v>
      </c>
      <c r="K443" s="831">
        <f t="shared" si="40"/>
        <v>-499588.96799999988</v>
      </c>
    </row>
    <row r="444" spans="1:13" s="2" customFormat="1" ht="14.5" thickBot="1" x14ac:dyDescent="0.35">
      <c r="A444" s="593"/>
      <c r="B444" s="381"/>
      <c r="C444" s="594"/>
      <c r="D444" s="594"/>
      <c r="E444" s="594"/>
      <c r="F444" s="594"/>
      <c r="G444" s="594"/>
      <c r="H444" s="594"/>
      <c r="I444" s="382"/>
      <c r="K444" s="774">
        <f t="shared" si="40"/>
        <v>0</v>
      </c>
    </row>
    <row r="445" spans="1:13" s="595" customFormat="1" ht="18.5" thickBot="1" x14ac:dyDescent="0.4">
      <c r="A445" s="410"/>
      <c r="B445" s="914" t="s">
        <v>890</v>
      </c>
      <c r="C445" s="519">
        <v>-150911.34999999983</v>
      </c>
      <c r="D445" s="519">
        <v>33528.483726161299</v>
      </c>
      <c r="E445" s="238">
        <f>+E442-E443</f>
        <v>63786.431967522018</v>
      </c>
      <c r="F445" s="618">
        <f>+F442-F443</f>
        <v>44529.91695400048</v>
      </c>
      <c r="G445" s="592">
        <f>+F445-E445</f>
        <v>-19256.515013521537</v>
      </c>
      <c r="H445" s="519"/>
      <c r="I445" s="353"/>
      <c r="J445" s="878">
        <f>J442-J443</f>
        <v>7799.1840340001509</v>
      </c>
      <c r="K445" s="879">
        <f t="shared" si="40"/>
        <v>-36730.73292000033</v>
      </c>
    </row>
  </sheetData>
  <sortState xmlns:xlrd2="http://schemas.microsoft.com/office/spreadsheetml/2017/richdata2" ref="A124:AR157">
    <sortCondition ref="B124:B157"/>
  </sortState>
  <mergeCells count="4">
    <mergeCell ref="B290:B292"/>
    <mergeCell ref="J13:J14"/>
    <mergeCell ref="M13:M14"/>
    <mergeCell ref="A13:G14"/>
  </mergeCells>
  <conditionalFormatting sqref="A215:B217 A248:B250 A162:B165 A265:B266 I426:I427 I422:J422 A15:B18 A226:B227 A11:B12 J164 I445:J445 A29:B30 I165:J165 I40:J40 A230:B246 I196:I199 I183:J186 A179:B182 I93:J94 A21:B23 A126:B128 I126:I128 I192:J193 I167:J171 A167:B177 A42:B70 A105:B105 A134:B136 I21:J22 A25:B27 I32:J36 I134:I136 I157:J158 A157:B159 A73:B76 I73:I76 I79:J80 A79:B91 A93:B95 I138:I139 A138:B139 H164 B293 J24 H24 I431:J432 C434:D434 C433 I20 I25:J30 I42:J56 I58:J69 I91 J91:J92 I105:J106 I108:J115 I117:J123 I179:I182 J178:J182 I201:J209 I227 J227:J229 I230:J231 I260:J261 I82:J90 I38:J38 I37 I434:J438 I433 I421 I175:J175 I173:J173 I177:J177 I188:J188 I211:J211 I213:J213 I215:J222 I224:J224 I226:J226 I233:J242 I244:J244 I246:J246 I248:J254 I256:J256 I263:J276 I278:J278 I280:J280 I282:J287 I289:J289 I440:J442 G160:J163 I11:CA11 L13:CE13 I15:CE15 N18:CE18 L40:CC40 L20:CE22 L445:CC445 I17:CE17 N16:CE16 I19:CE19 L14 N14:CE14 L24:CE38 N23:CE23 N39:CC39 L42:CC56 N41:CC41 L58:CC69 N57:CC57 L71:CC80 N70:CC70 L82:CC94 N81:CC81 L96:CC106 N95:CC95 L108:CC115 N107:CC107 L117:CC123 N116:CC116 L125:CC158 N124:CC124 L160:CC165 N159:CC159 L167:CC171 N166:CC166 L173:CC173 N172:CC172 H172 L175:CC175 N174:CC174 L177:CC186 N176:CC176 L188:CC188 N187:CC187 L190:CC193 N189:CC189 L195:CC209 N194:CC194 L211:CC211 N210:CC210 L213:CC213 N212:CC212 L215:CC222 N214:CC214 L244:CC244 N243:CC243 L246:CC246 N245:CC245 N247:CC247 L256:CC256 N255:CC255 L257 N257:CC257 L262 N262:CC262 L278:CC278 N277:CC277 L280:CC280 N279:CC279 L289:CC289 N288:CC288 N290:CC292 L423 N423:CC423 L440:CC442 N439:CC439 L226:CC231 L225 N225:CC225 L232 N232:CC232 L224:CC224 N223:CC223 C429:D432 J424:J430 I429:I430 G429:H432 N281:CC281 L233:CC242 L248:CC254 L258:CC261 L263:CC276 L282:CC287 L293:CC422 K424:CC438">
    <cfRule type="cellIs" dxfId="619" priority="939" stopIfTrue="1" operator="lessThan">
      <formula>0</formula>
    </cfRule>
  </conditionalFormatting>
  <conditionalFormatting sqref="A257 A251:B256 A201:B214 A260:B261 A263:B264 A41 A124 A282:B290 A183:B189 A219:B224 A431:B435 A34:B36 A442 A267:B280 A38:B40 A37 A291:A292 A445:B445 A192:B194 A106:B123 H210:I210">
    <cfRule type="cellIs" dxfId="618" priority="934" stopIfTrue="1" operator="lessThan">
      <formula>0</formula>
    </cfRule>
  </conditionalFormatting>
  <conditionalFormatting sqref="A115:A116 A108:A113">
    <cfRule type="cellIs" dxfId="617" priority="932" stopIfTrue="1" operator="lessThan">
      <formula>0</formula>
    </cfRule>
  </conditionalFormatting>
  <conditionalFormatting sqref="A117:A121 A123:A124">
    <cfRule type="cellIs" dxfId="616" priority="931" stopIfTrue="1" operator="lessThan">
      <formula>0</formula>
    </cfRule>
  </conditionalFormatting>
  <conditionalFormatting sqref="A157:A159">
    <cfRule type="cellIs" dxfId="615" priority="930" stopIfTrue="1" operator="lessThan">
      <formula>0</formula>
    </cfRule>
  </conditionalFormatting>
  <conditionalFormatting sqref="A202">
    <cfRule type="cellIs" dxfId="614" priority="928" stopIfTrue="1" operator="lessThan">
      <formula>0</formula>
    </cfRule>
  </conditionalFormatting>
  <conditionalFormatting sqref="A432">
    <cfRule type="cellIs" dxfId="613" priority="926" stopIfTrue="1" operator="lessThan">
      <formula>0</formula>
    </cfRule>
  </conditionalFormatting>
  <conditionalFormatting sqref="A225:B225">
    <cfRule type="cellIs" dxfId="612" priority="925" stopIfTrue="1" operator="lessThan">
      <formula>0</formula>
    </cfRule>
  </conditionalFormatting>
  <conditionalFormatting sqref="A247:B247">
    <cfRule type="cellIs" dxfId="611" priority="924" stopIfTrue="1" operator="lessThan">
      <formula>0</formula>
    </cfRule>
  </conditionalFormatting>
  <conditionalFormatting sqref="B257">
    <cfRule type="cellIs" dxfId="610" priority="923" stopIfTrue="1" operator="lessThan">
      <formula>0</formula>
    </cfRule>
  </conditionalFormatting>
  <conditionalFormatting sqref="A281:B281">
    <cfRule type="cellIs" dxfId="609" priority="922" stopIfTrue="1" operator="lessThan">
      <formula>0</formula>
    </cfRule>
  </conditionalFormatting>
  <conditionalFormatting sqref="A421:B423">
    <cfRule type="cellIs" dxfId="608" priority="921" stopIfTrue="1" operator="lessThan">
      <formula>0</formula>
    </cfRule>
  </conditionalFormatting>
  <conditionalFormatting sqref="A160:B160">
    <cfRule type="cellIs" dxfId="607" priority="920" stopIfTrue="1" operator="lessThan">
      <formula>0</formula>
    </cfRule>
  </conditionalFormatting>
  <conditionalFormatting sqref="A160">
    <cfRule type="cellIs" dxfId="606" priority="919" stopIfTrue="1" operator="lessThan">
      <formula>0</formula>
    </cfRule>
  </conditionalFormatting>
  <conditionalFormatting sqref="A268">
    <cfRule type="cellIs" dxfId="605" priority="916" stopIfTrue="1" operator="lessThan">
      <formula>0</formula>
    </cfRule>
  </conditionalFormatting>
  <conditionalFormatting sqref="B124">
    <cfRule type="cellIs" dxfId="604" priority="913" stopIfTrue="1" operator="lessThan">
      <formula>0</formula>
    </cfRule>
  </conditionalFormatting>
  <conditionalFormatting sqref="A218:B218">
    <cfRule type="cellIs" dxfId="603" priority="906" stopIfTrue="1" operator="lessThan">
      <formula>0</formula>
    </cfRule>
  </conditionalFormatting>
  <conditionalFormatting sqref="A197:B198">
    <cfRule type="cellIs" dxfId="602" priority="901" stopIfTrue="1" operator="lessThan">
      <formula>0</formula>
    </cfRule>
  </conditionalFormatting>
  <conditionalFormatting sqref="A199:B199">
    <cfRule type="cellIs" dxfId="601" priority="899" stopIfTrue="1" operator="lessThan">
      <formula>0</formula>
    </cfRule>
  </conditionalFormatting>
  <conditionalFormatting sqref="A20:B20">
    <cfRule type="cellIs" dxfId="600" priority="785" stopIfTrue="1" operator="lessThan">
      <formula>0</formula>
    </cfRule>
  </conditionalFormatting>
  <conditionalFormatting sqref="A161:B161">
    <cfRule type="cellIs" dxfId="599" priority="776" stopIfTrue="1" operator="lessThan">
      <formula>0</formula>
    </cfRule>
  </conditionalFormatting>
  <conditionalFormatting sqref="A161">
    <cfRule type="cellIs" dxfId="598" priority="775" stopIfTrue="1" operator="lessThan">
      <formula>0</formula>
    </cfRule>
  </conditionalFormatting>
  <conditionalFormatting sqref="A429:B429 A426:B426 A430">
    <cfRule type="cellIs" dxfId="597" priority="702" stopIfTrue="1" operator="lessThan">
      <formula>0</formula>
    </cfRule>
  </conditionalFormatting>
  <conditionalFormatting sqref="A427:B427">
    <cfRule type="cellIs" dxfId="596" priority="701" stopIfTrue="1" operator="lessThan">
      <formula>0</formula>
    </cfRule>
  </conditionalFormatting>
  <conditionalFormatting sqref="B430">
    <cfRule type="cellIs" dxfId="595" priority="697" stopIfTrue="1" operator="lessThan">
      <formula>0</formula>
    </cfRule>
  </conditionalFormatting>
  <conditionalFormatting sqref="I424">
    <cfRule type="cellIs" dxfId="594" priority="693" stopIfTrue="1" operator="lessThan">
      <formula>0</formula>
    </cfRule>
  </conditionalFormatting>
  <conditionalFormatting sqref="I293">
    <cfRule type="cellIs" dxfId="593" priority="689" stopIfTrue="1" operator="lessThan">
      <formula>0</formula>
    </cfRule>
  </conditionalFormatting>
  <conditionalFormatting sqref="I195:J195 J196:J200">
    <cfRule type="cellIs" dxfId="592" priority="642" stopIfTrue="1" operator="lessThan">
      <formula>0</formula>
    </cfRule>
  </conditionalFormatting>
  <conditionalFormatting sqref="A195:B195">
    <cfRule type="cellIs" dxfId="591" priority="641" stopIfTrue="1" operator="lessThan">
      <formula>0</formula>
    </cfRule>
  </conditionalFormatting>
  <conditionalFormatting sqref="H12">
    <cfRule type="cellIs" dxfId="590" priority="661" stopIfTrue="1" operator="lessThan">
      <formula>0</formula>
    </cfRule>
  </conditionalFormatting>
  <conditionalFormatting sqref="A125:B125 I125:J125 J126:J156">
    <cfRule type="cellIs" dxfId="589" priority="618" stopIfTrue="1" operator="lessThan">
      <formula>0</formula>
    </cfRule>
  </conditionalFormatting>
  <conditionalFormatting sqref="I425">
    <cfRule type="cellIs" dxfId="588" priority="630" stopIfTrue="1" operator="lessThan">
      <formula>0</formula>
    </cfRule>
  </conditionalFormatting>
  <conditionalFormatting sqref="I191:J191">
    <cfRule type="cellIs" dxfId="587" priority="615" stopIfTrue="1" operator="lessThan">
      <formula>0</formula>
    </cfRule>
  </conditionalFormatting>
  <conditionalFormatting sqref="J20 K20:K22 K173 K175 K177:K186 K195:K209 K190:K193 K188 K211 K213 K215:K222 K224 K226:K231 K233:K242 K244 K246 K248:K254 K256 K258:K261 K263:K276 K278 K280 K282:K287 K289 K293:K422 K440:K445 K24:K38 K40 K42:K56 K58:K69 K71:K80 K82:K94 K96:K106 K108:K115 K117:K123 K125:K158 K160:K165 K167:K171">
    <cfRule type="cellIs" dxfId="586" priority="596" stopIfTrue="1" operator="lessThan">
      <formula>0</formula>
    </cfRule>
  </conditionalFormatting>
  <conditionalFormatting sqref="A31:B31 I31:J31">
    <cfRule type="cellIs" dxfId="585" priority="587" stopIfTrue="1" operator="lessThan">
      <formula>0</formula>
    </cfRule>
  </conditionalFormatting>
  <conditionalFormatting sqref="D123:D124 D25:D30 D34 D126:D127 D136 D157:D158 D138:D139">
    <cfRule type="cellIs" dxfId="584" priority="586" stopIfTrue="1" operator="lessThan">
      <formula>0</formula>
    </cfRule>
  </conditionalFormatting>
  <conditionalFormatting sqref="D167">
    <cfRule type="cellIs" dxfId="583" priority="583" stopIfTrue="1" operator="lessThan">
      <formula>0</formula>
    </cfRule>
  </conditionalFormatting>
  <conditionalFormatting sqref="D445 D443">
    <cfRule type="cellIs" dxfId="582" priority="582" stopIfTrue="1" operator="lessThan">
      <formula>0</formula>
    </cfRule>
  </conditionalFormatting>
  <conditionalFormatting sqref="D20:D22">
    <cfRule type="cellIs" dxfId="581" priority="577" stopIfTrue="1" operator="lessThan">
      <formula>0</formula>
    </cfRule>
  </conditionalFormatting>
  <conditionalFormatting sqref="D35">
    <cfRule type="cellIs" dxfId="580" priority="576" stopIfTrue="1" operator="lessThan">
      <formula>0</formula>
    </cfRule>
  </conditionalFormatting>
  <conditionalFormatting sqref="D37">
    <cfRule type="cellIs" dxfId="579" priority="575" stopIfTrue="1" operator="lessThan">
      <formula>0</formula>
    </cfRule>
  </conditionalFormatting>
  <conditionalFormatting sqref="D160:D164">
    <cfRule type="cellIs" dxfId="578" priority="571" stopIfTrue="1" operator="lessThan">
      <formula>0</formula>
    </cfRule>
  </conditionalFormatting>
  <conditionalFormatting sqref="D177 D179:D182">
    <cfRule type="cellIs" dxfId="577" priority="570" stopIfTrue="1" operator="lessThan">
      <formula>0</formula>
    </cfRule>
  </conditionalFormatting>
  <conditionalFormatting sqref="D192:D193 D196:D199 D201:D205">
    <cfRule type="cellIs" dxfId="576" priority="569" stopIfTrue="1" operator="lessThan">
      <formula>0</formula>
    </cfRule>
  </conditionalFormatting>
  <conditionalFormatting sqref="D194">
    <cfRule type="cellIs" dxfId="575" priority="568" stopIfTrue="1" operator="lessThan">
      <formula>0</formula>
    </cfRule>
  </conditionalFormatting>
  <conditionalFormatting sqref="D215:D221">
    <cfRule type="cellIs" dxfId="574" priority="567" stopIfTrue="1" operator="lessThan">
      <formula>0</formula>
    </cfRule>
  </conditionalFormatting>
  <conditionalFormatting sqref="D230 D236:D237">
    <cfRule type="cellIs" dxfId="573" priority="566" stopIfTrue="1" operator="lessThan">
      <formula>0</formula>
    </cfRule>
  </conditionalFormatting>
  <conditionalFormatting sqref="D226:D227">
    <cfRule type="cellIs" dxfId="572" priority="563" stopIfTrue="1" operator="lessThan">
      <formula>0</formula>
    </cfRule>
  </conditionalFormatting>
  <conditionalFormatting sqref="D233:D235">
    <cfRule type="cellIs" dxfId="571" priority="562" stopIfTrue="1" operator="lessThan">
      <formula>0</formula>
    </cfRule>
  </conditionalFormatting>
  <conditionalFormatting sqref="D262">
    <cfRule type="cellIs" dxfId="570" priority="560" stopIfTrue="1" operator="lessThan">
      <formula>0</formula>
    </cfRule>
  </conditionalFormatting>
  <conditionalFormatting sqref="D425">
    <cfRule type="cellIs" dxfId="569" priority="548" stopIfTrue="1" operator="lessThan">
      <formula>0</formula>
    </cfRule>
  </conditionalFormatting>
  <conditionalFormatting sqref="D228:D229">
    <cfRule type="cellIs" dxfId="568" priority="547" stopIfTrue="1" operator="lessThan">
      <formula>0</formula>
    </cfRule>
  </conditionalFormatting>
  <conditionalFormatting sqref="D105">
    <cfRule type="cellIs" dxfId="567" priority="535" stopIfTrue="1" operator="lessThan">
      <formula>0</formula>
    </cfRule>
  </conditionalFormatting>
  <conditionalFormatting sqref="D128">
    <cfRule type="cellIs" dxfId="566" priority="542" stopIfTrue="1" operator="lessThan">
      <formula>0</formula>
    </cfRule>
  </conditionalFormatting>
  <conditionalFormatting sqref="D134:D135">
    <cfRule type="cellIs" dxfId="565" priority="541" stopIfTrue="1" operator="lessThan">
      <formula>0</formula>
    </cfRule>
  </conditionalFormatting>
  <conditionalFormatting sqref="D125">
    <cfRule type="cellIs" dxfId="564" priority="540" stopIfTrue="1" operator="lessThan">
      <formula>0</formula>
    </cfRule>
  </conditionalFormatting>
  <conditionalFormatting sqref="D191">
    <cfRule type="cellIs" dxfId="563" priority="539" stopIfTrue="1" operator="lessThan">
      <formula>0</formula>
    </cfRule>
  </conditionalFormatting>
  <conditionalFormatting sqref="D190">
    <cfRule type="cellIs" dxfId="562" priority="538" stopIfTrue="1" operator="lessThan">
      <formula>0</formula>
    </cfRule>
  </conditionalFormatting>
  <conditionalFormatting sqref="D131">
    <cfRule type="cellIs" dxfId="561" priority="533" stopIfTrue="1" operator="lessThan">
      <formula>0</formula>
    </cfRule>
  </conditionalFormatting>
  <conditionalFormatting sqref="D19">
    <cfRule type="cellIs" dxfId="560" priority="532" stopIfTrue="1" operator="lessThan">
      <formula>0</formula>
    </cfRule>
  </conditionalFormatting>
  <conditionalFormatting sqref="D24">
    <cfRule type="cellIs" dxfId="559" priority="531" stopIfTrue="1" operator="lessThan">
      <formula>0</formula>
    </cfRule>
  </conditionalFormatting>
  <conditionalFormatting sqref="D31">
    <cfRule type="cellIs" dxfId="558" priority="530" stopIfTrue="1" operator="lessThan">
      <formula>0</formula>
    </cfRule>
  </conditionalFormatting>
  <conditionalFormatting sqref="D55">
    <cfRule type="cellIs" dxfId="557" priority="529" stopIfTrue="1" operator="lessThan">
      <formula>0</formula>
    </cfRule>
  </conditionalFormatting>
  <conditionalFormatting sqref="D42:D54">
    <cfRule type="cellIs" dxfId="556" priority="528" stopIfTrue="1" operator="lessThan">
      <formula>0</formula>
    </cfRule>
  </conditionalFormatting>
  <conditionalFormatting sqref="E38:E41 E95 E123:E124 E231:E232 E55:E57 E69:E70 E431 E80:E81 E106:E110 E158:E159 E186:E189 E193:E194 E269:E270 E260:E262 E422 E164:E165 E115:E116 E206:E225 E274:E292 E167:E176 E241:E252 E15:F18 E11:F11 F55 F167 F165 F194 F219 F251 E254:E257 F260 F284 H18 J18 L18 K172 L210">
    <cfRule type="cellIs" dxfId="555" priority="467" stopIfTrue="1" operator="lessThan">
      <formula>0</formula>
    </cfRule>
  </conditionalFormatting>
  <conditionalFormatting sqref="C165 C167">
    <cfRule type="cellIs" dxfId="554" priority="526" stopIfTrue="1" operator="lessThan">
      <formula>0</formula>
    </cfRule>
  </conditionalFormatting>
  <conditionalFormatting sqref="C167">
    <cfRule type="cellIs" dxfId="553" priority="524" stopIfTrue="1" operator="lessThan">
      <formula>0</formula>
    </cfRule>
  </conditionalFormatting>
  <conditionalFormatting sqref="C445 C443">
    <cfRule type="cellIs" dxfId="552" priority="523" stopIfTrue="1" operator="lessThan">
      <formula>0</formula>
    </cfRule>
  </conditionalFormatting>
  <conditionalFormatting sqref="C442">
    <cfRule type="cellIs" dxfId="551" priority="522" stopIfTrue="1" operator="lessThan">
      <formula>0</formula>
    </cfRule>
  </conditionalFormatting>
  <conditionalFormatting sqref="C444">
    <cfRule type="cellIs" dxfId="550" priority="521" stopIfTrue="1" operator="lessThan">
      <formula>0</formula>
    </cfRule>
  </conditionalFormatting>
  <conditionalFormatting sqref="C274:C281 C107 C115:C116 C58:C68 C73:C76 C82:C91 C421:C422 C79 C93:C95 C293">
    <cfRule type="cellIs" dxfId="549" priority="520" stopIfTrue="1" operator="lessThan">
      <formula>0</formula>
    </cfRule>
  </conditionalFormatting>
  <conditionalFormatting sqref="C23 C11 C35:C41 C56:C57 C159 C15:C18 C69:C70 C80:C81 C168:C176 C183:C189 C206:C214 C241:C247 I172 J210">
    <cfRule type="cellIs" dxfId="548" priority="519" stopIfTrue="1" operator="lessThan">
      <formula>0</formula>
    </cfRule>
  </conditionalFormatting>
  <conditionalFormatting sqref="C20:C22">
    <cfRule type="cellIs" dxfId="547" priority="518" stopIfTrue="1" operator="lessThan">
      <formula>0</formula>
    </cfRule>
  </conditionalFormatting>
  <conditionalFormatting sqref="C35">
    <cfRule type="cellIs" dxfId="546" priority="517" stopIfTrue="1" operator="lessThan">
      <formula>0</formula>
    </cfRule>
  </conditionalFormatting>
  <conditionalFormatting sqref="C108:C114">
    <cfRule type="cellIs" dxfId="545" priority="514" stopIfTrue="1" operator="lessThan">
      <formula>0</formula>
    </cfRule>
  </conditionalFormatting>
  <conditionalFormatting sqref="C177 C179:C182">
    <cfRule type="cellIs" dxfId="544" priority="511" stopIfTrue="1" operator="lessThan">
      <formula>0</formula>
    </cfRule>
  </conditionalFormatting>
  <conditionalFormatting sqref="C194">
    <cfRule type="cellIs" dxfId="543" priority="509" stopIfTrue="1" operator="lessThan">
      <formula>0</formula>
    </cfRule>
  </conditionalFormatting>
  <conditionalFormatting sqref="C215:C221">
    <cfRule type="cellIs" dxfId="542" priority="508" stopIfTrue="1" operator="lessThan">
      <formula>0</formula>
    </cfRule>
  </conditionalFormatting>
  <conditionalFormatting sqref="C230 C236:C237">
    <cfRule type="cellIs" dxfId="541" priority="507" stopIfTrue="1" operator="lessThan">
      <formula>0</formula>
    </cfRule>
  </conditionalFormatting>
  <conditionalFormatting sqref="C231 C239:C240 C222:C225">
    <cfRule type="cellIs" dxfId="540" priority="506" stopIfTrue="1" operator="lessThan">
      <formula>0</formula>
    </cfRule>
  </conditionalFormatting>
  <conditionalFormatting sqref="C226:C227">
    <cfRule type="cellIs" dxfId="539" priority="504" stopIfTrue="1" operator="lessThan">
      <formula>0</formula>
    </cfRule>
  </conditionalFormatting>
  <conditionalFormatting sqref="C238">
    <cfRule type="cellIs" dxfId="538" priority="505" stopIfTrue="1" operator="lessThan">
      <formula>0</formula>
    </cfRule>
  </conditionalFormatting>
  <conditionalFormatting sqref="C248:C253 C263:C273 C260:C261">
    <cfRule type="cellIs" dxfId="537" priority="502" stopIfTrue="1" operator="lessThan">
      <formula>0</formula>
    </cfRule>
  </conditionalFormatting>
  <conditionalFormatting sqref="C262">
    <cfRule type="cellIs" dxfId="536" priority="501" stopIfTrue="1" operator="lessThan">
      <formula>0</formula>
    </cfRule>
  </conditionalFormatting>
  <conditionalFormatting sqref="C254:C257">
    <cfRule type="cellIs" dxfId="535" priority="500" stopIfTrue="1" operator="lessThan">
      <formula>0</formula>
    </cfRule>
  </conditionalFormatting>
  <conditionalFormatting sqref="C282">
    <cfRule type="cellIs" dxfId="534" priority="499" stopIfTrue="1" operator="lessThan">
      <formula>0</formula>
    </cfRule>
  </conditionalFormatting>
  <conditionalFormatting sqref="C283:C286 C424 C426:C427 C440:C441 C436:C438">
    <cfRule type="cellIs" dxfId="533" priority="498" stopIfTrue="1" operator="lessThan">
      <formula>0</formula>
    </cfRule>
  </conditionalFormatting>
  <conditionalFormatting sqref="C287:C289">
    <cfRule type="cellIs" dxfId="532" priority="497" stopIfTrue="1" operator="lessThan">
      <formula>0</formula>
    </cfRule>
  </conditionalFormatting>
  <conditionalFormatting sqref="C290:C292">
    <cfRule type="cellIs" dxfId="531" priority="496" stopIfTrue="1" operator="lessThan">
      <formula>0</formula>
    </cfRule>
  </conditionalFormatting>
  <conditionalFormatting sqref="C423">
    <cfRule type="cellIs" dxfId="530" priority="494" stopIfTrue="1" operator="lessThan">
      <formula>0</formula>
    </cfRule>
  </conditionalFormatting>
  <conditionalFormatting sqref="E424">
    <cfRule type="cellIs" dxfId="529" priority="456" stopIfTrue="1" operator="lessThan">
      <formula>0</formula>
    </cfRule>
  </conditionalFormatting>
  <conditionalFormatting sqref="C178">
    <cfRule type="cellIs" dxfId="528" priority="492" stopIfTrue="1" operator="lessThan">
      <formula>0</formula>
    </cfRule>
  </conditionalFormatting>
  <conditionalFormatting sqref="C195">
    <cfRule type="cellIs" dxfId="527" priority="491" stopIfTrue="1" operator="lessThan">
      <formula>0</formula>
    </cfRule>
  </conditionalFormatting>
  <conditionalFormatting sqref="E272">
    <cfRule type="cellIs" dxfId="526" priority="453" stopIfTrue="1" operator="lessThan">
      <formula>0</formula>
    </cfRule>
  </conditionalFormatting>
  <conditionalFormatting sqref="C425">
    <cfRule type="cellIs" dxfId="525" priority="489" stopIfTrue="1" operator="lessThan">
      <formula>0</formula>
    </cfRule>
  </conditionalFormatting>
  <conditionalFormatting sqref="C439 J439">
    <cfRule type="cellIs" dxfId="524" priority="486" stopIfTrue="1" operator="lessThan">
      <formula>0</formula>
    </cfRule>
  </conditionalFormatting>
  <conditionalFormatting sqref="C228:C229">
    <cfRule type="cellIs" dxfId="523" priority="488" stopIfTrue="1" operator="lessThan">
      <formula>0</formula>
    </cfRule>
  </conditionalFormatting>
  <conditionalFormatting sqref="C232">
    <cfRule type="cellIs" dxfId="522" priority="487" stopIfTrue="1" operator="lessThan">
      <formula>0</formula>
    </cfRule>
  </conditionalFormatting>
  <conditionalFormatting sqref="C12">
    <cfRule type="cellIs" dxfId="521" priority="485" stopIfTrue="1" operator="lessThan">
      <formula>0</formula>
    </cfRule>
  </conditionalFormatting>
  <conditionalFormatting sqref="C105">
    <cfRule type="cellIs" dxfId="520" priority="476" stopIfTrue="1" operator="lessThan">
      <formula>0</formula>
    </cfRule>
  </conditionalFormatting>
  <conditionalFormatting sqref="C128">
    <cfRule type="cellIs" dxfId="519" priority="483" stopIfTrue="1" operator="lessThan">
      <formula>0</formula>
    </cfRule>
  </conditionalFormatting>
  <conditionalFormatting sqref="C134:C135">
    <cfRule type="cellIs" dxfId="518" priority="482" stopIfTrue="1" operator="lessThan">
      <formula>0</formula>
    </cfRule>
  </conditionalFormatting>
  <conditionalFormatting sqref="C125">
    <cfRule type="cellIs" dxfId="517" priority="481" stopIfTrue="1" operator="lessThan">
      <formula>0</formula>
    </cfRule>
  </conditionalFormatting>
  <conditionalFormatting sqref="C191">
    <cfRule type="cellIs" dxfId="516" priority="480" stopIfTrue="1" operator="lessThan">
      <formula>0</formula>
    </cfRule>
  </conditionalFormatting>
  <conditionalFormatting sqref="C190">
    <cfRule type="cellIs" dxfId="515" priority="479" stopIfTrue="1" operator="lessThan">
      <formula>0</formula>
    </cfRule>
  </conditionalFormatting>
  <conditionalFormatting sqref="C166">
    <cfRule type="cellIs" dxfId="514" priority="478" stopIfTrue="1" operator="lessThan">
      <formula>0</formula>
    </cfRule>
  </conditionalFormatting>
  <conditionalFormatting sqref="C96:C104">
    <cfRule type="cellIs" dxfId="513" priority="477" stopIfTrue="1" operator="lessThan">
      <formula>0</formula>
    </cfRule>
  </conditionalFormatting>
  <conditionalFormatting sqref="C129">
    <cfRule type="cellIs" dxfId="512" priority="475" stopIfTrue="1" operator="lessThan">
      <formula>0</formula>
    </cfRule>
  </conditionalFormatting>
  <conditionalFormatting sqref="C19">
    <cfRule type="cellIs" dxfId="511" priority="473" stopIfTrue="1" operator="lessThan">
      <formula>0</formula>
    </cfRule>
  </conditionalFormatting>
  <conditionalFormatting sqref="C131">
    <cfRule type="cellIs" dxfId="510" priority="474" stopIfTrue="1" operator="lessThan">
      <formula>0</formula>
    </cfRule>
  </conditionalFormatting>
  <conditionalFormatting sqref="C24">
    <cfRule type="cellIs" dxfId="509" priority="472" stopIfTrue="1" operator="lessThan">
      <formula>0</formula>
    </cfRule>
  </conditionalFormatting>
  <conditionalFormatting sqref="C31">
    <cfRule type="cellIs" dxfId="508" priority="471" stopIfTrue="1" operator="lessThan">
      <formula>0</formula>
    </cfRule>
  </conditionalFormatting>
  <conditionalFormatting sqref="C55">
    <cfRule type="cellIs" dxfId="507" priority="470" stopIfTrue="1" operator="lessThan">
      <formula>0</formula>
    </cfRule>
  </conditionalFormatting>
  <conditionalFormatting sqref="C42:C54">
    <cfRule type="cellIs" dxfId="506" priority="469" stopIfTrue="1" operator="lessThan">
      <formula>0</formula>
    </cfRule>
  </conditionalFormatting>
  <conditionalFormatting sqref="E237 E34:E37 E73:E76 E94 E82:E91 E179:E185 E25:E29 E136 E126:E127 E138:E139 E157:F157 F183 E430:F430 D433:E433">
    <cfRule type="cellIs" dxfId="505" priority="468" stopIfTrue="1" operator="lessThan">
      <formula>0</formula>
    </cfRule>
  </conditionalFormatting>
  <conditionalFormatting sqref="E271 E432 E434:E435">
    <cfRule type="cellIs" dxfId="504" priority="466" stopIfTrue="1" operator="lessThan">
      <formula>0</formula>
    </cfRule>
  </conditionalFormatting>
  <conditionalFormatting sqref="E167:F167">
    <cfRule type="cellIs" dxfId="503" priority="465" stopIfTrue="1" operator="lessThan">
      <formula>0</formula>
    </cfRule>
  </conditionalFormatting>
  <conditionalFormatting sqref="E226:E229">
    <cfRule type="cellIs" dxfId="502" priority="464" stopIfTrue="1" operator="lessThan">
      <formula>0</formula>
    </cfRule>
  </conditionalFormatting>
  <conditionalFormatting sqref="E233:E235">
    <cfRule type="cellIs" dxfId="501" priority="463" stopIfTrue="1" operator="lessThan">
      <formula>0</formula>
    </cfRule>
  </conditionalFormatting>
  <conditionalFormatting sqref="E263:E268">
    <cfRule type="cellIs" dxfId="500" priority="462" stopIfTrue="1" operator="lessThan">
      <formula>0</formula>
    </cfRule>
  </conditionalFormatting>
  <conditionalFormatting sqref="E293">
    <cfRule type="cellIs" dxfId="499" priority="461" stopIfTrue="1" operator="lessThan">
      <formula>0</formula>
    </cfRule>
  </conditionalFormatting>
  <conditionalFormatting sqref="E111:E113">
    <cfRule type="cellIs" dxfId="498" priority="423" stopIfTrue="1" operator="lessThan">
      <formula>0</formula>
    </cfRule>
  </conditionalFormatting>
  <conditionalFormatting sqref="E429">
    <cfRule type="cellIs" dxfId="497" priority="459" stopIfTrue="1" operator="lessThan">
      <formula>0</formula>
    </cfRule>
  </conditionalFormatting>
  <conditionalFormatting sqref="E427">
    <cfRule type="cellIs" dxfId="496" priority="458" stopIfTrue="1" operator="lessThan">
      <formula>0</formula>
    </cfRule>
  </conditionalFormatting>
  <conditionalFormatting sqref="E426">
    <cfRule type="cellIs" dxfId="495" priority="457" stopIfTrue="1" operator="lessThan">
      <formula>0</formula>
    </cfRule>
  </conditionalFormatting>
  <conditionalFormatting sqref="E12:F12">
    <cfRule type="cellIs" dxfId="494" priority="455" stopIfTrue="1" operator="lessThan">
      <formula>0</formula>
    </cfRule>
  </conditionalFormatting>
  <conditionalFormatting sqref="E436:E437 E441">
    <cfRule type="cellIs" dxfId="493" priority="448" stopIfTrue="1" operator="lessThan">
      <formula>0</formula>
    </cfRule>
  </conditionalFormatting>
  <conditionalFormatting sqref="E20:E22">
    <cfRule type="cellIs" dxfId="492" priority="452" stopIfTrue="1" operator="lessThan">
      <formula>0</formula>
    </cfRule>
  </conditionalFormatting>
  <conditionalFormatting sqref="E68:F68">
    <cfRule type="cellIs" dxfId="491" priority="449" stopIfTrue="1" operator="lessThan">
      <formula>0</formula>
    </cfRule>
  </conditionalFormatting>
  <conditionalFormatting sqref="E23">
    <cfRule type="cellIs" dxfId="490" priority="451" stopIfTrue="1" operator="lessThan">
      <formula>0</formula>
    </cfRule>
  </conditionalFormatting>
  <conditionalFormatting sqref="E58:E60 E66">
    <cfRule type="cellIs" dxfId="489" priority="450" stopIfTrue="1" operator="lessThan">
      <formula>0</formula>
    </cfRule>
  </conditionalFormatting>
  <conditionalFormatting sqref="E438">
    <cfRule type="cellIs" dxfId="488" priority="447" stopIfTrue="1" operator="lessThan">
      <formula>0</formula>
    </cfRule>
  </conditionalFormatting>
  <conditionalFormatting sqref="E439:E440 L439">
    <cfRule type="cellIs" dxfId="487" priority="446" stopIfTrue="1" operator="lessThan">
      <formula>0</formula>
    </cfRule>
  </conditionalFormatting>
  <conditionalFormatting sqref="E79:F79">
    <cfRule type="cellIs" dxfId="486" priority="445" stopIfTrue="1" operator="lessThan">
      <formula>0</formula>
    </cfRule>
  </conditionalFormatting>
  <conditionalFormatting sqref="E117:E121">
    <cfRule type="cellIs" dxfId="485" priority="444" stopIfTrue="1" operator="lessThan">
      <formula>0</formula>
    </cfRule>
  </conditionalFormatting>
  <conditionalFormatting sqref="E160:E162">
    <cfRule type="cellIs" dxfId="484" priority="443" stopIfTrue="1" operator="lessThan">
      <formula>0</formula>
    </cfRule>
  </conditionalFormatting>
  <conditionalFormatting sqref="E163:F163">
    <cfRule type="cellIs" dxfId="483" priority="442" stopIfTrue="1" operator="lessThan">
      <formula>0</formula>
    </cfRule>
  </conditionalFormatting>
  <conditionalFormatting sqref="E177">
    <cfRule type="cellIs" dxfId="482" priority="441" stopIfTrue="1" operator="lessThan">
      <formula>0</formula>
    </cfRule>
  </conditionalFormatting>
  <conditionalFormatting sqref="E202:E205 F203:F205">
    <cfRule type="cellIs" dxfId="481" priority="440" stopIfTrue="1" operator="lessThan">
      <formula>0</formula>
    </cfRule>
  </conditionalFormatting>
  <conditionalFormatting sqref="E423">
    <cfRule type="cellIs" dxfId="480" priority="439" stopIfTrue="1" operator="lessThan">
      <formula>0</formula>
    </cfRule>
  </conditionalFormatting>
  <conditionalFormatting sqref="E443:F443 E445:F445">
    <cfRule type="cellIs" dxfId="479" priority="438" stopIfTrue="1" operator="lessThan">
      <formula>0</formula>
    </cfRule>
  </conditionalFormatting>
  <conditionalFormatting sqref="E192">
    <cfRule type="cellIs" dxfId="478" priority="436" stopIfTrue="1" operator="lessThan">
      <formula>0</formula>
    </cfRule>
  </conditionalFormatting>
  <conditionalFormatting sqref="E442:F442">
    <cfRule type="cellIs" dxfId="477" priority="437" stopIfTrue="1" operator="lessThan">
      <formula>0</formula>
    </cfRule>
  </conditionalFormatting>
  <conditionalFormatting sqref="E201">
    <cfRule type="cellIs" dxfId="476" priority="435" stopIfTrue="1" operator="lessThan">
      <formula>0</formula>
    </cfRule>
  </conditionalFormatting>
  <conditionalFormatting sqref="E230:F230">
    <cfRule type="cellIs" dxfId="475" priority="434" stopIfTrue="1" operator="lessThan">
      <formula>0</formula>
    </cfRule>
  </conditionalFormatting>
  <conditionalFormatting sqref="E236:F236">
    <cfRule type="cellIs" dxfId="474" priority="433" stopIfTrue="1" operator="lessThan">
      <formula>0</formula>
    </cfRule>
  </conditionalFormatting>
  <conditionalFormatting sqref="E238:E240 F238 F240">
    <cfRule type="cellIs" dxfId="473" priority="432" stopIfTrue="1" operator="lessThan">
      <formula>0</formula>
    </cfRule>
  </conditionalFormatting>
  <conditionalFormatting sqref="E444">
    <cfRule type="cellIs" dxfId="472" priority="431" stopIfTrue="1" operator="lessThan">
      <formula>0</formula>
    </cfRule>
  </conditionalFormatting>
  <conditionalFormatting sqref="G195:H195 H196:H199 G196:G200">
    <cfRule type="cellIs" dxfId="471" priority="371" stopIfTrue="1" operator="lessThan">
      <formula>0</formula>
    </cfRule>
  </conditionalFormatting>
  <conditionalFormatting sqref="G192:H193 G201:H205">
    <cfRule type="cellIs" dxfId="470" priority="387" stopIfTrue="1" operator="lessThan">
      <formula>0</formula>
    </cfRule>
  </conditionalFormatting>
  <conditionalFormatting sqref="G106:H106">
    <cfRule type="cellIs" dxfId="469" priority="392" stopIfTrue="1" operator="lessThan">
      <formula>0</formula>
    </cfRule>
  </conditionalFormatting>
  <conditionalFormatting sqref="E93:F93">
    <cfRule type="cellIs" dxfId="468" priority="420" stopIfTrue="1" operator="lessThan">
      <formula>0</formula>
    </cfRule>
  </conditionalFormatting>
  <conditionalFormatting sqref="G194:L194">
    <cfRule type="cellIs" dxfId="467" priority="386" stopIfTrue="1" operator="lessThan">
      <formula>0</formula>
    </cfRule>
  </conditionalFormatting>
  <conditionalFormatting sqref="E65">
    <cfRule type="cellIs" dxfId="466" priority="422" stopIfTrue="1" operator="lessThan">
      <formula>0</formula>
    </cfRule>
  </conditionalFormatting>
  <conditionalFormatting sqref="G230:H230 G236:H237">
    <cfRule type="cellIs" dxfId="465" priority="384" stopIfTrue="1" operator="lessThan">
      <formula>0</formula>
    </cfRule>
  </conditionalFormatting>
  <conditionalFormatting sqref="E105">
    <cfRule type="cellIs" dxfId="464" priority="419" stopIfTrue="1" operator="lessThan">
      <formula>0</formula>
    </cfRule>
  </conditionalFormatting>
  <conditionalFormatting sqref="E114">
    <cfRule type="cellIs" dxfId="463" priority="418" stopIfTrue="1" operator="lessThan">
      <formula>0</formula>
    </cfRule>
  </conditionalFormatting>
  <conditionalFormatting sqref="E122:F122">
    <cfRule type="cellIs" dxfId="462" priority="417" stopIfTrue="1" operator="lessThan">
      <formula>0</formula>
    </cfRule>
  </conditionalFormatting>
  <conditionalFormatting sqref="E166">
    <cfRule type="cellIs" dxfId="461" priority="408" stopIfTrue="1" operator="lessThan">
      <formula>0</formula>
    </cfRule>
  </conditionalFormatting>
  <conditionalFormatting sqref="E128">
    <cfRule type="cellIs" dxfId="460" priority="415" stopIfTrue="1" operator="lessThan">
      <formula>0</formula>
    </cfRule>
  </conditionalFormatting>
  <conditionalFormatting sqref="E19">
    <cfRule type="cellIs" dxfId="459" priority="402" stopIfTrue="1" operator="lessThan">
      <formula>0</formula>
    </cfRule>
  </conditionalFormatting>
  <conditionalFormatting sqref="E195:E196">
    <cfRule type="cellIs" dxfId="458" priority="412" stopIfTrue="1" operator="lessThan">
      <formula>0</formula>
    </cfRule>
  </conditionalFormatting>
  <conditionalFormatting sqref="G254:H254 G256:H256 G257:K257 G255:M255">
    <cfRule type="cellIs" dxfId="457" priority="377" stopIfTrue="1" operator="lessThan">
      <formula>0</formula>
    </cfRule>
  </conditionalFormatting>
  <conditionalFormatting sqref="E191">
    <cfRule type="cellIs" dxfId="456" priority="409" stopIfTrue="1" operator="lessThan">
      <formula>0</formula>
    </cfRule>
  </conditionalFormatting>
  <conditionalFormatting sqref="E129">
    <cfRule type="cellIs" dxfId="455" priority="404" stopIfTrue="1" operator="lessThan">
      <formula>0</formula>
    </cfRule>
  </conditionalFormatting>
  <conditionalFormatting sqref="E131">
    <cfRule type="cellIs" dxfId="454" priority="403" stopIfTrue="1" operator="lessThan">
      <formula>0</formula>
    </cfRule>
  </conditionalFormatting>
  <conditionalFormatting sqref="E96:E104">
    <cfRule type="cellIs" dxfId="453" priority="405" stopIfTrue="1" operator="lessThan">
      <formula>0</formula>
    </cfRule>
  </conditionalFormatting>
  <conditionalFormatting sqref="G11:H11 G80:H80 G168:H171 G183:H186 G206:H209 G241:H242 H55:H56 G35:H38 H69 G15:H15 G40:H40 G175:H175 G173:H173 G172 G188:H188 G211:H211 G210 G213:H213 G244:H244 G246:H246 G17:H17 G23 H13:I13 K13 G18 G16:M16 I18 K18 I23 K23 M23 G39:M39 G57:M57 G70:M70 G81:M81 G159:M159 M172 G174:M174 G187:M187 G212:M212 G214:M214 G243:M243 G245:M245 G247:M247 G189:M189 G176:M176 G41:M41 M18">
    <cfRule type="cellIs" dxfId="452" priority="397" stopIfTrue="1" operator="lessThan">
      <formula>0</formula>
    </cfRule>
  </conditionalFormatting>
  <conditionalFormatting sqref="E31">
    <cfRule type="cellIs" dxfId="451" priority="400" stopIfTrue="1" operator="lessThan">
      <formula>0</formula>
    </cfRule>
  </conditionalFormatting>
  <conditionalFormatting sqref="G35:H35">
    <cfRule type="cellIs" dxfId="450" priority="395" stopIfTrue="1" operator="lessThan">
      <formula>0</formula>
    </cfRule>
  </conditionalFormatting>
  <conditionalFormatting sqref="G37:H37">
    <cfRule type="cellIs" dxfId="449" priority="394" stopIfTrue="1" operator="lessThan">
      <formula>0</formula>
    </cfRule>
  </conditionalFormatting>
  <conditionalFormatting sqref="H42:H54">
    <cfRule type="cellIs" dxfId="448" priority="393" stopIfTrue="1" operator="lessThan">
      <formula>0</formula>
    </cfRule>
  </conditionalFormatting>
  <conditionalFormatting sqref="H117:H122">
    <cfRule type="cellIs" dxfId="447" priority="390" stopIfTrue="1" operator="lessThan">
      <formula>0</formula>
    </cfRule>
  </conditionalFormatting>
  <conditionalFormatting sqref="G177:H182">
    <cfRule type="cellIs" dxfId="446" priority="388" stopIfTrue="1" operator="lessThan">
      <formula>0</formula>
    </cfRule>
  </conditionalFormatting>
  <conditionalFormatting sqref="G215:H221">
    <cfRule type="cellIs" dxfId="445" priority="385" stopIfTrue="1" operator="lessThan">
      <formula>0</formula>
    </cfRule>
  </conditionalFormatting>
  <conditionalFormatting sqref="G226:H229">
    <cfRule type="cellIs" dxfId="444" priority="381" stopIfTrue="1" operator="lessThan">
      <formula>0</formula>
    </cfRule>
  </conditionalFormatting>
  <conditionalFormatting sqref="G233:H235">
    <cfRule type="cellIs" dxfId="443" priority="380" stopIfTrue="1" operator="lessThan">
      <formula>0</formula>
    </cfRule>
  </conditionalFormatting>
  <conditionalFormatting sqref="G424:H424 G440:H441 G436:H438 G434:H434 H426:H427 G425:G427">
    <cfRule type="cellIs" dxfId="442" priority="376" stopIfTrue="1" operator="lessThan">
      <formula>0</formula>
    </cfRule>
  </conditionalFormatting>
  <conditionalFormatting sqref="G290:M292">
    <cfRule type="cellIs" dxfId="441" priority="374" stopIfTrue="1" operator="lessThan">
      <formula>0</formula>
    </cfRule>
  </conditionalFormatting>
  <conditionalFormatting sqref="G423:K423">
    <cfRule type="cellIs" dxfId="440" priority="372" stopIfTrue="1" operator="lessThan">
      <formula>0</formula>
    </cfRule>
  </conditionalFormatting>
  <conditionalFormatting sqref="H425">
    <cfRule type="cellIs" dxfId="439" priority="370" stopIfTrue="1" operator="lessThan">
      <formula>0</formula>
    </cfRule>
  </conditionalFormatting>
  <conditionalFormatting sqref="G232:K232">
    <cfRule type="cellIs" dxfId="438" priority="369" stopIfTrue="1" operator="lessThan">
      <formula>0</formula>
    </cfRule>
  </conditionalFormatting>
  <conditionalFormatting sqref="G439">
    <cfRule type="cellIs" dxfId="437" priority="368" stopIfTrue="1" operator="lessThan">
      <formula>0</formula>
    </cfRule>
  </conditionalFormatting>
  <conditionalFormatting sqref="G12:H12">
    <cfRule type="cellIs" dxfId="436" priority="367" stopIfTrue="1" operator="lessThan">
      <formula>0</formula>
    </cfRule>
  </conditionalFormatting>
  <conditionalFormatting sqref="H190:H191">
    <cfRule type="cellIs" dxfId="435" priority="366" stopIfTrue="1" operator="lessThan">
      <formula>0</formula>
    </cfRule>
  </conditionalFormatting>
  <conditionalFormatting sqref="H96:H104">
    <cfRule type="cellIs" dxfId="434" priority="365" stopIfTrue="1" operator="lessThan">
      <formula>0</formula>
    </cfRule>
  </conditionalFormatting>
  <conditionalFormatting sqref="G19:H22">
    <cfRule type="cellIs" dxfId="433" priority="364" stopIfTrue="1" operator="lessThan">
      <formula>0</formula>
    </cfRule>
  </conditionalFormatting>
  <conditionalFormatting sqref="E42:E54">
    <cfRule type="cellIs" dxfId="432" priority="362" stopIfTrue="1" operator="lessThan">
      <formula>0</formula>
    </cfRule>
  </conditionalFormatting>
  <conditionalFormatting sqref="H67">
    <cfRule type="cellIs" dxfId="431" priority="361" stopIfTrue="1" operator="lessThan">
      <formula>0</formula>
    </cfRule>
  </conditionalFormatting>
  <conditionalFormatting sqref="H73:H76">
    <cfRule type="cellIs" dxfId="430" priority="360" stopIfTrue="1" operator="lessThan">
      <formula>0</formula>
    </cfRule>
  </conditionalFormatting>
  <conditionalFormatting sqref="E178">
    <cfRule type="cellIs" dxfId="429" priority="353" stopIfTrue="1" operator="lessThan">
      <formula>0</formula>
    </cfRule>
  </conditionalFormatting>
  <conditionalFormatting sqref="D258:D259">
    <cfRule type="cellIs" dxfId="428" priority="348" stopIfTrue="1" operator="lessThan">
      <formula>0</formula>
    </cfRule>
  </conditionalFormatting>
  <conditionalFormatting sqref="E258:E259">
    <cfRule type="cellIs" dxfId="427" priority="346" stopIfTrue="1" operator="lessThan">
      <formula>0</formula>
    </cfRule>
  </conditionalFormatting>
  <conditionalFormatting sqref="I258:J259">
    <cfRule type="cellIs" dxfId="426" priority="350" stopIfTrue="1" operator="lessThan">
      <formula>0</formula>
    </cfRule>
  </conditionalFormatting>
  <conditionalFormatting sqref="A132:A133">
    <cfRule type="cellIs" dxfId="425" priority="291" stopIfTrue="1" operator="lessThan">
      <formula>0</formula>
    </cfRule>
  </conditionalFormatting>
  <conditionalFormatting sqref="D132:D133">
    <cfRule type="cellIs" dxfId="424" priority="288" stopIfTrue="1" operator="lessThan">
      <formula>0</formula>
    </cfRule>
  </conditionalFormatting>
  <conditionalFormatting sqref="C132:C133">
    <cfRule type="cellIs" dxfId="423" priority="287" stopIfTrue="1" operator="lessThan">
      <formula>0</formula>
    </cfRule>
  </conditionalFormatting>
  <conditionalFormatting sqref="H433">
    <cfRule type="cellIs" dxfId="422" priority="294" stopIfTrue="1" operator="lessThan">
      <formula>0</formula>
    </cfRule>
  </conditionalFormatting>
  <conditionalFormatting sqref="A132:B133 I132:I133">
    <cfRule type="cellIs" dxfId="421" priority="292" stopIfTrue="1" operator="lessThan">
      <formula>0</formula>
    </cfRule>
  </conditionalFormatting>
  <conditionalFormatting sqref="E132:E133">
    <cfRule type="cellIs" dxfId="420" priority="286" stopIfTrue="1" operator="lessThan">
      <formula>0</formula>
    </cfRule>
  </conditionalFormatting>
  <conditionalFormatting sqref="H132:H133">
    <cfRule type="cellIs" dxfId="419" priority="285" stopIfTrue="1" operator="lessThan">
      <formula>0</formula>
    </cfRule>
  </conditionalFormatting>
  <conditionalFormatting sqref="G282:H282">
    <cfRule type="cellIs" dxfId="418" priority="277" stopIfTrue="1" operator="lessThan">
      <formula>0</formula>
    </cfRule>
  </conditionalFormatting>
  <conditionalFormatting sqref="G283:H286">
    <cfRule type="cellIs" dxfId="417" priority="276" stopIfTrue="1" operator="lessThan">
      <formula>0</formula>
    </cfRule>
  </conditionalFormatting>
  <conditionalFormatting sqref="F228:F229">
    <cfRule type="cellIs" dxfId="416" priority="218" stopIfTrue="1" operator="lessThan">
      <formula>0</formula>
    </cfRule>
  </conditionalFormatting>
  <conditionalFormatting sqref="F237 F34:F37 F73:F76 F94 F82:F91 F179:F182 F25:F29 F136 F127 F433 F138:F139 F184:F185">
    <cfRule type="cellIs" dxfId="415" priority="222" stopIfTrue="1" operator="lessThan">
      <formula>0</formula>
    </cfRule>
  </conditionalFormatting>
  <conditionalFormatting sqref="F263:F268">
    <cfRule type="cellIs" dxfId="414" priority="216" stopIfTrue="1" operator="lessThan">
      <formula>0</formula>
    </cfRule>
  </conditionalFormatting>
  <conditionalFormatting sqref="F293">
    <cfRule type="cellIs" dxfId="413" priority="215" stopIfTrue="1" operator="lessThan">
      <formula>0</formula>
    </cfRule>
  </conditionalFormatting>
  <conditionalFormatting sqref="F429">
    <cfRule type="cellIs" dxfId="412" priority="213" stopIfTrue="1" operator="lessThan">
      <formula>0</formula>
    </cfRule>
  </conditionalFormatting>
  <conditionalFormatting sqref="F427">
    <cfRule type="cellIs" dxfId="411" priority="212" stopIfTrue="1" operator="lessThan">
      <formula>0</formula>
    </cfRule>
  </conditionalFormatting>
  <conditionalFormatting sqref="F424">
    <cfRule type="cellIs" dxfId="410" priority="210" stopIfTrue="1" operator="lessThan">
      <formula>0</formula>
    </cfRule>
  </conditionalFormatting>
  <conditionalFormatting sqref="F272">
    <cfRule type="cellIs" dxfId="409" priority="209" stopIfTrue="1" operator="lessThan">
      <formula>0</formula>
    </cfRule>
  </conditionalFormatting>
  <conditionalFormatting sqref="F58:F60 F66">
    <cfRule type="cellIs" dxfId="408" priority="206" stopIfTrue="1" operator="lessThan">
      <formula>0</formula>
    </cfRule>
  </conditionalFormatting>
  <conditionalFormatting sqref="F436:F437 F441">
    <cfRule type="cellIs" dxfId="407" priority="204" stopIfTrue="1" operator="lessThan">
      <formula>0</formula>
    </cfRule>
  </conditionalFormatting>
  <conditionalFormatting sqref="F439:F440 M439">
    <cfRule type="cellIs" dxfId="406" priority="202" stopIfTrue="1" operator="lessThan">
      <formula>0</formula>
    </cfRule>
  </conditionalFormatting>
  <conditionalFormatting sqref="F117:F121">
    <cfRule type="cellIs" dxfId="405" priority="200" stopIfTrue="1" operator="lessThan">
      <formula>0</formula>
    </cfRule>
  </conditionalFormatting>
  <conditionalFormatting sqref="F177">
    <cfRule type="cellIs" dxfId="404" priority="197" stopIfTrue="1" operator="lessThan">
      <formula>0</formula>
    </cfRule>
  </conditionalFormatting>
  <conditionalFormatting sqref="F202">
    <cfRule type="cellIs" dxfId="403" priority="196" stopIfTrue="1" operator="lessThan">
      <formula>0</formula>
    </cfRule>
  </conditionalFormatting>
  <conditionalFormatting sqref="F192">
    <cfRule type="cellIs" dxfId="402" priority="192" stopIfTrue="1" operator="lessThan">
      <formula>0</formula>
    </cfRule>
  </conditionalFormatting>
  <conditionalFormatting sqref="F201">
    <cfRule type="cellIs" dxfId="401" priority="191" stopIfTrue="1" operator="lessThan">
      <formula>0</formula>
    </cfRule>
  </conditionalFormatting>
  <conditionalFormatting sqref="A11">
    <cfRule type="duplicateValues" dxfId="400" priority="938"/>
  </conditionalFormatting>
  <conditionalFormatting sqref="A11">
    <cfRule type="duplicateValues" dxfId="399" priority="937"/>
  </conditionalFormatting>
  <conditionalFormatting sqref="A162:A164">
    <cfRule type="cellIs" dxfId="398" priority="929" stopIfTrue="1" operator="lessThan">
      <formula>0</formula>
    </cfRule>
  </conditionalFormatting>
  <conditionalFormatting sqref="A94">
    <cfRule type="cellIs" dxfId="397" priority="933" stopIfTrue="1" operator="lessThan">
      <formula>0</formula>
    </cfRule>
  </conditionalFormatting>
  <conditionalFormatting sqref="A261">
    <cfRule type="cellIs" dxfId="396" priority="927" stopIfTrue="1" operator="lessThan">
      <formula>0</formula>
    </cfRule>
  </conditionalFormatting>
  <conditionalFormatting sqref="A196:B196">
    <cfRule type="cellIs" dxfId="395" priority="918" stopIfTrue="1" operator="lessThan">
      <formula>0</formula>
    </cfRule>
  </conditionalFormatting>
  <conditionalFormatting sqref="B262">
    <cfRule type="cellIs" dxfId="394" priority="915" stopIfTrue="1" operator="lessThan">
      <formula>0</formula>
    </cfRule>
  </conditionalFormatting>
  <conditionalFormatting sqref="A262">
    <cfRule type="cellIs" dxfId="393" priority="917" stopIfTrue="1" operator="lessThan">
      <formula>0</formula>
    </cfRule>
  </conditionalFormatting>
  <conditionalFormatting sqref="B41">
    <cfRule type="cellIs" dxfId="392" priority="914" stopIfTrue="1" operator="lessThan">
      <formula>0</formula>
    </cfRule>
  </conditionalFormatting>
  <conditionalFormatting sqref="A179">
    <cfRule type="duplicateValues" dxfId="391" priority="902"/>
  </conditionalFormatting>
  <conditionalFormatting sqref="A197:A198">
    <cfRule type="duplicateValues" dxfId="390" priority="900"/>
  </conditionalFormatting>
  <conditionalFormatting sqref="A199">
    <cfRule type="duplicateValues" dxfId="389" priority="898"/>
  </conditionalFormatting>
  <conditionalFormatting sqref="A233 A235">
    <cfRule type="duplicateValues" dxfId="388" priority="897"/>
  </conditionalFormatting>
  <conditionalFormatting sqref="A236">
    <cfRule type="duplicateValues" dxfId="387" priority="896"/>
  </conditionalFormatting>
  <conditionalFormatting sqref="A28:B28">
    <cfRule type="cellIs" dxfId="386" priority="892" stopIfTrue="1" operator="lessThan">
      <formula>0</formula>
    </cfRule>
  </conditionalFormatting>
  <conditionalFormatting sqref="A28">
    <cfRule type="duplicateValues" dxfId="385" priority="891"/>
  </conditionalFormatting>
  <conditionalFormatting sqref="A44">
    <cfRule type="duplicateValues" dxfId="384" priority="890"/>
  </conditionalFormatting>
  <conditionalFormatting sqref="A443:A444">
    <cfRule type="duplicateValues" dxfId="383" priority="885"/>
  </conditionalFormatting>
  <conditionalFormatting sqref="A443:A444">
    <cfRule type="duplicateValues" dxfId="382" priority="884"/>
  </conditionalFormatting>
  <conditionalFormatting sqref="A436:B437 A441:B441">
    <cfRule type="cellIs" dxfId="381" priority="883" stopIfTrue="1" operator="lessThan">
      <formula>0</formula>
    </cfRule>
  </conditionalFormatting>
  <conditionalFormatting sqref="A441 A436:A437">
    <cfRule type="duplicateValues" dxfId="380" priority="882"/>
  </conditionalFormatting>
  <conditionalFormatting sqref="A441">
    <cfRule type="duplicateValues" dxfId="379" priority="881"/>
  </conditionalFormatting>
  <conditionalFormatting sqref="A438:B438">
    <cfRule type="cellIs" dxfId="378" priority="880" stopIfTrue="1" operator="lessThan">
      <formula>0</formula>
    </cfRule>
  </conditionalFormatting>
  <conditionalFormatting sqref="A439:B440 H439:I439">
    <cfRule type="cellIs" dxfId="377" priority="879" stopIfTrue="1" operator="lessThan">
      <formula>0</formula>
    </cfRule>
  </conditionalFormatting>
  <conditionalFormatting sqref="B442:B444">
    <cfRule type="cellIs" dxfId="376" priority="878" stopIfTrue="1" operator="lessThan">
      <formula>0</formula>
    </cfRule>
  </conditionalFormatting>
  <conditionalFormatting sqref="A438:A440 H439">
    <cfRule type="duplicateValues" dxfId="375" priority="935"/>
  </conditionalFormatting>
  <conditionalFormatting sqref="A64">
    <cfRule type="duplicateValues" dxfId="374" priority="862"/>
  </conditionalFormatting>
  <conditionalFormatting sqref="A64">
    <cfRule type="duplicateValues" dxfId="373" priority="861"/>
  </conditionalFormatting>
  <conditionalFormatting sqref="A134">
    <cfRule type="cellIs" dxfId="372" priority="860" stopIfTrue="1" operator="lessThan">
      <formula>0</formula>
    </cfRule>
  </conditionalFormatting>
  <conditionalFormatting sqref="A127">
    <cfRule type="cellIs" dxfId="371" priority="859" stopIfTrue="1" operator="lessThan">
      <formula>0</formula>
    </cfRule>
  </conditionalFormatting>
  <conditionalFormatting sqref="A127">
    <cfRule type="duplicateValues" dxfId="370" priority="858"/>
  </conditionalFormatting>
  <conditionalFormatting sqref="A127">
    <cfRule type="duplicateValues" dxfId="369" priority="857"/>
  </conditionalFormatting>
  <conditionalFormatting sqref="A216">
    <cfRule type="duplicateValues" dxfId="368" priority="850"/>
  </conditionalFormatting>
  <conditionalFormatting sqref="A216">
    <cfRule type="duplicateValues" dxfId="367" priority="849"/>
  </conditionalFormatting>
  <conditionalFormatting sqref="A234">
    <cfRule type="duplicateValues" dxfId="366" priority="848"/>
  </conditionalFormatting>
  <conditionalFormatting sqref="A234">
    <cfRule type="duplicateValues" dxfId="365" priority="847"/>
  </conditionalFormatting>
  <conditionalFormatting sqref="A128">
    <cfRule type="cellIs" dxfId="364" priority="841" stopIfTrue="1" operator="lessThan">
      <formula>0</formula>
    </cfRule>
  </conditionalFormatting>
  <conditionalFormatting sqref="A128">
    <cfRule type="duplicateValues" dxfId="363" priority="840"/>
  </conditionalFormatting>
  <conditionalFormatting sqref="A128">
    <cfRule type="duplicateValues" dxfId="362" priority="839"/>
  </conditionalFormatting>
  <conditionalFormatting sqref="A180">
    <cfRule type="duplicateValues" dxfId="361" priority="809"/>
  </conditionalFormatting>
  <conditionalFormatting sqref="A180">
    <cfRule type="duplicateValues" dxfId="360" priority="808"/>
  </conditionalFormatting>
  <conditionalFormatting sqref="A217">
    <cfRule type="duplicateValues" dxfId="359" priority="807"/>
  </conditionalFormatting>
  <conditionalFormatting sqref="A217">
    <cfRule type="duplicateValues" dxfId="358" priority="806"/>
  </conditionalFormatting>
  <conditionalFormatting sqref="A249">
    <cfRule type="duplicateValues" dxfId="357" priority="805"/>
  </conditionalFormatting>
  <conditionalFormatting sqref="A249">
    <cfRule type="duplicateValues" dxfId="356" priority="804"/>
  </conditionalFormatting>
  <conditionalFormatting sqref="A265">
    <cfRule type="duplicateValues" dxfId="355" priority="803"/>
  </conditionalFormatting>
  <conditionalFormatting sqref="A265">
    <cfRule type="duplicateValues" dxfId="354" priority="802"/>
  </conditionalFormatting>
  <conditionalFormatting sqref="A88">
    <cfRule type="duplicateValues" dxfId="353" priority="787"/>
  </conditionalFormatting>
  <conditionalFormatting sqref="A88">
    <cfRule type="duplicateValues" dxfId="352" priority="786"/>
  </conditionalFormatting>
  <conditionalFormatting sqref="A20">
    <cfRule type="duplicateValues" dxfId="351" priority="784"/>
  </conditionalFormatting>
  <conditionalFormatting sqref="A20">
    <cfRule type="duplicateValues" dxfId="350" priority="783"/>
  </conditionalFormatting>
  <conditionalFormatting sqref="A65">
    <cfRule type="duplicateValues" dxfId="349" priority="780"/>
  </conditionalFormatting>
  <conditionalFormatting sqref="A65">
    <cfRule type="duplicateValues" dxfId="348" priority="779"/>
  </conditionalFormatting>
  <conditionalFormatting sqref="A90">
    <cfRule type="duplicateValues" dxfId="347" priority="778"/>
  </conditionalFormatting>
  <conditionalFormatting sqref="A90">
    <cfRule type="duplicateValues" dxfId="346" priority="777"/>
  </conditionalFormatting>
  <conditionalFormatting sqref="A161">
    <cfRule type="duplicateValues" dxfId="345" priority="774"/>
  </conditionalFormatting>
  <conditionalFormatting sqref="A161">
    <cfRule type="duplicateValues" dxfId="344" priority="773"/>
  </conditionalFormatting>
  <conditionalFormatting sqref="A181">
    <cfRule type="duplicateValues" dxfId="343" priority="772"/>
  </conditionalFormatting>
  <conditionalFormatting sqref="A181">
    <cfRule type="duplicateValues" dxfId="342" priority="771"/>
  </conditionalFormatting>
  <conditionalFormatting sqref="A266">
    <cfRule type="duplicateValues" dxfId="341" priority="769"/>
  </conditionalFormatting>
  <conditionalFormatting sqref="A266">
    <cfRule type="duplicateValues" dxfId="340" priority="768"/>
  </conditionalFormatting>
  <conditionalFormatting sqref="J293:J420">
    <cfRule type="cellIs" dxfId="339" priority="743" stopIfTrue="1" operator="lessThan">
      <formula>0</formula>
    </cfRule>
  </conditionalFormatting>
  <conditionalFormatting sqref="A424:B424">
    <cfRule type="cellIs" dxfId="338" priority="694" stopIfTrue="1" operator="lessThan">
      <formula>0</formula>
    </cfRule>
  </conditionalFormatting>
  <conditionalFormatting sqref="A427">
    <cfRule type="duplicateValues" dxfId="337" priority="700"/>
  </conditionalFormatting>
  <conditionalFormatting sqref="A427">
    <cfRule type="duplicateValues" dxfId="336" priority="699"/>
  </conditionalFormatting>
  <conditionalFormatting sqref="A424">
    <cfRule type="duplicateValues" dxfId="335" priority="695"/>
  </conditionalFormatting>
  <conditionalFormatting sqref="A424">
    <cfRule type="duplicateValues" dxfId="334" priority="696"/>
  </conditionalFormatting>
  <conditionalFormatting sqref="I178 A178:B178">
    <cfRule type="cellIs" dxfId="333" priority="645" stopIfTrue="1" operator="lessThan">
      <formula>0</formula>
    </cfRule>
  </conditionalFormatting>
  <conditionalFormatting sqref="A425:B425">
    <cfRule type="cellIs" dxfId="332" priority="631" stopIfTrue="1" operator="lessThan">
      <formula>0</formula>
    </cfRule>
  </conditionalFormatting>
  <conditionalFormatting sqref="A228:B229 I228:I229">
    <cfRule type="cellIs" dxfId="331" priority="627" stopIfTrue="1" operator="lessThan">
      <formula>0</formula>
    </cfRule>
  </conditionalFormatting>
  <conditionalFormatting sqref="I190:J190">
    <cfRule type="cellIs" dxfId="330" priority="611" stopIfTrue="1" operator="lessThan">
      <formula>0</formula>
    </cfRule>
  </conditionalFormatting>
  <conditionalFormatting sqref="A178">
    <cfRule type="duplicateValues" dxfId="329" priority="646"/>
  </conditionalFormatting>
  <conditionalFormatting sqref="A178">
    <cfRule type="duplicateValues" dxfId="328" priority="647"/>
  </conditionalFormatting>
  <conditionalFormatting sqref="A195">
    <cfRule type="duplicateValues" dxfId="327" priority="643"/>
  </conditionalFormatting>
  <conditionalFormatting sqref="A195">
    <cfRule type="duplicateValues" dxfId="326" priority="644"/>
  </conditionalFormatting>
  <conditionalFormatting sqref="A131:B131 I131">
    <cfRule type="cellIs" dxfId="325" priority="600" stopIfTrue="1" operator="lessThan">
      <formula>0</formula>
    </cfRule>
  </conditionalFormatting>
  <conditionalFormatting sqref="A131">
    <cfRule type="cellIs" dxfId="324" priority="599" stopIfTrue="1" operator="lessThan">
      <formula>0</formula>
    </cfRule>
  </conditionalFormatting>
  <conditionalFormatting sqref="A425">
    <cfRule type="duplicateValues" dxfId="323" priority="632"/>
  </conditionalFormatting>
  <conditionalFormatting sqref="A425">
    <cfRule type="duplicateValues" dxfId="322" priority="633"/>
  </conditionalFormatting>
  <conditionalFormatting sqref="A228:A229">
    <cfRule type="duplicateValues" dxfId="321" priority="628"/>
  </conditionalFormatting>
  <conditionalFormatting sqref="A228:A229">
    <cfRule type="duplicateValues" dxfId="320" priority="629"/>
  </conditionalFormatting>
  <conditionalFormatting sqref="A445 A12 A201:A215 A237:A248 A29:A30 A34:A36 A442 A218:A227 A250:A257 A136 A89 A21:A23 A66:A70 A91 A162:A165 A431:A435 A93:A95 A421:A423 A15:A18 A38:A43 A230:A232 A182:A189 A196 A126 A192:A194 A167:A177 A45:A63 A105:A124 A25:A27 A260:A264 A157:A160 A73:A76 A79:A87 A138:A139 A267:A292 H210">
    <cfRule type="duplicateValues" dxfId="319" priority="945"/>
  </conditionalFormatting>
  <conditionalFormatting sqref="A445 A12 A34:A36 A442 A218:A227 A235:A248 A250:A257 A136 A89 A21:A23 A66:A70 A91 A162:A165 A431:A435 A93:A95 A421:A423 A15:A18 A38:A43 A230:A233 A182:A189 A196:A199 A179 A126 A192:A194 A167:A177 A45:A63 A105:A124 A25:A30 A260:A264 A157:A160 A73:A76 A79:A87 A138:A139 A201:A215 A267:A292 H210">
    <cfRule type="duplicateValues" dxfId="318" priority="946"/>
  </conditionalFormatting>
  <conditionalFormatting sqref="A190:B190">
    <cfRule type="cellIs" dxfId="317" priority="610" stopIfTrue="1" operator="lessThan">
      <formula>0</formula>
    </cfRule>
  </conditionalFormatting>
  <conditionalFormatting sqref="A191:B191">
    <cfRule type="cellIs" dxfId="316" priority="614" stopIfTrue="1" operator="lessThan">
      <formula>0</formula>
    </cfRule>
  </conditionalFormatting>
  <conditionalFormatting sqref="D23 D11 D35:D41 D56:D57 D159 D15:D18 D69:D70 D80:D81 D168:D176 D183:D189 D206:D214 D241:D247 J172 K210">
    <cfRule type="cellIs" dxfId="315" priority="578" stopIfTrue="1" operator="lessThan">
      <formula>0</formula>
    </cfRule>
  </conditionalFormatting>
  <conditionalFormatting sqref="A129:B129 I129">
    <cfRule type="cellIs" dxfId="314" priority="604" stopIfTrue="1" operator="lessThan">
      <formula>0</formula>
    </cfRule>
  </conditionalFormatting>
  <conditionalFormatting sqref="A96:B104 I96:J104">
    <cfRule type="cellIs" dxfId="313" priority="605" stopIfTrue="1" operator="lessThan">
      <formula>0</formula>
    </cfRule>
  </conditionalFormatting>
  <conditionalFormatting sqref="A19:B19">
    <cfRule type="cellIs" dxfId="312" priority="595" stopIfTrue="1" operator="lessThan">
      <formula>0</formula>
    </cfRule>
  </conditionalFormatting>
  <conditionalFormatting sqref="A134">
    <cfRule type="duplicateValues" dxfId="311" priority="947"/>
  </conditionalFormatting>
  <conditionalFormatting sqref="A135">
    <cfRule type="duplicateValues" dxfId="310" priority="948"/>
  </conditionalFormatting>
  <conditionalFormatting sqref="A125">
    <cfRule type="duplicateValues" dxfId="309" priority="619"/>
  </conditionalFormatting>
  <conditionalFormatting sqref="A125">
    <cfRule type="duplicateValues" dxfId="308" priority="620"/>
  </conditionalFormatting>
  <conditionalFormatting sqref="D435">
    <cfRule type="cellIs" dxfId="307" priority="584" stopIfTrue="1" operator="lessThan">
      <formula>0</formula>
    </cfRule>
  </conditionalFormatting>
  <conditionalFormatting sqref="D274:D281 D107 D115:D116 D58:D68 D73:D76 D82:D91 D421:D422 D79 D93:D95 D293">
    <cfRule type="cellIs" dxfId="306" priority="579" stopIfTrue="1" operator="lessThan">
      <formula>0</formula>
    </cfRule>
  </conditionalFormatting>
  <conditionalFormatting sqref="A190">
    <cfRule type="duplicateValues" dxfId="305" priority="612"/>
  </conditionalFormatting>
  <conditionalFormatting sqref="A190">
    <cfRule type="duplicateValues" dxfId="304" priority="613"/>
  </conditionalFormatting>
  <conditionalFormatting sqref="A191">
    <cfRule type="duplicateValues" dxfId="303" priority="616"/>
  </conditionalFormatting>
  <conditionalFormatting sqref="A191">
    <cfRule type="duplicateValues" dxfId="302" priority="617"/>
  </conditionalFormatting>
  <conditionalFormatting sqref="D254:D257">
    <cfRule type="cellIs" dxfId="301" priority="559" stopIfTrue="1" operator="lessThan">
      <formula>0</formula>
    </cfRule>
  </conditionalFormatting>
  <conditionalFormatting sqref="D287:D289">
    <cfRule type="cellIs" dxfId="300" priority="556" stopIfTrue="1" operator="lessThan">
      <formula>0</formula>
    </cfRule>
  </conditionalFormatting>
  <conditionalFormatting sqref="D290:D292">
    <cfRule type="cellIs" dxfId="299" priority="555" stopIfTrue="1" operator="lessThan">
      <formula>0</formula>
    </cfRule>
  </conditionalFormatting>
  <conditionalFormatting sqref="D423">
    <cfRule type="cellIs" dxfId="298" priority="553" stopIfTrue="1" operator="lessThan">
      <formula>0</formula>
    </cfRule>
  </conditionalFormatting>
  <conditionalFormatting sqref="C106">
    <cfRule type="cellIs" dxfId="297" priority="515" stopIfTrue="1" operator="lessThan">
      <formula>0</formula>
    </cfRule>
  </conditionalFormatting>
  <conditionalFormatting sqref="D178">
    <cfRule type="cellIs" dxfId="296" priority="551" stopIfTrue="1" operator="lessThan">
      <formula>0</formula>
    </cfRule>
  </conditionalFormatting>
  <conditionalFormatting sqref="D195">
    <cfRule type="cellIs" dxfId="295" priority="550" stopIfTrue="1" operator="lessThan">
      <formula>0</formula>
    </cfRule>
  </conditionalFormatting>
  <conditionalFormatting sqref="C160:C164">
    <cfRule type="cellIs" dxfId="294" priority="512" stopIfTrue="1" operator="lessThan">
      <formula>0</formula>
    </cfRule>
  </conditionalFormatting>
  <conditionalFormatting sqref="D232">
    <cfRule type="cellIs" dxfId="293" priority="546" stopIfTrue="1" operator="lessThan">
      <formula>0</formula>
    </cfRule>
  </conditionalFormatting>
  <conditionalFormatting sqref="D439 K439">
    <cfRule type="cellIs" dxfId="292" priority="545" stopIfTrue="1" operator="lessThan">
      <formula>0</formula>
    </cfRule>
  </conditionalFormatting>
  <conditionalFormatting sqref="D12">
    <cfRule type="cellIs" dxfId="291" priority="544" stopIfTrue="1" operator="lessThan">
      <formula>0</formula>
    </cfRule>
  </conditionalFormatting>
  <conditionalFormatting sqref="B166">
    <cfRule type="cellIs" dxfId="290" priority="609" stopIfTrue="1" operator="lessThan">
      <formula>0</formula>
    </cfRule>
  </conditionalFormatting>
  <conditionalFormatting sqref="A166">
    <cfRule type="cellIs" dxfId="289" priority="608" stopIfTrue="1" operator="lessThan">
      <formula>0</formula>
    </cfRule>
  </conditionalFormatting>
  <conditionalFormatting sqref="D166">
    <cfRule type="cellIs" dxfId="288" priority="537" stopIfTrue="1" operator="lessThan">
      <formula>0</formula>
    </cfRule>
  </conditionalFormatting>
  <conditionalFormatting sqref="D96:D104">
    <cfRule type="cellIs" dxfId="287" priority="536" stopIfTrue="1" operator="lessThan">
      <formula>0</formula>
    </cfRule>
  </conditionalFormatting>
  <conditionalFormatting sqref="D129">
    <cfRule type="cellIs" dxfId="286" priority="534" stopIfTrue="1" operator="lessThan">
      <formula>0</formula>
    </cfRule>
  </conditionalFormatting>
  <conditionalFormatting sqref="D165 D167">
    <cfRule type="cellIs" dxfId="285" priority="585" stopIfTrue="1" operator="lessThan">
      <formula>0</formula>
    </cfRule>
  </conditionalFormatting>
  <conditionalFormatting sqref="D442">
    <cfRule type="cellIs" dxfId="284" priority="581" stopIfTrue="1" operator="lessThan">
      <formula>0</formula>
    </cfRule>
  </conditionalFormatting>
  <conditionalFormatting sqref="D444">
    <cfRule type="cellIs" dxfId="283" priority="580" stopIfTrue="1" operator="lessThan">
      <formula>0</formula>
    </cfRule>
  </conditionalFormatting>
  <conditionalFormatting sqref="C435">
    <cfRule type="cellIs" dxfId="282" priority="525" stopIfTrue="1" operator="lessThan">
      <formula>0</formula>
    </cfRule>
  </conditionalFormatting>
  <conditionalFormatting sqref="D248:D253 D263:D273 D260:D261 E273:F273">
    <cfRule type="cellIs" dxfId="281" priority="561" stopIfTrue="1" operator="lessThan">
      <formula>0</formula>
    </cfRule>
  </conditionalFormatting>
  <conditionalFormatting sqref="A96:A104">
    <cfRule type="duplicateValues" dxfId="280" priority="606"/>
  </conditionalFormatting>
  <conditionalFormatting sqref="A96:A104">
    <cfRule type="duplicateValues" dxfId="279" priority="607"/>
  </conditionalFormatting>
  <conditionalFormatting sqref="A129">
    <cfRule type="cellIs" dxfId="278" priority="603" stopIfTrue="1" operator="lessThan">
      <formula>0</formula>
    </cfRule>
  </conditionalFormatting>
  <conditionalFormatting sqref="A129">
    <cfRule type="duplicateValues" dxfId="277" priority="602"/>
  </conditionalFormatting>
  <conditionalFormatting sqref="A129">
    <cfRule type="duplicateValues" dxfId="276" priority="601"/>
  </conditionalFormatting>
  <conditionalFormatting sqref="A131">
    <cfRule type="duplicateValues" dxfId="275" priority="598"/>
  </conditionalFormatting>
  <conditionalFormatting sqref="A131">
    <cfRule type="duplicateValues" dxfId="274" priority="597"/>
  </conditionalFormatting>
  <conditionalFormatting sqref="A19">
    <cfRule type="duplicateValues" dxfId="273" priority="594"/>
  </conditionalFormatting>
  <conditionalFormatting sqref="A19">
    <cfRule type="duplicateValues" dxfId="272" priority="593"/>
  </conditionalFormatting>
  <conditionalFormatting sqref="A24:B24">
    <cfRule type="cellIs" dxfId="271" priority="590" stopIfTrue="1" operator="lessThan">
      <formula>0</formula>
    </cfRule>
  </conditionalFormatting>
  <conditionalFormatting sqref="A24">
    <cfRule type="duplicateValues" dxfId="270" priority="591"/>
  </conditionalFormatting>
  <conditionalFormatting sqref="A24">
    <cfRule type="duplicateValues" dxfId="269" priority="592"/>
  </conditionalFormatting>
  <conditionalFormatting sqref="A31">
    <cfRule type="duplicateValues" dxfId="268" priority="588"/>
  </conditionalFormatting>
  <conditionalFormatting sqref="A31">
    <cfRule type="duplicateValues" dxfId="267" priority="589"/>
  </conditionalFormatting>
  <conditionalFormatting sqref="D106">
    <cfRule type="cellIs" dxfId="266" priority="574" stopIfTrue="1" operator="lessThan">
      <formula>0</formula>
    </cfRule>
  </conditionalFormatting>
  <conditionalFormatting sqref="D108:D114">
    <cfRule type="cellIs" dxfId="265" priority="573" stopIfTrue="1" operator="lessThan">
      <formula>0</formula>
    </cfRule>
  </conditionalFormatting>
  <conditionalFormatting sqref="D117:D122">
    <cfRule type="cellIs" dxfId="264" priority="572" stopIfTrue="1" operator="lessThan">
      <formula>0</formula>
    </cfRule>
  </conditionalFormatting>
  <conditionalFormatting sqref="D238">
    <cfRule type="cellIs" dxfId="263" priority="564" stopIfTrue="1" operator="lessThan">
      <formula>0</formula>
    </cfRule>
  </conditionalFormatting>
  <conditionalFormatting sqref="D231 D239:D240 D222:D225">
    <cfRule type="cellIs" dxfId="262" priority="565" stopIfTrue="1" operator="lessThan">
      <formula>0</formula>
    </cfRule>
  </conditionalFormatting>
  <conditionalFormatting sqref="D282">
    <cfRule type="cellIs" dxfId="261" priority="558" stopIfTrue="1" operator="lessThan">
      <formula>0</formula>
    </cfRule>
  </conditionalFormatting>
  <conditionalFormatting sqref="D283:D286 D424 D426:D427 D440:D441 D436:D438">
    <cfRule type="cellIs" dxfId="260" priority="557" stopIfTrue="1" operator="lessThan">
      <formula>0</formula>
    </cfRule>
  </conditionalFormatting>
  <conditionalFormatting sqref="C123:C124 C25:C30 C34 C126:C127 C136 C157:C158 C138:C139">
    <cfRule type="cellIs" dxfId="259" priority="527" stopIfTrue="1" operator="lessThan">
      <formula>0</formula>
    </cfRule>
  </conditionalFormatting>
  <conditionalFormatting sqref="C37">
    <cfRule type="cellIs" dxfId="258" priority="516" stopIfTrue="1" operator="lessThan">
      <formula>0</formula>
    </cfRule>
  </conditionalFormatting>
  <conditionalFormatting sqref="C117:C122">
    <cfRule type="cellIs" dxfId="257" priority="513" stopIfTrue="1" operator="lessThan">
      <formula>0</formula>
    </cfRule>
  </conditionalFormatting>
  <conditionalFormatting sqref="C192:C193 C196:C199 C201:C205">
    <cfRule type="cellIs" dxfId="256" priority="510" stopIfTrue="1" operator="lessThan">
      <formula>0</formula>
    </cfRule>
  </conditionalFormatting>
  <conditionalFormatting sqref="C233:C235">
    <cfRule type="cellIs" dxfId="255" priority="503" stopIfTrue="1" operator="lessThan">
      <formula>0</formula>
    </cfRule>
  </conditionalFormatting>
  <conditionalFormatting sqref="E425">
    <cfRule type="cellIs" dxfId="254" priority="428" stopIfTrue="1" operator="lessThan">
      <formula>0</formula>
    </cfRule>
  </conditionalFormatting>
  <conditionalFormatting sqref="E61:E64">
    <cfRule type="cellIs" dxfId="253" priority="427" stopIfTrue="1" operator="lessThan">
      <formula>0</formula>
    </cfRule>
  </conditionalFormatting>
  <conditionalFormatting sqref="E30">
    <cfRule type="cellIs" dxfId="252" priority="425" stopIfTrue="1" operator="lessThan">
      <formula>0</formula>
    </cfRule>
  </conditionalFormatting>
  <conditionalFormatting sqref="E190:E191">
    <cfRule type="cellIs" dxfId="251" priority="410" stopIfTrue="1" operator="lessThan">
      <formula>0</formula>
    </cfRule>
  </conditionalFormatting>
  <conditionalFormatting sqref="E134:E135">
    <cfRule type="cellIs" dxfId="250" priority="414" stopIfTrue="1" operator="lessThan">
      <formula>0</formula>
    </cfRule>
  </conditionalFormatting>
  <conditionalFormatting sqref="E125">
    <cfRule type="cellIs" dxfId="249" priority="413" stopIfTrue="1" operator="lessThan">
      <formula>0</formula>
    </cfRule>
  </conditionalFormatting>
  <conditionalFormatting sqref="E196:E199">
    <cfRule type="cellIs" dxfId="248" priority="411" stopIfTrue="1" operator="lessThan">
      <formula>0</formula>
    </cfRule>
  </conditionalFormatting>
  <conditionalFormatting sqref="E24">
    <cfRule type="cellIs" dxfId="247" priority="401" stopIfTrue="1" operator="lessThan">
      <formula>0</formula>
    </cfRule>
  </conditionalFormatting>
  <conditionalFormatting sqref="H435 G105:H105 G123:H123 H131 H134:H136 H138:H139 G157:H158 H126:H129 G126:G156 H165 H167 G442:H445 G125:H125 G124:M124 G166:M166">
    <cfRule type="cellIs" dxfId="246" priority="399" stopIfTrue="1" operator="lessThan">
      <formula>0</formula>
    </cfRule>
  </conditionalFormatting>
  <conditionalFormatting sqref="G274:H276 G115:H115 H58:H66 H68 H79 G93:H94 G421:H422 H82:H91 G293:H293 G278:H278 G280:H280 G95:M95 G107:M107 G116:M116 G277:M277 G279:M279 G281:M281">
    <cfRule type="cellIs" dxfId="245" priority="398" stopIfTrue="1" operator="lessThan">
      <formula>0</formula>
    </cfRule>
  </conditionalFormatting>
  <conditionalFormatting sqref="G108:H114">
    <cfRule type="cellIs" dxfId="244" priority="391" stopIfTrue="1" operator="lessThan">
      <formula>0</formula>
    </cfRule>
  </conditionalFormatting>
  <conditionalFormatting sqref="G231:H231 G239:H239 G222:H222 H240 G224:H224 G225:K225 G223:M223">
    <cfRule type="cellIs" dxfId="243" priority="383" stopIfTrue="1" operator="lessThan">
      <formula>0</formula>
    </cfRule>
  </conditionalFormatting>
  <conditionalFormatting sqref="H238">
    <cfRule type="cellIs" dxfId="242" priority="382" stopIfTrue="1" operator="lessThan">
      <formula>0</formula>
    </cfRule>
  </conditionalFormatting>
  <conditionalFormatting sqref="G248:H252 G260:H261 H253 G263:H273">
    <cfRule type="cellIs" dxfId="241" priority="379" stopIfTrue="1" operator="lessThan">
      <formula>0</formula>
    </cfRule>
  </conditionalFormatting>
  <conditionalFormatting sqref="G262:K262">
    <cfRule type="cellIs" dxfId="240" priority="378" stopIfTrue="1" operator="lessThan">
      <formula>0</formula>
    </cfRule>
  </conditionalFormatting>
  <conditionalFormatting sqref="G287:H287 G289:H289 G288:M288">
    <cfRule type="cellIs" dxfId="239" priority="375" stopIfTrue="1" operator="lessThan">
      <formula>0</formula>
    </cfRule>
  </conditionalFormatting>
  <conditionalFormatting sqref="C258:C259">
    <cfRule type="cellIs" dxfId="238" priority="347" stopIfTrue="1" operator="lessThan">
      <formula>0</formula>
    </cfRule>
  </conditionalFormatting>
  <conditionalFormatting sqref="A258:B259">
    <cfRule type="cellIs" dxfId="237" priority="349" stopIfTrue="1" operator="lessThan">
      <formula>0</formula>
    </cfRule>
  </conditionalFormatting>
  <conditionalFormatting sqref="A258:A259">
    <cfRule type="duplicateValues" dxfId="236" priority="351"/>
  </conditionalFormatting>
  <conditionalFormatting sqref="A258:A259">
    <cfRule type="duplicateValues" dxfId="235" priority="352"/>
  </conditionalFormatting>
  <conditionalFormatting sqref="G258:H259">
    <cfRule type="cellIs" dxfId="234" priority="345" stopIfTrue="1" operator="lessThan">
      <formula>0</formula>
    </cfRule>
  </conditionalFormatting>
  <conditionalFormatting sqref="A132:A133">
    <cfRule type="duplicateValues" dxfId="233" priority="290"/>
  </conditionalFormatting>
  <conditionalFormatting sqref="A132:A133">
    <cfRule type="duplicateValues" dxfId="232" priority="289"/>
  </conditionalFormatting>
  <conditionalFormatting sqref="F233:F235">
    <cfRule type="cellIs" dxfId="231" priority="217" stopIfTrue="1" operator="lessThan">
      <formula>0</formula>
    </cfRule>
  </conditionalFormatting>
  <conditionalFormatting sqref="F20:F22">
    <cfRule type="cellIs" dxfId="230" priority="208" stopIfTrue="1" operator="lessThan">
      <formula>0</formula>
    </cfRule>
  </conditionalFormatting>
  <conditionalFormatting sqref="F23 H23 J23 L23">
    <cfRule type="cellIs" dxfId="229" priority="207" stopIfTrue="1" operator="lessThan">
      <formula>0</formula>
    </cfRule>
  </conditionalFormatting>
  <conditionalFormatting sqref="F160:F162">
    <cfRule type="cellIs" dxfId="228" priority="199" stopIfTrue="1" operator="lessThan">
      <formula>0</formula>
    </cfRule>
  </conditionalFormatting>
  <conditionalFormatting sqref="F239">
    <cfRule type="cellIs" dxfId="227" priority="188" stopIfTrue="1" operator="lessThan">
      <formula>0</formula>
    </cfRule>
  </conditionalFormatting>
  <conditionalFormatting sqref="G24:H34">
    <cfRule type="cellIs" dxfId="226" priority="137" stopIfTrue="1" operator="lessThan">
      <formula>0</formula>
    </cfRule>
  </conditionalFormatting>
  <conditionalFormatting sqref="F140:F156">
    <cfRule type="cellIs" dxfId="225" priority="64" stopIfTrue="1" operator="lessThan">
      <formula>0</formula>
    </cfRule>
  </conditionalFormatting>
  <conditionalFormatting sqref="F38:F41 F95 F123:F124 F231:F232 F56:F57 F69:F70 F431 F80:F81 F106:F110 F158:F159 F186:F189 F193 F269:F270 F261:F262 F421:F422 F164 F115:F116 F274:F283 F168:F176 F241:F250 F220:F225 F252 F254:F257 F285:F292 E421 F206:F218 L172 M210">
    <cfRule type="cellIs" dxfId="224" priority="221" stopIfTrue="1" operator="lessThan">
      <formula>0</formula>
    </cfRule>
  </conditionalFormatting>
  <conditionalFormatting sqref="F271 F432 F434:F435">
    <cfRule type="cellIs" dxfId="223" priority="220" stopIfTrue="1" operator="lessThan">
      <formula>0</formula>
    </cfRule>
  </conditionalFormatting>
  <conditionalFormatting sqref="F196:F199">
    <cfRule type="cellIs" dxfId="222" priority="167" stopIfTrue="1" operator="lessThan">
      <formula>0</formula>
    </cfRule>
  </conditionalFormatting>
  <conditionalFormatting sqref="F426">
    <cfRule type="cellIs" dxfId="221" priority="211" stopIfTrue="1" operator="lessThan">
      <formula>0</formula>
    </cfRule>
  </conditionalFormatting>
  <conditionalFormatting sqref="H71:H72">
    <cfRule type="cellIs" dxfId="220" priority="112" stopIfTrue="1" operator="lessThan">
      <formula>0</formula>
    </cfRule>
  </conditionalFormatting>
  <conditionalFormatting sqref="F438">
    <cfRule type="cellIs" dxfId="219" priority="203" stopIfTrue="1" operator="lessThan">
      <formula>0</formula>
    </cfRule>
  </conditionalFormatting>
  <conditionalFormatting sqref="F423">
    <cfRule type="cellIs" dxfId="218" priority="195" stopIfTrue="1" operator="lessThan">
      <formula>0</formula>
    </cfRule>
  </conditionalFormatting>
  <conditionalFormatting sqref="F444">
    <cfRule type="cellIs" dxfId="217" priority="187" stopIfTrue="1" operator="lessThan">
      <formula>0</formula>
    </cfRule>
  </conditionalFormatting>
  <conditionalFormatting sqref="A33:B33">
    <cfRule type="cellIs" dxfId="216" priority="127" stopIfTrue="1" operator="lessThan">
      <formula>0</formula>
    </cfRule>
  </conditionalFormatting>
  <conditionalFormatting sqref="E77:E78">
    <cfRule type="cellIs" dxfId="215" priority="105" stopIfTrue="1" operator="lessThan">
      <formula>0</formula>
    </cfRule>
  </conditionalFormatting>
  <conditionalFormatting sqref="F111:F113">
    <cfRule type="cellIs" dxfId="214" priority="179" stopIfTrue="1" operator="lessThan">
      <formula>0</formula>
    </cfRule>
  </conditionalFormatting>
  <conditionalFormatting sqref="F65">
    <cfRule type="cellIs" dxfId="213" priority="178" stopIfTrue="1" operator="lessThan">
      <formula>0</formula>
    </cfRule>
  </conditionalFormatting>
  <conditionalFormatting sqref="F105">
    <cfRule type="cellIs" dxfId="212" priority="175" stopIfTrue="1" operator="lessThan">
      <formula>0</formula>
    </cfRule>
  </conditionalFormatting>
  <conditionalFormatting sqref="F71:F72">
    <cfRule type="cellIs" dxfId="211" priority="111" stopIfTrue="1" operator="lessThan">
      <formula>0</formula>
    </cfRule>
  </conditionalFormatting>
  <conditionalFormatting sqref="F166">
    <cfRule type="cellIs" dxfId="210" priority="164" stopIfTrue="1" operator="lessThan">
      <formula>0</formula>
    </cfRule>
  </conditionalFormatting>
  <conditionalFormatting sqref="F128">
    <cfRule type="cellIs" dxfId="209" priority="171" stopIfTrue="1" operator="lessThan">
      <formula>0</formula>
    </cfRule>
  </conditionalFormatting>
  <conditionalFormatting sqref="F19">
    <cfRule type="cellIs" dxfId="208" priority="158" stopIfTrue="1" operator="lessThan">
      <formula>0</formula>
    </cfRule>
  </conditionalFormatting>
  <conditionalFormatting sqref="F195:F196">
    <cfRule type="cellIs" dxfId="207" priority="168" stopIfTrue="1" operator="lessThan">
      <formula>0</formula>
    </cfRule>
  </conditionalFormatting>
  <conditionalFormatting sqref="F129">
    <cfRule type="cellIs" dxfId="205" priority="160" stopIfTrue="1" operator="lessThan">
      <formula>0</formula>
    </cfRule>
  </conditionalFormatting>
  <conditionalFormatting sqref="F131">
    <cfRule type="cellIs" dxfId="204" priority="159" stopIfTrue="1" operator="lessThan">
      <formula>0</formula>
    </cfRule>
  </conditionalFormatting>
  <conditionalFormatting sqref="F101 F103:F104">
    <cfRule type="cellIs" dxfId="203" priority="161" stopIfTrue="1" operator="lessThan">
      <formula>0</formula>
    </cfRule>
  </conditionalFormatting>
  <conditionalFormatting sqref="F31">
    <cfRule type="cellIs" dxfId="202" priority="156" stopIfTrue="1" operator="lessThan">
      <formula>0</formula>
    </cfRule>
  </conditionalFormatting>
  <conditionalFormatting sqref="E71:E72">
    <cfRule type="cellIs" dxfId="201" priority="113" stopIfTrue="1" operator="lessThan">
      <formula>0</formula>
    </cfRule>
  </conditionalFormatting>
  <conditionalFormatting sqref="E92">
    <cfRule type="cellIs" dxfId="200" priority="96" stopIfTrue="1" operator="lessThan">
      <formula>0</formula>
    </cfRule>
  </conditionalFormatting>
  <conditionalFormatting sqref="F178">
    <cfRule type="cellIs" dxfId="199" priority="153" stopIfTrue="1" operator="lessThan">
      <formula>0</formula>
    </cfRule>
  </conditionalFormatting>
  <conditionalFormatting sqref="C71:C72">
    <cfRule type="cellIs" dxfId="198" priority="114" stopIfTrue="1" operator="lessThan">
      <formula>0</formula>
    </cfRule>
  </conditionalFormatting>
  <conditionalFormatting sqref="C77:C78">
    <cfRule type="cellIs" dxfId="197" priority="106" stopIfTrue="1" operator="lessThan">
      <formula>0</formula>
    </cfRule>
  </conditionalFormatting>
  <conditionalFormatting sqref="H77:H78">
    <cfRule type="cellIs" dxfId="196" priority="104" stopIfTrue="1" operator="lessThan">
      <formula>0</formula>
    </cfRule>
  </conditionalFormatting>
  <conditionalFormatting sqref="F77:F78">
    <cfRule type="cellIs" dxfId="195" priority="103" stopIfTrue="1" operator="lessThan">
      <formula>0</formula>
    </cfRule>
  </conditionalFormatting>
  <conditionalFormatting sqref="G71:G79">
    <cfRule type="cellIs" dxfId="194" priority="102" stopIfTrue="1" operator="lessThan">
      <formula>0</formula>
    </cfRule>
  </conditionalFormatting>
  <conditionalFormatting sqref="F425">
    <cfRule type="cellIs" dxfId="193" priority="184" stopIfTrue="1" operator="lessThan">
      <formula>0</formula>
    </cfRule>
  </conditionalFormatting>
  <conditionalFormatting sqref="F61:F64">
    <cfRule type="cellIs" dxfId="192" priority="183" stopIfTrue="1" operator="lessThan">
      <formula>0</formula>
    </cfRule>
  </conditionalFormatting>
  <conditionalFormatting sqref="F30">
    <cfRule type="cellIs" dxfId="191" priority="181" stopIfTrue="1" operator="lessThan">
      <formula>0</formula>
    </cfRule>
  </conditionalFormatting>
  <conditionalFormatting sqref="F134:F135">
    <cfRule type="cellIs" dxfId="189" priority="170" stopIfTrue="1" operator="lessThan">
      <formula>0</formula>
    </cfRule>
  </conditionalFormatting>
  <conditionalFormatting sqref="F125">
    <cfRule type="cellIs" dxfId="188" priority="169" stopIfTrue="1" operator="lessThan">
      <formula>0</formula>
    </cfRule>
  </conditionalFormatting>
  <conditionalFormatting sqref="F24">
    <cfRule type="cellIs" dxfId="187" priority="157" stopIfTrue="1" operator="lessThan">
      <formula>0</formula>
    </cfRule>
  </conditionalFormatting>
  <conditionalFormatting sqref="F42:F54">
    <cfRule type="cellIs" dxfId="186" priority="155" stopIfTrue="1" operator="lessThan">
      <formula>0</formula>
    </cfRule>
  </conditionalFormatting>
  <conditionalFormatting sqref="F132:F133">
    <cfRule type="cellIs" dxfId="184" priority="145" stopIfTrue="1" operator="lessThan">
      <formula>0</formula>
    </cfRule>
  </conditionalFormatting>
  <conditionalFormatting sqref="A32:B32">
    <cfRule type="cellIs" dxfId="183" priority="134" stopIfTrue="1" operator="lessThan">
      <formula>0</formula>
    </cfRule>
  </conditionalFormatting>
  <conditionalFormatting sqref="D32">
    <cfRule type="cellIs" dxfId="182" priority="133" stopIfTrue="1" operator="lessThan">
      <formula>0</formula>
    </cfRule>
  </conditionalFormatting>
  <conditionalFormatting sqref="C32">
    <cfRule type="cellIs" dxfId="181" priority="132" stopIfTrue="1" operator="lessThan">
      <formula>0</formula>
    </cfRule>
  </conditionalFormatting>
  <conditionalFormatting sqref="E32">
    <cfRule type="cellIs" dxfId="180" priority="131" stopIfTrue="1" operator="lessThan">
      <formula>0</formula>
    </cfRule>
  </conditionalFormatting>
  <conditionalFormatting sqref="A32">
    <cfRule type="duplicateValues" dxfId="179" priority="135"/>
  </conditionalFormatting>
  <conditionalFormatting sqref="A32">
    <cfRule type="duplicateValues" dxfId="178" priority="136"/>
  </conditionalFormatting>
  <conditionalFormatting sqref="F32">
    <cfRule type="cellIs" dxfId="177" priority="130" stopIfTrue="1" operator="lessThan">
      <formula>0</formula>
    </cfRule>
  </conditionalFormatting>
  <conditionalFormatting sqref="D33">
    <cfRule type="cellIs" dxfId="176" priority="126" stopIfTrue="1" operator="lessThan">
      <formula>0</formula>
    </cfRule>
  </conditionalFormatting>
  <conditionalFormatting sqref="C33">
    <cfRule type="cellIs" dxfId="175" priority="125" stopIfTrue="1" operator="lessThan">
      <formula>0</formula>
    </cfRule>
  </conditionalFormatting>
  <conditionalFormatting sqref="E33">
    <cfRule type="cellIs" dxfId="174" priority="124" stopIfTrue="1" operator="lessThan">
      <formula>0</formula>
    </cfRule>
  </conditionalFormatting>
  <conditionalFormatting sqref="A33">
    <cfRule type="duplicateValues" dxfId="173" priority="128"/>
  </conditionalFormatting>
  <conditionalFormatting sqref="A33">
    <cfRule type="duplicateValues" dxfId="172" priority="129"/>
  </conditionalFormatting>
  <conditionalFormatting sqref="F33">
    <cfRule type="cellIs" dxfId="171" priority="123" stopIfTrue="1" operator="lessThan">
      <formula>0</formula>
    </cfRule>
  </conditionalFormatting>
  <conditionalFormatting sqref="G42:G56">
    <cfRule type="cellIs" dxfId="170" priority="122" stopIfTrue="1" operator="lessThan">
      <formula>0</formula>
    </cfRule>
  </conditionalFormatting>
  <conditionalFormatting sqref="E67">
    <cfRule type="cellIs" dxfId="169" priority="121" stopIfTrue="1" operator="lessThan">
      <formula>0</formula>
    </cfRule>
  </conditionalFormatting>
  <conditionalFormatting sqref="F67">
    <cfRule type="cellIs" dxfId="168" priority="120" stopIfTrue="1" operator="lessThan">
      <formula>0</formula>
    </cfRule>
  </conditionalFormatting>
  <conditionalFormatting sqref="G58:G69">
    <cfRule type="cellIs" dxfId="167" priority="119" stopIfTrue="1" operator="lessThan">
      <formula>0</formula>
    </cfRule>
  </conditionalFormatting>
  <conditionalFormatting sqref="A71:B72 I71:J71 I72 J72:J78">
    <cfRule type="cellIs" dxfId="166" priority="116" stopIfTrue="1" operator="lessThan">
      <formula>0</formula>
    </cfRule>
  </conditionalFormatting>
  <conditionalFormatting sqref="A71:A72">
    <cfRule type="duplicateValues" dxfId="165" priority="117"/>
  </conditionalFormatting>
  <conditionalFormatting sqref="A71:A72">
    <cfRule type="duplicateValues" dxfId="164" priority="118"/>
  </conditionalFormatting>
  <conditionalFormatting sqref="D71:D72">
    <cfRule type="cellIs" dxfId="163" priority="115" stopIfTrue="1" operator="lessThan">
      <formula>0</formula>
    </cfRule>
  </conditionalFormatting>
  <conditionalFormatting sqref="A77:B78 I77:I78">
    <cfRule type="cellIs" dxfId="162" priority="108" stopIfTrue="1" operator="lessThan">
      <formula>0</formula>
    </cfRule>
  </conditionalFormatting>
  <conditionalFormatting sqref="A77:A78">
    <cfRule type="duplicateValues" dxfId="161" priority="109"/>
  </conditionalFormatting>
  <conditionalFormatting sqref="A77:A78">
    <cfRule type="duplicateValues" dxfId="160" priority="110"/>
  </conditionalFormatting>
  <conditionalFormatting sqref="D77:D78">
    <cfRule type="cellIs" dxfId="159" priority="107" stopIfTrue="1" operator="lessThan">
      <formula>0</formula>
    </cfRule>
  </conditionalFormatting>
  <conditionalFormatting sqref="I92 A92:B92">
    <cfRule type="cellIs" dxfId="158" priority="99" stopIfTrue="1" operator="lessThan">
      <formula>0</formula>
    </cfRule>
  </conditionalFormatting>
  <conditionalFormatting sqref="C92">
    <cfRule type="cellIs" dxfId="157" priority="97" stopIfTrue="1" operator="lessThan">
      <formula>0</formula>
    </cfRule>
  </conditionalFormatting>
  <conditionalFormatting sqref="A92">
    <cfRule type="duplicateValues" dxfId="156" priority="100"/>
  </conditionalFormatting>
  <conditionalFormatting sqref="A92">
    <cfRule type="duplicateValues" dxfId="155" priority="101"/>
  </conditionalFormatting>
  <conditionalFormatting sqref="D92">
    <cfRule type="cellIs" dxfId="154" priority="98" stopIfTrue="1" operator="lessThan">
      <formula>0</formula>
    </cfRule>
  </conditionalFormatting>
  <conditionalFormatting sqref="H92">
    <cfRule type="cellIs" dxfId="153" priority="95" stopIfTrue="1" operator="lessThan">
      <formula>0</formula>
    </cfRule>
  </conditionalFormatting>
  <conditionalFormatting sqref="F92">
    <cfRule type="cellIs" dxfId="152" priority="94" stopIfTrue="1" operator="lessThan">
      <formula>0</formula>
    </cfRule>
  </conditionalFormatting>
  <conditionalFormatting sqref="G82:G92">
    <cfRule type="cellIs" dxfId="151" priority="92" stopIfTrue="1" operator="lessThan">
      <formula>0</formula>
    </cfRule>
  </conditionalFormatting>
  <conditionalFormatting sqref="F114">
    <cfRule type="cellIs" dxfId="150" priority="90" stopIfTrue="1" operator="lessThan">
      <formula>0</formula>
    </cfRule>
  </conditionalFormatting>
  <conditionalFormatting sqref="G96:G104">
    <cfRule type="cellIs" dxfId="149" priority="89" stopIfTrue="1" operator="lessThan">
      <formula>0</formula>
    </cfRule>
  </conditionalFormatting>
  <conditionalFormatting sqref="G117:G122">
    <cfRule type="cellIs" dxfId="148" priority="88" stopIfTrue="1" operator="lessThan">
      <formula>0</formula>
    </cfRule>
  </conditionalFormatting>
  <conditionalFormatting sqref="A130:B130 I130">
    <cfRule type="cellIs" dxfId="147" priority="85" stopIfTrue="1" operator="lessThan">
      <formula>0</formula>
    </cfRule>
  </conditionalFormatting>
  <conditionalFormatting sqref="D130">
    <cfRule type="cellIs" dxfId="146" priority="84" stopIfTrue="1" operator="lessThan">
      <formula>0</formula>
    </cfRule>
  </conditionalFormatting>
  <conditionalFormatting sqref="E130">
    <cfRule type="cellIs" dxfId="145" priority="82" stopIfTrue="1" operator="lessThan">
      <formula>0</formula>
    </cfRule>
  </conditionalFormatting>
  <conditionalFormatting sqref="A130">
    <cfRule type="duplicateValues" dxfId="144" priority="86"/>
  </conditionalFormatting>
  <conditionalFormatting sqref="A130">
    <cfRule type="duplicateValues" dxfId="143" priority="87"/>
  </conditionalFormatting>
  <conditionalFormatting sqref="C130">
    <cfRule type="cellIs" dxfId="142" priority="83" stopIfTrue="1" operator="lessThan">
      <formula>0</formula>
    </cfRule>
  </conditionalFormatting>
  <conditionalFormatting sqref="H130">
    <cfRule type="cellIs" dxfId="141" priority="81" stopIfTrue="1" operator="lessThan">
      <formula>0</formula>
    </cfRule>
  </conditionalFormatting>
  <conditionalFormatting sqref="F130">
    <cfRule type="cellIs" dxfId="140" priority="80" stopIfTrue="1" operator="lessThan">
      <formula>0</formula>
    </cfRule>
  </conditionalFormatting>
  <conditionalFormatting sqref="A137:B137 I137">
    <cfRule type="cellIs" dxfId="139" priority="77" stopIfTrue="1" operator="lessThan">
      <formula>0</formula>
    </cfRule>
  </conditionalFormatting>
  <conditionalFormatting sqref="D137">
    <cfRule type="cellIs" dxfId="138" priority="76" stopIfTrue="1" operator="lessThan">
      <formula>0</formula>
    </cfRule>
  </conditionalFormatting>
  <conditionalFormatting sqref="E137">
    <cfRule type="cellIs" dxfId="137" priority="74" stopIfTrue="1" operator="lessThan">
      <formula>0</formula>
    </cfRule>
  </conditionalFormatting>
  <conditionalFormatting sqref="A137">
    <cfRule type="duplicateValues" dxfId="136" priority="78"/>
  </conditionalFormatting>
  <conditionalFormatting sqref="A137">
    <cfRule type="duplicateValues" dxfId="135" priority="79"/>
  </conditionalFormatting>
  <conditionalFormatting sqref="C137">
    <cfRule type="cellIs" dxfId="134" priority="75" stopIfTrue="1" operator="lessThan">
      <formula>0</formula>
    </cfRule>
  </conditionalFormatting>
  <conditionalFormatting sqref="H137">
    <cfRule type="cellIs" dxfId="133" priority="73" stopIfTrue="1" operator="lessThan">
      <formula>0</formula>
    </cfRule>
  </conditionalFormatting>
  <conditionalFormatting sqref="F137">
    <cfRule type="cellIs" dxfId="132" priority="72" stopIfTrue="1" operator="lessThan">
      <formula>0</formula>
    </cfRule>
  </conditionalFormatting>
  <conditionalFormatting sqref="I140:I156 A140:B156">
    <cfRule type="cellIs" dxfId="131" priority="69" stopIfTrue="1" operator="lessThan">
      <formula>0</formula>
    </cfRule>
  </conditionalFormatting>
  <conditionalFormatting sqref="D140:D156">
    <cfRule type="cellIs" dxfId="130" priority="68" stopIfTrue="1" operator="lessThan">
      <formula>0</formula>
    </cfRule>
  </conditionalFormatting>
  <conditionalFormatting sqref="E140:E156">
    <cfRule type="cellIs" dxfId="129" priority="66" stopIfTrue="1" operator="lessThan">
      <formula>0</formula>
    </cfRule>
  </conditionalFormatting>
  <conditionalFormatting sqref="A140:A156">
    <cfRule type="duplicateValues" dxfId="128" priority="70"/>
  </conditionalFormatting>
  <conditionalFormatting sqref="A140:A156">
    <cfRule type="duplicateValues" dxfId="127" priority="71"/>
  </conditionalFormatting>
  <conditionalFormatting sqref="C140:C156">
    <cfRule type="cellIs" dxfId="126" priority="67" stopIfTrue="1" operator="lessThan">
      <formula>0</formula>
    </cfRule>
  </conditionalFormatting>
  <conditionalFormatting sqref="H140:H156">
    <cfRule type="cellIs" dxfId="125" priority="65" stopIfTrue="1" operator="lessThan">
      <formula>0</formula>
    </cfRule>
  </conditionalFormatting>
  <conditionalFormatting sqref="G165">
    <cfRule type="cellIs" dxfId="124" priority="63" stopIfTrue="1" operator="lessThan">
      <formula>0</formula>
    </cfRule>
  </conditionalFormatting>
  <conditionalFormatting sqref="G167">
    <cfRule type="cellIs" dxfId="123" priority="62" stopIfTrue="1" operator="lessThan">
      <formula>0</formula>
    </cfRule>
  </conditionalFormatting>
  <conditionalFormatting sqref="I200">
    <cfRule type="cellIs" dxfId="122" priority="60" stopIfTrue="1" operator="lessThan">
      <formula>0</formula>
    </cfRule>
  </conditionalFormatting>
  <conditionalFormatting sqref="A200:B200">
    <cfRule type="cellIs" dxfId="121" priority="59" stopIfTrue="1" operator="lessThan">
      <formula>0</formula>
    </cfRule>
  </conditionalFormatting>
  <conditionalFormatting sqref="D200">
    <cfRule type="cellIs" dxfId="120" priority="57" stopIfTrue="1" operator="lessThan">
      <formula>0</formula>
    </cfRule>
  </conditionalFormatting>
  <conditionalFormatting sqref="H200">
    <cfRule type="cellIs" dxfId="119" priority="54" stopIfTrue="1" operator="lessThan">
      <formula>0</formula>
    </cfRule>
  </conditionalFormatting>
  <conditionalFormatting sqref="A200">
    <cfRule type="duplicateValues" dxfId="118" priority="58"/>
  </conditionalFormatting>
  <conditionalFormatting sqref="A200">
    <cfRule type="duplicateValues" dxfId="117" priority="61"/>
  </conditionalFormatting>
  <conditionalFormatting sqref="C200">
    <cfRule type="cellIs" dxfId="116" priority="56" stopIfTrue="1" operator="lessThan">
      <formula>0</formula>
    </cfRule>
  </conditionalFormatting>
  <conditionalFormatting sqref="E200">
    <cfRule type="cellIs" dxfId="115" priority="55" stopIfTrue="1" operator="lessThan">
      <formula>0</formula>
    </cfRule>
  </conditionalFormatting>
  <conditionalFormatting sqref="F200">
    <cfRule type="cellIs" dxfId="114" priority="53" stopIfTrue="1" operator="lessThan">
      <formula>0</formula>
    </cfRule>
  </conditionalFormatting>
  <conditionalFormatting sqref="G190:G191">
    <cfRule type="cellIs" dxfId="113" priority="52" stopIfTrue="1" operator="lessThan">
      <formula>0</formula>
    </cfRule>
  </conditionalFormatting>
  <conditionalFormatting sqref="G238">
    <cfRule type="cellIs" dxfId="112" priority="51" stopIfTrue="1" operator="lessThan">
      <formula>0</formula>
    </cfRule>
  </conditionalFormatting>
  <conditionalFormatting sqref="G240">
    <cfRule type="cellIs" dxfId="111" priority="50" stopIfTrue="1" operator="lessThan">
      <formula>0</formula>
    </cfRule>
  </conditionalFormatting>
  <conditionalFormatting sqref="E253:F253">
    <cfRule type="cellIs" dxfId="110" priority="49" stopIfTrue="1" operator="lessThan">
      <formula>0</formula>
    </cfRule>
  </conditionalFormatting>
  <conditionalFormatting sqref="G253">
    <cfRule type="cellIs" dxfId="109" priority="48" stopIfTrue="1" operator="lessThan">
      <formula>0</formula>
    </cfRule>
  </conditionalFormatting>
  <conditionalFormatting sqref="B294 B420">
    <cfRule type="cellIs" dxfId="108" priority="45" stopIfTrue="1" operator="lessThan">
      <formula>0</formula>
    </cfRule>
  </conditionalFormatting>
  <conditionalFormatting sqref="I294 I420">
    <cfRule type="cellIs" dxfId="107" priority="43" stopIfTrue="1" operator="lessThan">
      <formula>0</formula>
    </cfRule>
  </conditionalFormatting>
  <conditionalFormatting sqref="C294 C420">
    <cfRule type="cellIs" dxfId="106" priority="41" stopIfTrue="1" operator="lessThan">
      <formula>0</formula>
    </cfRule>
  </conditionalFormatting>
  <conditionalFormatting sqref="E294 E420">
    <cfRule type="cellIs" dxfId="105" priority="40" stopIfTrue="1" operator="lessThan">
      <formula>0</formula>
    </cfRule>
  </conditionalFormatting>
  <conditionalFormatting sqref="D294 D420">
    <cfRule type="cellIs" dxfId="104" priority="42" stopIfTrue="1" operator="lessThan">
      <formula>0</formula>
    </cfRule>
  </conditionalFormatting>
  <conditionalFormatting sqref="G294:H294 G420:H420">
    <cfRule type="cellIs" dxfId="103" priority="39" stopIfTrue="1" operator="lessThan">
      <formula>0</formula>
    </cfRule>
  </conditionalFormatting>
  <conditionalFormatting sqref="F294 F420">
    <cfRule type="cellIs" dxfId="102" priority="38" stopIfTrue="1" operator="lessThan">
      <formula>0</formula>
    </cfRule>
  </conditionalFormatting>
  <conditionalFormatting sqref="A293">
    <cfRule type="cellIs" dxfId="101" priority="35" stopIfTrue="1" operator="lessThan">
      <formula>0</formula>
    </cfRule>
  </conditionalFormatting>
  <conditionalFormatting sqref="A293">
    <cfRule type="duplicateValues" dxfId="100" priority="36"/>
  </conditionalFormatting>
  <conditionalFormatting sqref="A293">
    <cfRule type="duplicateValues" dxfId="99" priority="37"/>
  </conditionalFormatting>
  <conditionalFormatting sqref="A294 A420">
    <cfRule type="cellIs" dxfId="98" priority="32" stopIfTrue="1" operator="lessThan">
      <formula>0</formula>
    </cfRule>
  </conditionalFormatting>
  <conditionalFormatting sqref="A294 A420">
    <cfRule type="duplicateValues" dxfId="97" priority="33"/>
  </conditionalFormatting>
  <conditionalFormatting sqref="A294">
    <cfRule type="duplicateValues" dxfId="96" priority="34"/>
  </conditionalFormatting>
  <conditionalFormatting sqref="G433">
    <cfRule type="cellIs" dxfId="95" priority="31" stopIfTrue="1" operator="lessThan">
      <formula>0</formula>
    </cfRule>
  </conditionalFormatting>
  <conditionalFormatting sqref="G435">
    <cfRule type="cellIs" dxfId="94" priority="30" stopIfTrue="1" operator="lessThan">
      <formula>0</formula>
    </cfRule>
  </conditionalFormatting>
  <conditionalFormatting sqref="I428">
    <cfRule type="cellIs" dxfId="93" priority="29" stopIfTrue="1" operator="lessThan">
      <formula>0</formula>
    </cfRule>
  </conditionalFormatting>
  <conditionalFormatting sqref="C428">
    <cfRule type="cellIs" dxfId="92" priority="25" stopIfTrue="1" operator="lessThan">
      <formula>0</formula>
    </cfRule>
  </conditionalFormatting>
  <conditionalFormatting sqref="E428">
    <cfRule type="cellIs" dxfId="91" priority="24" stopIfTrue="1" operator="lessThan">
      <formula>0</formula>
    </cfRule>
  </conditionalFormatting>
  <conditionalFormatting sqref="G428:H428">
    <cfRule type="cellIs" dxfId="90" priority="23" stopIfTrue="1" operator="lessThan">
      <formula>0</formula>
    </cfRule>
  </conditionalFormatting>
  <conditionalFormatting sqref="A428:B428">
    <cfRule type="cellIs" dxfId="89" priority="27" stopIfTrue="1" operator="lessThan">
      <formula>0</formula>
    </cfRule>
  </conditionalFormatting>
  <conditionalFormatting sqref="A428">
    <cfRule type="duplicateValues" dxfId="88" priority="28"/>
  </conditionalFormatting>
  <conditionalFormatting sqref="D428">
    <cfRule type="cellIs" dxfId="87" priority="26" stopIfTrue="1" operator="lessThan">
      <formula>0</formula>
    </cfRule>
  </conditionalFormatting>
  <conditionalFormatting sqref="F428">
    <cfRule type="cellIs" dxfId="86" priority="22" stopIfTrue="1" operator="lessThan">
      <formula>0</formula>
    </cfRule>
  </conditionalFormatting>
  <conditionalFormatting sqref="B295:B419">
    <cfRule type="cellIs" dxfId="85" priority="21" stopIfTrue="1" operator="lessThan">
      <formula>0</formula>
    </cfRule>
  </conditionalFormatting>
  <conditionalFormatting sqref="I295:I419">
    <cfRule type="cellIs" dxfId="84" priority="19" stopIfTrue="1" operator="lessThan">
      <formula>0</formula>
    </cfRule>
  </conditionalFormatting>
  <conditionalFormatting sqref="C295:C419">
    <cfRule type="cellIs" dxfId="83" priority="17" stopIfTrue="1" operator="lessThan">
      <formula>0</formula>
    </cfRule>
  </conditionalFormatting>
  <conditionalFormatting sqref="E295:E419">
    <cfRule type="cellIs" dxfId="82" priority="16" stopIfTrue="1" operator="lessThan">
      <formula>0</formula>
    </cfRule>
  </conditionalFormatting>
  <conditionalFormatting sqref="D295:D419">
    <cfRule type="cellIs" dxfId="81" priority="18" stopIfTrue="1" operator="lessThan">
      <formula>0</formula>
    </cfRule>
  </conditionalFormatting>
  <conditionalFormatting sqref="G295:H419">
    <cfRule type="cellIs" dxfId="80" priority="15" stopIfTrue="1" operator="lessThan">
      <formula>0</formula>
    </cfRule>
  </conditionalFormatting>
  <conditionalFormatting sqref="F295:F419">
    <cfRule type="cellIs" dxfId="79" priority="14" stopIfTrue="1" operator="lessThan">
      <formula>0</formula>
    </cfRule>
  </conditionalFormatting>
  <conditionalFormatting sqref="A295:A419">
    <cfRule type="cellIs" dxfId="78" priority="11" stopIfTrue="1" operator="lessThan">
      <formula>0</formula>
    </cfRule>
  </conditionalFormatting>
  <conditionalFormatting sqref="A295:A419">
    <cfRule type="duplicateValues" dxfId="77" priority="12"/>
  </conditionalFormatting>
  <conditionalFormatting sqref="A295:A419">
    <cfRule type="duplicateValues" dxfId="76" priority="13"/>
  </conditionalFormatting>
  <conditionalFormatting sqref="J37">
    <cfRule type="cellIs" dxfId="75" priority="10" stopIfTrue="1" operator="lessThan">
      <formula>0</formula>
    </cfRule>
  </conditionalFormatting>
  <conditionalFormatting sqref="J433">
    <cfRule type="cellIs" dxfId="74" priority="8" stopIfTrue="1" operator="lessThan">
      <formula>0</formula>
    </cfRule>
  </conditionalFormatting>
  <conditionalFormatting sqref="J421">
    <cfRule type="cellIs" dxfId="73" priority="7" stopIfTrue="1" operator="lessThan">
      <formula>0</formula>
    </cfRule>
  </conditionalFormatting>
  <conditionalFormatting sqref="M257">
    <cfRule type="cellIs" dxfId="72" priority="6" stopIfTrue="1" operator="lessThan">
      <formula>0</formula>
    </cfRule>
  </conditionalFormatting>
  <conditionalFormatting sqref="M262">
    <cfRule type="cellIs" dxfId="71" priority="5" stopIfTrue="1" operator="lessThan">
      <formula>0</formula>
    </cfRule>
  </conditionalFormatting>
  <conditionalFormatting sqref="M423">
    <cfRule type="cellIs" dxfId="70" priority="4" stopIfTrue="1" operator="lessThan">
      <formula>0</formula>
    </cfRule>
  </conditionalFormatting>
  <conditionalFormatting sqref="M225">
    <cfRule type="cellIs" dxfId="69" priority="3" stopIfTrue="1" operator="lessThan">
      <formula>0</formula>
    </cfRule>
  </conditionalFormatting>
  <conditionalFormatting sqref="M232">
    <cfRule type="cellIs" dxfId="68" priority="2" stopIfTrue="1" operator="lessThan">
      <formula>0</formula>
    </cfRule>
  </conditionalFormatting>
  <conditionalFormatting sqref="M194">
    <cfRule type="cellIs" dxfId="67" priority="1" stopIfTrue="1" operator="lessThan">
      <formula>0</formula>
    </cfRule>
  </conditionalFormatting>
  <conditionalFormatting sqref="A429:A430 A426">
    <cfRule type="duplicateValues" dxfId="66" priority="2645"/>
  </conditionalFormatting>
  <conditionalFormatting sqref="A429:A430">
    <cfRule type="duplicateValues" dxfId="65" priority="2648"/>
  </conditionalFormatting>
  <pageMargins left="0.70866141732283472" right="0.70866141732283472" top="0.74803149606299213" bottom="0.74803149606299213" header="0.31496062992125984" footer="0.31496062992125984"/>
  <pageSetup paperSize="5" scale="93" fitToHeight="0" orientation="portrait" r:id="rId1"/>
  <headerFooter>
    <oddFooter>&amp;L&amp;F&amp;CPage &amp;P of &amp;N&amp;RPrinted on &amp;D at &amp;T</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H15"/>
  <sheetViews>
    <sheetView workbookViewId="0">
      <selection activeCell="J8" sqref="J8"/>
    </sheetView>
  </sheetViews>
  <sheetFormatPr defaultColWidth="11.453125" defaultRowHeight="14.5" x14ac:dyDescent="0.35"/>
  <cols>
    <col min="1" max="1" width="66.54296875" customWidth="1"/>
    <col min="2" max="2" width="31.7265625" style="285" customWidth="1"/>
    <col min="5" max="8" width="11.453125" hidden="1" customWidth="1"/>
  </cols>
  <sheetData>
    <row r="2" spans="1:8" ht="15" thickBot="1" x14ac:dyDescent="0.4">
      <c r="A2" s="285"/>
      <c r="C2" s="285"/>
      <c r="D2" s="285"/>
      <c r="E2" s="285"/>
      <c r="F2" s="285"/>
      <c r="G2" s="285"/>
      <c r="H2" s="285"/>
    </row>
    <row r="3" spans="1:8" ht="15" thickBot="1" x14ac:dyDescent="0.4">
      <c r="A3" s="272" t="s">
        <v>891</v>
      </c>
      <c r="B3" s="527"/>
      <c r="C3" s="629" t="s">
        <v>892</v>
      </c>
      <c r="D3" s="630"/>
      <c r="E3" s="630"/>
      <c r="F3" s="630"/>
      <c r="G3" s="630"/>
      <c r="H3" s="631"/>
    </row>
    <row r="4" spans="1:8" ht="15" thickBot="1" x14ac:dyDescent="0.4">
      <c r="A4" s="271"/>
      <c r="B4" s="268" t="s">
        <v>893</v>
      </c>
      <c r="C4" s="268" t="s">
        <v>894</v>
      </c>
      <c r="D4" s="268" t="s">
        <v>895</v>
      </c>
      <c r="E4" s="268" t="s">
        <v>896</v>
      </c>
      <c r="F4" s="268" t="s">
        <v>897</v>
      </c>
      <c r="G4" s="268" t="s">
        <v>898</v>
      </c>
      <c r="H4" s="268" t="s">
        <v>899</v>
      </c>
    </row>
    <row r="5" spans="1:8" x14ac:dyDescent="0.35">
      <c r="A5" s="285" t="s">
        <v>900</v>
      </c>
      <c r="B5" s="654">
        <v>2.31</v>
      </c>
      <c r="C5" s="274">
        <v>2.31</v>
      </c>
      <c r="D5" s="274">
        <v>2.11</v>
      </c>
      <c r="E5" s="269"/>
      <c r="F5" s="269"/>
      <c r="G5" s="269"/>
      <c r="H5" s="269"/>
    </row>
    <row r="6" spans="1:8" x14ac:dyDescent="0.35">
      <c r="A6" s="285" t="s">
        <v>901</v>
      </c>
      <c r="B6" s="655">
        <v>0.24</v>
      </c>
      <c r="C6" s="275">
        <v>0.24</v>
      </c>
      <c r="D6" s="275">
        <v>0.24</v>
      </c>
      <c r="E6" s="269"/>
      <c r="F6" s="269"/>
      <c r="G6" s="269"/>
      <c r="H6" s="269"/>
    </row>
    <row r="7" spans="1:8" x14ac:dyDescent="0.35">
      <c r="A7" s="285" t="s">
        <v>902</v>
      </c>
      <c r="B7" s="655">
        <v>0.3</v>
      </c>
      <c r="C7" s="275">
        <v>0.3</v>
      </c>
      <c r="D7" s="275">
        <v>0.24</v>
      </c>
      <c r="E7" s="269"/>
      <c r="F7" s="269"/>
      <c r="G7" s="269"/>
      <c r="H7" s="269"/>
    </row>
    <row r="8" spans="1:8" x14ac:dyDescent="0.35">
      <c r="A8" s="285" t="s">
        <v>903</v>
      </c>
      <c r="B8" s="655">
        <v>0.17</v>
      </c>
      <c r="C8" s="275">
        <v>0.17</v>
      </c>
      <c r="D8" s="275">
        <v>0.17</v>
      </c>
      <c r="E8" s="269"/>
      <c r="F8" s="269"/>
      <c r="G8" s="269"/>
      <c r="H8" s="269"/>
    </row>
    <row r="9" spans="1:8" x14ac:dyDescent="0.35">
      <c r="A9" s="285" t="s">
        <v>904</v>
      </c>
      <c r="B9" s="655">
        <v>0.39</v>
      </c>
      <c r="C9" s="275">
        <v>0.39</v>
      </c>
      <c r="D9" s="275">
        <v>0.75</v>
      </c>
      <c r="E9" s="269"/>
      <c r="F9" s="269"/>
      <c r="G9" s="269"/>
      <c r="H9" s="269"/>
    </row>
    <row r="10" spans="1:8" x14ac:dyDescent="0.35">
      <c r="A10" s="285" t="s">
        <v>905</v>
      </c>
      <c r="B10" s="655">
        <v>0.38</v>
      </c>
      <c r="C10" s="275">
        <v>0.38</v>
      </c>
      <c r="D10" s="275">
        <v>0.2</v>
      </c>
      <c r="E10" s="269"/>
      <c r="F10" s="269"/>
      <c r="G10" s="269"/>
      <c r="H10" s="269"/>
    </row>
    <row r="11" spans="1:8" s="285" customFormat="1" x14ac:dyDescent="0.35">
      <c r="A11" s="285" t="s">
        <v>906</v>
      </c>
      <c r="B11" s="655">
        <v>0.24</v>
      </c>
      <c r="C11" s="275">
        <v>0.24</v>
      </c>
      <c r="D11" s="275">
        <v>0.24</v>
      </c>
      <c r="E11" s="269"/>
      <c r="F11" s="269"/>
      <c r="G11" s="269"/>
      <c r="H11" s="269"/>
    </row>
    <row r="12" spans="1:8" s="285" customFormat="1" x14ac:dyDescent="0.35">
      <c r="B12" s="655"/>
      <c r="C12" s="275"/>
      <c r="D12" s="275"/>
      <c r="E12" s="269"/>
      <c r="F12" s="269"/>
      <c r="G12" s="269"/>
      <c r="H12" s="269"/>
    </row>
    <row r="13" spans="1:8" s="285" customFormat="1" x14ac:dyDescent="0.35">
      <c r="B13" s="655"/>
      <c r="C13" s="275"/>
      <c r="D13" s="275"/>
      <c r="E13" s="269"/>
      <c r="F13" s="269"/>
      <c r="G13" s="269"/>
      <c r="H13" s="269"/>
    </row>
    <row r="14" spans="1:8" ht="15" thickBot="1" x14ac:dyDescent="0.4">
      <c r="A14" s="285" t="s">
        <v>907</v>
      </c>
      <c r="B14" s="655">
        <v>206</v>
      </c>
      <c r="C14" s="275">
        <v>206</v>
      </c>
      <c r="D14" s="275"/>
      <c r="E14" s="269"/>
      <c r="F14" s="269"/>
      <c r="G14" s="269"/>
      <c r="H14" s="269"/>
    </row>
    <row r="15" spans="1:8" ht="15" thickBot="1" x14ac:dyDescent="0.4">
      <c r="A15" s="273" t="s">
        <v>645</v>
      </c>
      <c r="B15" s="656">
        <f>SUM(B5:B14)-B14</f>
        <v>4.0300000000000011</v>
      </c>
      <c r="C15" s="276">
        <f>SUM(C5:C14)-C14</f>
        <v>4.0300000000000011</v>
      </c>
      <c r="D15" s="276">
        <f>SUM(D5:D14)</f>
        <v>3.95</v>
      </c>
      <c r="E15" s="270">
        <f>SUM(E5:E14)</f>
        <v>0</v>
      </c>
      <c r="F15" s="270">
        <f>SUM(F5:F14)</f>
        <v>0</v>
      </c>
      <c r="G15" s="270">
        <f>SUM(G5:G14)</f>
        <v>0</v>
      </c>
      <c r="H15" s="270">
        <f>SUM(H5:H14)</f>
        <v>0</v>
      </c>
    </row>
  </sheetData>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topLeftCell="A3" zoomScale="130" zoomScaleNormal="130" workbookViewId="0">
      <selection activeCell="H13" sqref="H13"/>
    </sheetView>
  </sheetViews>
  <sheetFormatPr defaultColWidth="8.81640625" defaultRowHeight="14.5" x14ac:dyDescent="0.35"/>
  <cols>
    <col min="1" max="1" width="29.54296875" customWidth="1"/>
    <col min="2" max="2" width="0" hidden="1" customWidth="1"/>
    <col min="3" max="3" width="10.54296875" bestFit="1" customWidth="1"/>
    <col min="4" max="6" width="11.26953125" bestFit="1" customWidth="1"/>
    <col min="7" max="7" width="11.26953125" style="4" bestFit="1" customWidth="1"/>
    <col min="8" max="8" width="11.26953125" style="285" customWidth="1"/>
    <col min="9" max="9" width="11.26953125" bestFit="1" customWidth="1"/>
    <col min="11" max="11" width="14.81640625" bestFit="1" customWidth="1"/>
    <col min="12" max="13" width="10.54296875" bestFit="1" customWidth="1"/>
    <col min="14" max="14" width="11.26953125" bestFit="1" customWidth="1"/>
    <col min="15" max="15" width="15.453125" customWidth="1"/>
    <col min="16" max="16" width="9.7265625" bestFit="1" customWidth="1"/>
    <col min="17" max="17" width="11.1796875" bestFit="1" customWidth="1"/>
  </cols>
  <sheetData>
    <row r="1" spans="1:11" s="4" customFormat="1" ht="26" x14ac:dyDescent="0.35">
      <c r="A1" s="971" t="s">
        <v>908</v>
      </c>
      <c r="B1" s="972"/>
      <c r="C1" s="972"/>
      <c r="D1" s="972"/>
      <c r="E1" s="972"/>
      <c r="F1" s="972"/>
      <c r="G1" s="927"/>
      <c r="H1" s="927"/>
      <c r="I1" s="285"/>
      <c r="J1" s="285"/>
      <c r="K1" s="285"/>
    </row>
    <row r="2" spans="1:11" s="4" customFormat="1" ht="15" thickBot="1" x14ac:dyDescent="0.4">
      <c r="A2" s="285"/>
      <c r="B2" s="285"/>
      <c r="C2" s="285"/>
      <c r="D2" s="285"/>
      <c r="E2" s="285"/>
      <c r="F2" s="285"/>
      <c r="G2" s="285"/>
      <c r="H2" s="285"/>
      <c r="I2" s="285"/>
      <c r="J2" s="285"/>
      <c r="K2" s="285"/>
    </row>
    <row r="3" spans="1:11" x14ac:dyDescent="0.35">
      <c r="A3" s="218" t="s">
        <v>909</v>
      </c>
      <c r="B3" s="219"/>
      <c r="C3" s="219"/>
      <c r="D3" s="219"/>
      <c r="E3" s="219"/>
      <c r="F3" s="219"/>
      <c r="G3" s="219"/>
      <c r="H3" s="219"/>
      <c r="I3" s="219"/>
      <c r="J3" s="219"/>
      <c r="K3" s="220"/>
    </row>
    <row r="4" spans="1:11" ht="15" thickBot="1" x14ac:dyDescent="0.4">
      <c r="A4" s="221"/>
      <c r="B4" s="222"/>
      <c r="C4" s="222"/>
      <c r="D4" s="222"/>
      <c r="E4" s="222"/>
      <c r="F4" s="222"/>
      <c r="G4" s="222"/>
      <c r="H4" s="222"/>
      <c r="I4" s="222"/>
      <c r="J4" s="222"/>
      <c r="K4" s="223"/>
    </row>
    <row r="5" spans="1:11" x14ac:dyDescent="0.35">
      <c r="A5" s="224"/>
      <c r="B5" s="285"/>
      <c r="C5" s="285"/>
      <c r="D5" s="285"/>
      <c r="E5" s="285"/>
      <c r="F5" s="285"/>
      <c r="G5" s="285"/>
      <c r="I5" s="285"/>
      <c r="J5" s="285"/>
      <c r="K5" s="285"/>
    </row>
    <row r="6" spans="1:11" x14ac:dyDescent="0.35">
      <c r="A6" s="225" t="s">
        <v>910</v>
      </c>
      <c r="B6" s="226"/>
      <c r="C6" s="226"/>
      <c r="D6" s="285"/>
      <c r="E6" s="285"/>
      <c r="F6" s="285"/>
      <c r="G6" s="285"/>
      <c r="I6" s="285"/>
      <c r="J6" s="285"/>
      <c r="K6" s="285"/>
    </row>
    <row r="7" spans="1:11" x14ac:dyDescent="0.35">
      <c r="A7" s="226" t="s">
        <v>911</v>
      </c>
      <c r="B7" s="226"/>
      <c r="C7" s="226"/>
      <c r="D7" s="285"/>
      <c r="E7" s="285"/>
      <c r="F7" s="285"/>
      <c r="G7" s="285"/>
      <c r="I7" s="285"/>
      <c r="J7" s="285"/>
      <c r="K7" s="285"/>
    </row>
    <row r="8" spans="1:11" ht="15" thickBot="1" x14ac:dyDescent="0.4">
      <c r="A8" s="285"/>
      <c r="B8" s="285"/>
      <c r="C8" s="285"/>
      <c r="D8" s="285"/>
      <c r="E8" s="287"/>
      <c r="F8" s="285"/>
      <c r="G8" s="285"/>
      <c r="I8" s="285"/>
      <c r="J8" s="285"/>
      <c r="K8" s="285"/>
    </row>
    <row r="9" spans="1:11" x14ac:dyDescent="0.35">
      <c r="A9" s="419"/>
      <c r="B9" s="285"/>
      <c r="C9" s="328" t="s">
        <v>912</v>
      </c>
      <c r="D9" s="328" t="s">
        <v>912</v>
      </c>
      <c r="E9" s="328" t="s">
        <v>912</v>
      </c>
      <c r="F9" s="645" t="s">
        <v>912</v>
      </c>
      <c r="G9" s="647" t="s">
        <v>913</v>
      </c>
      <c r="H9" s="425" t="s">
        <v>914</v>
      </c>
      <c r="I9" s="248" t="s">
        <v>915</v>
      </c>
      <c r="J9" s="285"/>
      <c r="K9" s="285"/>
    </row>
    <row r="10" spans="1:11" ht="15" thickBot="1" x14ac:dyDescent="0.4">
      <c r="A10" s="420" t="s">
        <v>10</v>
      </c>
      <c r="B10" s="285"/>
      <c r="C10" s="319" t="s">
        <v>916</v>
      </c>
      <c r="D10" s="319" t="s">
        <v>917</v>
      </c>
      <c r="E10" s="417" t="s">
        <v>918</v>
      </c>
      <c r="F10" s="646" t="s">
        <v>919</v>
      </c>
      <c r="G10" s="648" t="s">
        <v>920</v>
      </c>
      <c r="H10" s="426" t="s">
        <v>893</v>
      </c>
      <c r="I10" s="249" t="s">
        <v>921</v>
      </c>
      <c r="J10" s="285"/>
      <c r="K10" s="435"/>
    </row>
    <row r="11" spans="1:11" x14ac:dyDescent="0.35">
      <c r="A11" s="421" t="s">
        <v>922</v>
      </c>
      <c r="B11" s="411"/>
      <c r="C11" s="418">
        <v>103533</v>
      </c>
      <c r="D11" s="415">
        <v>103262</v>
      </c>
      <c r="E11" s="415">
        <v>-205266</v>
      </c>
      <c r="F11" s="415">
        <v>2486</v>
      </c>
      <c r="G11" s="415">
        <f>+'BUDGET 2020-2021- Detail'!E167</f>
        <v>28132.520621121861</v>
      </c>
      <c r="H11" s="415">
        <v>12800</v>
      </c>
      <c r="I11" s="412">
        <f>SUM(C11:H11)</f>
        <v>44947.520621121861</v>
      </c>
      <c r="J11" s="285"/>
      <c r="K11" s="435"/>
    </row>
    <row r="12" spans="1:11" x14ac:dyDescent="0.35">
      <c r="A12" s="421" t="s">
        <v>612</v>
      </c>
      <c r="B12" s="411"/>
      <c r="C12" s="416">
        <v>-448</v>
      </c>
      <c r="D12" s="415">
        <v>27497</v>
      </c>
      <c r="E12" s="415">
        <v>-52596</v>
      </c>
      <c r="F12" s="415">
        <v>1777</v>
      </c>
      <c r="G12" s="415">
        <f>+'BUDGET 2020-2021- Detail'!E240</f>
        <v>3523.1343228000042</v>
      </c>
      <c r="H12" s="415">
        <v>-8206</v>
      </c>
      <c r="I12" s="412">
        <f t="shared" ref="I12:I16" si="0">SUM(C12:H12)</f>
        <v>-28452.865677199996</v>
      </c>
      <c r="J12" s="285"/>
      <c r="K12" s="285"/>
    </row>
    <row r="13" spans="1:11" x14ac:dyDescent="0.35">
      <c r="A13" s="421" t="s">
        <v>610</v>
      </c>
      <c r="B13" s="411"/>
      <c r="C13" s="416">
        <v>26320</v>
      </c>
      <c r="D13" s="415">
        <v>18740</v>
      </c>
      <c r="E13" s="415">
        <v>-15279</v>
      </c>
      <c r="F13" s="415">
        <v>-32543</v>
      </c>
      <c r="G13" s="415">
        <f>+'BUDGET 2020-2021- Detail'!E205</f>
        <v>-2407.3232435999962</v>
      </c>
      <c r="H13" s="415">
        <v>17654</v>
      </c>
      <c r="I13" s="412">
        <f t="shared" si="0"/>
        <v>12484.676756400004</v>
      </c>
      <c r="J13" s="285"/>
      <c r="K13" s="285"/>
    </row>
    <row r="14" spans="1:11" x14ac:dyDescent="0.35">
      <c r="A14" s="421" t="s">
        <v>923</v>
      </c>
      <c r="B14" s="411"/>
      <c r="C14" s="416">
        <v>-1713</v>
      </c>
      <c r="D14" s="415">
        <v>17617</v>
      </c>
      <c r="E14" s="415">
        <v>2694</v>
      </c>
      <c r="F14" s="415">
        <v>3046</v>
      </c>
      <c r="G14" s="415">
        <f>+'BUDGET 2020-2021- Detail'!E273</f>
        <v>7072.490267199988</v>
      </c>
      <c r="H14" s="415">
        <v>6435</v>
      </c>
      <c r="I14" s="412">
        <f t="shared" si="0"/>
        <v>35151.490267199988</v>
      </c>
      <c r="J14" s="285"/>
      <c r="K14" s="285"/>
    </row>
    <row r="15" spans="1:11" ht="15" thickBot="1" x14ac:dyDescent="0.4">
      <c r="A15" s="421" t="s">
        <v>616</v>
      </c>
      <c r="B15" s="411"/>
      <c r="C15" s="416">
        <v>27710</v>
      </c>
      <c r="D15" s="415">
        <v>-6206</v>
      </c>
      <c r="E15" s="415">
        <v>-78131</v>
      </c>
      <c r="F15" s="415">
        <v>-84390</v>
      </c>
      <c r="G15" s="415">
        <f>+'BUDGET 2020-2021- Detail'!E435</f>
        <v>27465.610000000015</v>
      </c>
      <c r="H15" s="415">
        <v>15849</v>
      </c>
      <c r="I15" s="412">
        <f>SUM(C15:H15)</f>
        <v>-97702.389999999985</v>
      </c>
      <c r="J15" s="285"/>
      <c r="K15" s="285"/>
    </row>
    <row r="16" spans="1:11" ht="15" thickBot="1" x14ac:dyDescent="0.4">
      <c r="A16" s="423" t="s">
        <v>645</v>
      </c>
      <c r="B16" s="427"/>
      <c r="C16" s="428">
        <f>SUM(C10:C15)</f>
        <v>155402</v>
      </c>
      <c r="D16" s="429">
        <f>SUM(D10:D15)</f>
        <v>160910</v>
      </c>
      <c r="E16" s="429">
        <f>SUM(E11:E15)</f>
        <v>-348578</v>
      </c>
      <c r="F16" s="429">
        <f>SUM(F11:F15)</f>
        <v>-109624</v>
      </c>
      <c r="G16" s="429">
        <f>SUM(G11:G15)</f>
        <v>63786.431967521872</v>
      </c>
      <c r="H16" s="429">
        <f>SUM(H11:H15)</f>
        <v>44532</v>
      </c>
      <c r="I16" s="422">
        <f t="shared" si="0"/>
        <v>-33571.568032478128</v>
      </c>
      <c r="J16" s="285"/>
      <c r="K16" s="285"/>
    </row>
    <row r="17" spans="1:10" ht="15" thickBot="1" x14ac:dyDescent="0.4">
      <c r="A17" s="421" t="s">
        <v>924</v>
      </c>
      <c r="B17" s="411"/>
      <c r="C17" s="416">
        <v>-4599</v>
      </c>
      <c r="D17" s="415">
        <v>-31091</v>
      </c>
      <c r="E17" s="415">
        <v>-15694</v>
      </c>
      <c r="F17" s="415">
        <v>0</v>
      </c>
      <c r="G17" s="415">
        <v>0</v>
      </c>
      <c r="H17" s="415"/>
      <c r="I17" s="413"/>
      <c r="J17" s="285"/>
    </row>
    <row r="18" spans="1:10" ht="15" thickBot="1" x14ac:dyDescent="0.4">
      <c r="A18" s="430" t="s">
        <v>645</v>
      </c>
      <c r="B18" s="431"/>
      <c r="C18" s="432">
        <f>+C17+C16</f>
        <v>150803</v>
      </c>
      <c r="D18" s="433">
        <f>+D17+D16</f>
        <v>129819</v>
      </c>
      <c r="E18" s="434">
        <f>+E17+E16</f>
        <v>-364272</v>
      </c>
      <c r="F18" s="424">
        <f>+F17+F16</f>
        <v>-109624</v>
      </c>
      <c r="G18" s="424">
        <f>+F18+G16</f>
        <v>-45837.568032478128</v>
      </c>
      <c r="H18" s="649">
        <f>+G18+H16</f>
        <v>-1305.5680324781279</v>
      </c>
      <c r="I18" s="414">
        <f>SUM(C18:H18)</f>
        <v>-240417.13606495626</v>
      </c>
      <c r="J18" s="285"/>
    </row>
    <row r="19" spans="1:10" x14ac:dyDescent="0.35">
      <c r="A19" s="285"/>
      <c r="B19" s="285"/>
      <c r="C19" s="285"/>
      <c r="D19" s="285"/>
      <c r="E19" s="285"/>
      <c r="F19" s="285"/>
      <c r="G19" s="285"/>
      <c r="I19" s="285"/>
      <c r="J19" s="285"/>
    </row>
    <row r="20" spans="1:10" x14ac:dyDescent="0.35">
      <c r="A20" s="285"/>
      <c r="B20" s="285"/>
      <c r="C20" s="285"/>
      <c r="D20" s="285"/>
      <c r="E20" s="285"/>
      <c r="F20" s="285"/>
      <c r="G20" s="285"/>
      <c r="I20" s="285"/>
      <c r="J20" s="285"/>
    </row>
    <row r="21" spans="1:10" s="637" customFormat="1" x14ac:dyDescent="0.35">
      <c r="A21" s="973"/>
      <c r="B21" s="928"/>
      <c r="C21" s="928"/>
      <c r="D21" s="928"/>
      <c r="E21" s="928"/>
      <c r="F21" s="634"/>
      <c r="G21" s="635"/>
      <c r="H21" s="635"/>
      <c r="I21" s="636"/>
    </row>
    <row r="22" spans="1:10" s="637" customFormat="1" x14ac:dyDescent="0.35">
      <c r="A22" s="973"/>
      <c r="B22" s="635"/>
      <c r="C22" s="635"/>
      <c r="D22" s="635"/>
      <c r="E22" s="635"/>
      <c r="F22" s="634"/>
      <c r="G22" s="635"/>
      <c r="H22" s="635"/>
      <c r="I22" s="636"/>
    </row>
    <row r="23" spans="1:10" s="637" customFormat="1" x14ac:dyDescent="0.35">
      <c r="B23" s="638"/>
      <c r="C23" s="638"/>
      <c r="D23" s="638"/>
      <c r="E23" s="638"/>
      <c r="F23" s="638"/>
      <c r="G23" s="638"/>
      <c r="H23" s="638"/>
      <c r="I23" s="639"/>
    </row>
    <row r="24" spans="1:10" s="637" customFormat="1" x14ac:dyDescent="0.35">
      <c r="B24" s="638"/>
      <c r="C24" s="638"/>
      <c r="D24" s="638"/>
      <c r="E24" s="638"/>
      <c r="F24" s="638"/>
      <c r="G24" s="638"/>
      <c r="H24" s="638"/>
      <c r="I24" s="639"/>
    </row>
    <row r="25" spans="1:10" s="637" customFormat="1" x14ac:dyDescent="0.35">
      <c r="B25" s="638"/>
      <c r="C25" s="638"/>
      <c r="D25" s="638"/>
      <c r="E25" s="638"/>
      <c r="F25" s="638"/>
      <c r="G25" s="638"/>
      <c r="H25" s="638"/>
      <c r="I25" s="639"/>
    </row>
    <row r="26" spans="1:10" s="637" customFormat="1" x14ac:dyDescent="0.35">
      <c r="B26" s="638"/>
      <c r="C26" s="638"/>
      <c r="D26" s="638"/>
      <c r="E26" s="638"/>
      <c r="F26" s="638"/>
      <c r="G26" s="638"/>
      <c r="H26" s="638"/>
      <c r="I26" s="639"/>
    </row>
    <row r="27" spans="1:10" s="637" customFormat="1" x14ac:dyDescent="0.35">
      <c r="B27" s="638"/>
      <c r="C27" s="638"/>
      <c r="D27" s="638"/>
      <c r="E27" s="638"/>
      <c r="F27" s="638"/>
      <c r="G27" s="638"/>
      <c r="H27" s="638"/>
      <c r="I27" s="639"/>
    </row>
    <row r="28" spans="1:10" s="637" customFormat="1" x14ac:dyDescent="0.35">
      <c r="A28" s="640"/>
      <c r="B28" s="641"/>
      <c r="C28" s="642"/>
      <c r="D28" s="641"/>
      <c r="E28" s="643"/>
      <c r="F28" s="643"/>
      <c r="G28" s="641"/>
      <c r="H28" s="641"/>
      <c r="I28" s="639"/>
    </row>
    <row r="29" spans="1:10" s="637" customFormat="1" x14ac:dyDescent="0.35">
      <c r="B29" s="638"/>
      <c r="C29" s="638"/>
      <c r="D29" s="638"/>
      <c r="E29" s="638"/>
      <c r="F29" s="638"/>
      <c r="G29" s="638"/>
      <c r="H29" s="638"/>
      <c r="I29" s="644"/>
    </row>
    <row r="30" spans="1:10" s="637" customFormat="1" x14ac:dyDescent="0.35">
      <c r="C30" s="644"/>
    </row>
    <row r="31" spans="1:10" s="637" customFormat="1" x14ac:dyDescent="0.35"/>
  </sheetData>
  <mergeCells count="2">
    <mergeCell ref="A1:F1"/>
    <mergeCell ref="A21:A22"/>
  </mergeCells>
  <conditionalFormatting sqref="F9:F10">
    <cfRule type="cellIs" dxfId="64" priority="8" stopIfTrue="1" operator="lessThan">
      <formula>0</formula>
    </cfRule>
  </conditionalFormatting>
  <conditionalFormatting sqref="F18">
    <cfRule type="cellIs" dxfId="63" priority="7" stopIfTrue="1" operator="lessThan">
      <formula>0</formula>
    </cfRule>
  </conditionalFormatting>
  <conditionalFormatting sqref="F21:F22">
    <cfRule type="cellIs" dxfId="62" priority="6" stopIfTrue="1" operator="lessThan">
      <formula>0</formula>
    </cfRule>
  </conditionalFormatting>
  <conditionalFormatting sqref="G18">
    <cfRule type="cellIs" dxfId="61" priority="3" stopIfTrue="1" operator="lessThan">
      <formula>0</formula>
    </cfRule>
  </conditionalFormatting>
  <conditionalFormatting sqref="G10">
    <cfRule type="cellIs" dxfId="60" priority="2" stopIfTrue="1" operator="lessThan">
      <formula>0</formula>
    </cfRule>
  </conditionalFormatting>
  <conditionalFormatting sqref="G9">
    <cfRule type="cellIs" dxfId="59" priority="1" stopIfTrue="1" operator="lessThan">
      <formula>0</formula>
    </cfRule>
  </conditionalFormatting>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3"/>
  <sheetViews>
    <sheetView topLeftCell="A2" workbookViewId="0">
      <selection activeCell="A29" sqref="A29"/>
    </sheetView>
  </sheetViews>
  <sheetFormatPr defaultColWidth="14.453125" defaultRowHeight="14.5" x14ac:dyDescent="0.35"/>
  <cols>
    <col min="1" max="1" width="55.453125" style="52" customWidth="1"/>
    <col min="2" max="2" width="16.26953125" style="52" bestFit="1" customWidth="1"/>
    <col min="3" max="3" width="65.54296875" style="52" hidden="1" customWidth="1"/>
    <col min="4" max="4" width="18.453125" style="746" bestFit="1" customWidth="1"/>
    <col min="5" max="5" width="5.453125" style="52" customWidth="1"/>
    <col min="6" max="6" width="4.26953125" style="52" customWidth="1"/>
    <col min="7" max="7" width="33.81640625" style="52" customWidth="1"/>
    <col min="8" max="16384" width="14.453125" style="52"/>
  </cols>
  <sheetData>
    <row r="1" spans="1:10" ht="27" customHeight="1" x14ac:dyDescent="0.35">
      <c r="A1" s="971" t="s">
        <v>928</v>
      </c>
      <c r="B1" s="972"/>
      <c r="C1" s="972"/>
      <c r="E1" s="288"/>
      <c r="F1" s="288"/>
      <c r="G1" s="288"/>
      <c r="H1" s="288"/>
      <c r="I1" s="288"/>
      <c r="J1" s="288"/>
    </row>
    <row r="2" spans="1:10" ht="15.5" x14ac:dyDescent="0.35">
      <c r="A2" s="294" t="s">
        <v>929</v>
      </c>
      <c r="B2" s="295"/>
      <c r="C2" s="295"/>
      <c r="E2" s="288"/>
      <c r="F2" s="288"/>
      <c r="G2" s="288"/>
      <c r="H2" s="288"/>
      <c r="I2" s="288"/>
      <c r="J2" s="288"/>
    </row>
    <row r="3" spans="1:10" ht="15.5" x14ac:dyDescent="0.35">
      <c r="A3" s="294" t="s">
        <v>930</v>
      </c>
      <c r="B3" s="295"/>
      <c r="C3" s="295"/>
      <c r="E3" s="288"/>
      <c r="F3" s="288"/>
      <c r="G3" s="288"/>
      <c r="H3" s="288"/>
      <c r="I3" s="288"/>
      <c r="J3" s="288"/>
    </row>
    <row r="4" spans="1:10" ht="15.5" x14ac:dyDescent="0.35">
      <c r="A4" s="294"/>
      <c r="B4" s="295"/>
      <c r="C4" s="295"/>
      <c r="E4" s="288"/>
      <c r="F4" s="288"/>
      <c r="G4" s="288"/>
      <c r="H4" s="288"/>
      <c r="I4" s="288"/>
      <c r="J4" s="288"/>
    </row>
    <row r="5" spans="1:10" ht="15.5" x14ac:dyDescent="0.35">
      <c r="A5" s="294"/>
      <c r="B5" s="295"/>
      <c r="C5" s="295"/>
      <c r="E5" s="288"/>
      <c r="F5" s="288"/>
      <c r="G5" s="288"/>
      <c r="H5" s="288"/>
      <c r="I5" s="288"/>
      <c r="J5" s="288"/>
    </row>
    <row r="6" spans="1:10" ht="18.5" thickBot="1" x14ac:dyDescent="0.45">
      <c r="A6" s="188"/>
      <c r="B6" s="189" t="s">
        <v>925</v>
      </c>
      <c r="C6" s="189" t="s">
        <v>633</v>
      </c>
      <c r="D6" s="753" t="s">
        <v>926</v>
      </c>
      <c r="E6" s="288"/>
      <c r="F6" s="288"/>
      <c r="G6" s="288"/>
      <c r="H6" s="288"/>
      <c r="I6" s="288"/>
      <c r="J6" s="288"/>
    </row>
    <row r="7" spans="1:10" s="87" customFormat="1" ht="15" thickBot="1" x14ac:dyDescent="0.4">
      <c r="A7" s="190" t="s">
        <v>1175</v>
      </c>
      <c r="B7" s="191"/>
      <c r="C7" s="192"/>
      <c r="D7" s="192"/>
    </row>
    <row r="8" spans="1:10" s="87" customFormat="1" x14ac:dyDescent="0.35">
      <c r="A8" s="193" t="s">
        <v>931</v>
      </c>
      <c r="B8" s="194">
        <v>22000</v>
      </c>
      <c r="C8" s="196" t="s">
        <v>932</v>
      </c>
      <c r="D8" s="1056">
        <v>22000</v>
      </c>
      <c r="G8" s="88"/>
    </row>
    <row r="9" spans="1:10" s="87" customFormat="1" ht="15" thickBot="1" x14ac:dyDescent="0.4">
      <c r="A9" s="197" t="s">
        <v>933</v>
      </c>
      <c r="B9" s="194">
        <v>9000</v>
      </c>
      <c r="C9" s="196" t="s">
        <v>934</v>
      </c>
      <c r="D9" s="1076">
        <v>9000</v>
      </c>
      <c r="F9" s="88"/>
    </row>
    <row r="10" spans="1:10" s="87" customFormat="1" ht="15" thickBot="1" x14ac:dyDescent="0.4">
      <c r="A10" s="199" t="s">
        <v>927</v>
      </c>
      <c r="B10" s="200">
        <f>SUM(B8:B9)</f>
        <v>31000</v>
      </c>
      <c r="C10" s="202"/>
      <c r="D10" s="1068">
        <f>SUM(D8:D9)</f>
        <v>31000</v>
      </c>
      <c r="F10" s="88"/>
    </row>
    <row r="11" spans="1:10" s="87" customFormat="1" ht="15" thickBot="1" x14ac:dyDescent="0.4">
      <c r="A11" s="190" t="s">
        <v>1174</v>
      </c>
      <c r="B11" s="203"/>
      <c r="C11" s="1066"/>
      <c r="D11" s="1067"/>
      <c r="E11" s="975" t="s">
        <v>633</v>
      </c>
      <c r="F11" s="975"/>
      <c r="G11" s="975"/>
      <c r="H11" s="975"/>
      <c r="I11" s="975"/>
      <c r="J11" s="976"/>
    </row>
    <row r="12" spans="1:10" s="87" customFormat="1" x14ac:dyDescent="0.35">
      <c r="A12" s="197" t="s">
        <v>935</v>
      </c>
      <c r="B12" s="318">
        <f>60*12</f>
        <v>720</v>
      </c>
      <c r="C12" s="211" t="s">
        <v>936</v>
      </c>
      <c r="D12" s="1077">
        <f>60*12</f>
        <v>720</v>
      </c>
      <c r="E12" s="1074" t="s">
        <v>937</v>
      </c>
      <c r="F12" s="1074"/>
      <c r="G12" s="1074"/>
      <c r="H12" s="1074"/>
      <c r="I12" s="1074"/>
      <c r="J12" s="1074"/>
    </row>
    <row r="13" spans="1:10" s="87" customFormat="1" x14ac:dyDescent="0.35">
      <c r="A13" s="197" t="s">
        <v>938</v>
      </c>
      <c r="B13" s="318">
        <f t="shared" ref="B13:B19" si="0">60*12</f>
        <v>720</v>
      </c>
      <c r="C13" s="211" t="s">
        <v>936</v>
      </c>
      <c r="D13" s="1077">
        <f t="shared" ref="D13:D19" si="1">60*12</f>
        <v>720</v>
      </c>
      <c r="E13" s="1075" t="s">
        <v>937</v>
      </c>
      <c r="F13" s="1075"/>
      <c r="G13" s="1075"/>
      <c r="H13" s="1075"/>
      <c r="I13" s="1075"/>
      <c r="J13" s="1075"/>
    </row>
    <row r="14" spans="1:10" s="87" customFormat="1" x14ac:dyDescent="0.35">
      <c r="A14" s="197" t="s">
        <v>939</v>
      </c>
      <c r="B14" s="318">
        <f t="shared" si="0"/>
        <v>720</v>
      </c>
      <c r="C14" s="211" t="s">
        <v>936</v>
      </c>
      <c r="D14" s="1077">
        <f t="shared" si="1"/>
        <v>720</v>
      </c>
      <c r="E14" s="1075" t="s">
        <v>937</v>
      </c>
      <c r="F14" s="1075"/>
      <c r="G14" s="1075"/>
      <c r="H14" s="1075"/>
      <c r="I14" s="1075"/>
      <c r="J14" s="1075"/>
    </row>
    <row r="15" spans="1:10" s="87" customFormat="1" x14ac:dyDescent="0.35">
      <c r="A15" s="197" t="s">
        <v>940</v>
      </c>
      <c r="B15" s="318">
        <f t="shared" si="0"/>
        <v>720</v>
      </c>
      <c r="C15" s="211" t="s">
        <v>936</v>
      </c>
      <c r="D15" s="1077">
        <f t="shared" si="1"/>
        <v>720</v>
      </c>
      <c r="E15" s="1075" t="s">
        <v>937</v>
      </c>
      <c r="F15" s="1075"/>
      <c r="G15" s="1075"/>
      <c r="H15" s="1075"/>
      <c r="I15" s="1075"/>
      <c r="J15" s="1075"/>
    </row>
    <row r="16" spans="1:10" s="87" customFormat="1" x14ac:dyDescent="0.35">
      <c r="A16" s="197" t="s">
        <v>941</v>
      </c>
      <c r="B16" s="318">
        <f t="shared" si="0"/>
        <v>720</v>
      </c>
      <c r="C16" s="211" t="s">
        <v>936</v>
      </c>
      <c r="D16" s="1077">
        <f t="shared" si="1"/>
        <v>720</v>
      </c>
      <c r="E16" s="1075" t="s">
        <v>937</v>
      </c>
      <c r="F16" s="1075"/>
      <c r="G16" s="1075"/>
      <c r="H16" s="1075"/>
      <c r="I16" s="1075"/>
      <c r="J16" s="1075"/>
    </row>
    <row r="17" spans="1:10" s="87" customFormat="1" x14ac:dyDescent="0.35">
      <c r="A17" s="197" t="s">
        <v>942</v>
      </c>
      <c r="B17" s="318">
        <f t="shared" si="0"/>
        <v>720</v>
      </c>
      <c r="C17" s="211" t="s">
        <v>936</v>
      </c>
      <c r="D17" s="1077">
        <f t="shared" si="1"/>
        <v>720</v>
      </c>
      <c r="E17" s="1075" t="s">
        <v>937</v>
      </c>
      <c r="F17" s="1075"/>
      <c r="G17" s="1075"/>
      <c r="H17" s="1075"/>
      <c r="I17" s="1075"/>
      <c r="J17" s="1075"/>
    </row>
    <row r="18" spans="1:10" s="87" customFormat="1" x14ac:dyDescent="0.35">
      <c r="A18" s="197" t="s">
        <v>943</v>
      </c>
      <c r="B18" s="318">
        <f t="shared" si="0"/>
        <v>720</v>
      </c>
      <c r="C18" s="211" t="s">
        <v>936</v>
      </c>
      <c r="D18" s="1077">
        <f t="shared" si="1"/>
        <v>720</v>
      </c>
      <c r="E18" s="1075" t="s">
        <v>937</v>
      </c>
      <c r="F18" s="1075"/>
      <c r="G18" s="1075"/>
      <c r="H18" s="1075"/>
      <c r="I18" s="1075"/>
      <c r="J18" s="1075"/>
    </row>
    <row r="19" spans="1:10" s="87" customFormat="1" ht="15" thickBot="1" x14ac:dyDescent="0.4">
      <c r="A19" s="193" t="s">
        <v>944</v>
      </c>
      <c r="B19" s="318">
        <f t="shared" si="0"/>
        <v>720</v>
      </c>
      <c r="C19" s="211" t="s">
        <v>936</v>
      </c>
      <c r="D19" s="1076">
        <f t="shared" si="1"/>
        <v>720</v>
      </c>
      <c r="E19" s="1075" t="s">
        <v>937</v>
      </c>
      <c r="F19" s="1075"/>
      <c r="G19" s="1075"/>
      <c r="H19" s="1075"/>
      <c r="I19" s="1075"/>
      <c r="J19" s="1075"/>
    </row>
    <row r="20" spans="1:10" s="87" customFormat="1" ht="15" thickBot="1" x14ac:dyDescent="0.4">
      <c r="A20" s="207" t="s">
        <v>927</v>
      </c>
      <c r="B20" s="208">
        <f>SUM(B12:B19)</f>
        <v>5760</v>
      </c>
      <c r="C20" s="210"/>
      <c r="D20" s="1069">
        <f>SUM(D12:D19)</f>
        <v>5760</v>
      </c>
      <c r="F20" s="89"/>
    </row>
    <row r="21" spans="1:10" s="87" customFormat="1" ht="15" thickBot="1" x14ac:dyDescent="0.4">
      <c r="A21" s="190" t="s">
        <v>945</v>
      </c>
      <c r="B21" s="203"/>
      <c r="C21" s="204"/>
      <c r="D21" s="204"/>
      <c r="E21" s="974" t="s">
        <v>633</v>
      </c>
      <c r="F21" s="975"/>
      <c r="G21" s="975"/>
      <c r="H21" s="975"/>
      <c r="I21" s="975"/>
      <c r="J21" s="976"/>
    </row>
    <row r="22" spans="1:10" s="87" customFormat="1" x14ac:dyDescent="0.35">
      <c r="A22" s="197" t="s">
        <v>946</v>
      </c>
      <c r="B22" s="318">
        <f>100*12</f>
        <v>1200</v>
      </c>
      <c r="C22" s="211" t="s">
        <v>947</v>
      </c>
      <c r="D22" s="1056">
        <f>B22</f>
        <v>1200</v>
      </c>
      <c r="E22" s="1072" t="s">
        <v>947</v>
      </c>
      <c r="F22" s="1072"/>
      <c r="G22" s="1072"/>
      <c r="H22" s="1072"/>
      <c r="I22" s="1072"/>
      <c r="J22" s="1072"/>
    </row>
    <row r="23" spans="1:10" s="87" customFormat="1" x14ac:dyDescent="0.35">
      <c r="A23" s="197" t="s">
        <v>946</v>
      </c>
      <c r="B23" s="318">
        <f>60*12</f>
        <v>720</v>
      </c>
      <c r="C23" s="211" t="s">
        <v>937</v>
      </c>
      <c r="D23" s="1056">
        <f>B23</f>
        <v>720</v>
      </c>
      <c r="E23" s="1073" t="s">
        <v>937</v>
      </c>
      <c r="F23" s="1073"/>
      <c r="G23" s="1073"/>
      <c r="H23" s="1073"/>
      <c r="I23" s="1073"/>
      <c r="J23" s="1073"/>
    </row>
    <row r="24" spans="1:10" s="439" customFormat="1" hidden="1" x14ac:dyDescent="0.35">
      <c r="A24" s="436" t="s">
        <v>948</v>
      </c>
      <c r="B24" s="437">
        <f t="shared" ref="B24:B29" si="2">40*12</f>
        <v>480</v>
      </c>
      <c r="C24" s="438" t="s">
        <v>949</v>
      </c>
      <c r="D24" s="1056"/>
      <c r="E24" s="754"/>
      <c r="F24" s="754"/>
      <c r="G24" s="754"/>
      <c r="H24" s="754"/>
      <c r="I24" s="754"/>
      <c r="J24" s="754"/>
    </row>
    <row r="25" spans="1:10" s="439" customFormat="1" hidden="1" x14ac:dyDescent="0.35">
      <c r="A25" s="436" t="s">
        <v>950</v>
      </c>
      <c r="B25" s="437">
        <f t="shared" si="2"/>
        <v>480</v>
      </c>
      <c r="C25" s="438" t="s">
        <v>949</v>
      </c>
      <c r="D25" s="1056"/>
      <c r="E25" s="754"/>
      <c r="F25" s="754"/>
      <c r="G25" s="754"/>
      <c r="H25" s="754"/>
      <c r="I25" s="754"/>
      <c r="J25" s="754"/>
    </row>
    <row r="26" spans="1:10" s="87" customFormat="1" x14ac:dyDescent="0.35">
      <c r="A26" s="197" t="s">
        <v>1176</v>
      </c>
      <c r="B26" s="318">
        <v>0</v>
      </c>
      <c r="C26" s="211" t="s">
        <v>949</v>
      </c>
      <c r="D26" s="1056">
        <f>60*12</f>
        <v>720</v>
      </c>
      <c r="E26" s="754" t="s">
        <v>951</v>
      </c>
      <c r="F26" s="754"/>
      <c r="G26" s="754"/>
      <c r="H26" s="754"/>
      <c r="I26" s="754"/>
      <c r="J26" s="754"/>
    </row>
    <row r="27" spans="1:10" s="87" customFormat="1" x14ac:dyDescent="0.35">
      <c r="A27" s="197" t="s">
        <v>1177</v>
      </c>
      <c r="B27" s="318">
        <f t="shared" si="2"/>
        <v>480</v>
      </c>
      <c r="C27" s="211" t="s">
        <v>937</v>
      </c>
      <c r="D27" s="1056">
        <f>60*12</f>
        <v>720</v>
      </c>
      <c r="E27" s="754" t="str">
        <f>E26</f>
        <v>Increase due to working at home =&gt; $60/month, will be reavluated in january</v>
      </c>
      <c r="F27" s="754"/>
      <c r="G27" s="754"/>
      <c r="H27" s="754"/>
      <c r="I27" s="754"/>
      <c r="J27" s="754"/>
    </row>
    <row r="28" spans="1:10" s="87" customFormat="1" x14ac:dyDescent="0.35">
      <c r="A28" s="197" t="str">
        <f>A27</f>
        <v>Employee - General Manager of CSU Service</v>
      </c>
      <c r="B28" s="318">
        <f t="shared" si="2"/>
        <v>480</v>
      </c>
      <c r="C28" s="211" t="s">
        <v>952</v>
      </c>
      <c r="D28" s="1056">
        <f>60*12</f>
        <v>720</v>
      </c>
      <c r="E28" s="754" t="str">
        <f>E27</f>
        <v>Increase due to working at home =&gt; $60/month, will be reavluated in january</v>
      </c>
      <c r="F28" s="754"/>
      <c r="G28" s="754"/>
      <c r="H28" s="754"/>
      <c r="I28" s="754"/>
      <c r="J28" s="754"/>
    </row>
    <row r="29" spans="1:10" s="87" customFormat="1" x14ac:dyDescent="0.35">
      <c r="A29" s="197" t="str">
        <f>A28</f>
        <v>Employee - General Manager of CSU Service</v>
      </c>
      <c r="B29" s="318">
        <f t="shared" si="2"/>
        <v>480</v>
      </c>
      <c r="C29" s="211" t="s">
        <v>949</v>
      </c>
      <c r="D29" s="1056">
        <f>60*12</f>
        <v>720</v>
      </c>
      <c r="E29" s="754" t="str">
        <f>E28</f>
        <v>Increase due to working at home =&gt; $60/month, will be reavluated in january</v>
      </c>
      <c r="F29" s="754"/>
      <c r="G29" s="754"/>
      <c r="H29" s="754"/>
      <c r="I29" s="754"/>
      <c r="J29" s="754"/>
    </row>
    <row r="30" spans="1:10" s="87" customFormat="1" ht="15" thickBot="1" x14ac:dyDescent="0.4">
      <c r="A30" s="212"/>
      <c r="B30" s="318"/>
      <c r="C30" s="211"/>
      <c r="D30" s="1078"/>
    </row>
    <row r="31" spans="1:10" s="87" customFormat="1" ht="15" thickBot="1" x14ac:dyDescent="0.4">
      <c r="A31" s="213" t="s">
        <v>927</v>
      </c>
      <c r="B31" s="208">
        <f>SUM(B22:B30)</f>
        <v>4320</v>
      </c>
      <c r="C31" s="214"/>
      <c r="D31" s="1070">
        <f>SUM(D22:D30)</f>
        <v>4800</v>
      </c>
    </row>
    <row r="32" spans="1:10" s="91" customFormat="1" ht="19" thickBot="1" x14ac:dyDescent="0.5">
      <c r="A32" s="92" t="s">
        <v>953</v>
      </c>
      <c r="B32" s="93">
        <f>+B31+B20+B10</f>
        <v>41080</v>
      </c>
      <c r="C32" s="95"/>
      <c r="D32" s="1071">
        <f>SUM(D10,D20,D31)</f>
        <v>41560</v>
      </c>
    </row>
    <row r="39" spans="2:2" x14ac:dyDescent="0.35">
      <c r="B39" s="60"/>
    </row>
    <row r="40" spans="2:2" x14ac:dyDescent="0.35">
      <c r="B40" s="60"/>
    </row>
    <row r="41" spans="2:2" x14ac:dyDescent="0.35">
      <c r="B41" s="60"/>
    </row>
    <row r="42" spans="2:2" x14ac:dyDescent="0.35">
      <c r="B42" s="60"/>
    </row>
    <row r="43" spans="2:2" x14ac:dyDescent="0.35">
      <c r="B43" s="61"/>
    </row>
  </sheetData>
  <mergeCells count="13">
    <mergeCell ref="E22:J22"/>
    <mergeCell ref="E23:J23"/>
    <mergeCell ref="A1:C1"/>
    <mergeCell ref="E21:J21"/>
    <mergeCell ref="E11:J11"/>
    <mergeCell ref="E12:J12"/>
    <mergeCell ref="E13:J13"/>
    <mergeCell ref="E14:J14"/>
    <mergeCell ref="E15:J15"/>
    <mergeCell ref="E16:J16"/>
    <mergeCell ref="E17:J17"/>
    <mergeCell ref="E18:J18"/>
    <mergeCell ref="E19:J19"/>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3"/>
  <sheetViews>
    <sheetView workbookViewId="0">
      <pane ySplit="5" topLeftCell="A6" activePane="bottomLeft" state="frozen"/>
      <selection activeCell="A30" sqref="A30"/>
      <selection pane="bottomLeft" activeCell="A21" sqref="A21"/>
    </sheetView>
  </sheetViews>
  <sheetFormatPr defaultColWidth="14.453125" defaultRowHeight="15.75" customHeight="1" x14ac:dyDescent="0.35"/>
  <cols>
    <col min="1" max="1" width="58.7265625" style="52" bestFit="1" customWidth="1"/>
    <col min="2" max="2" width="23.1796875" style="288" hidden="1" customWidth="1"/>
    <col min="3" max="3" width="23.1796875" style="288" bestFit="1" customWidth="1"/>
    <col min="4" max="4" width="71.81640625" style="52" hidden="1" customWidth="1"/>
    <col min="5" max="5" width="61.81640625" style="52" customWidth="1"/>
    <col min="6" max="6" width="9" style="52" customWidth="1"/>
    <col min="7" max="7" width="5.453125" style="52" customWidth="1"/>
    <col min="8" max="8" width="4.26953125" style="52" customWidth="1"/>
    <col min="9" max="9" width="33.81640625" style="52" customWidth="1"/>
    <col min="10" max="16384" width="14.453125" style="52"/>
  </cols>
  <sheetData>
    <row r="1" spans="1:12" ht="27" customHeight="1" x14ac:dyDescent="0.35">
      <c r="A1" s="971" t="s">
        <v>956</v>
      </c>
      <c r="B1" s="972"/>
      <c r="C1" s="972"/>
      <c r="D1" s="972"/>
      <c r="E1" s="972"/>
      <c r="F1" s="288"/>
      <c r="G1" s="288"/>
      <c r="H1" s="288"/>
      <c r="I1" s="288"/>
      <c r="J1" s="288"/>
    </row>
    <row r="2" spans="1:12" ht="15.5" x14ac:dyDescent="0.35">
      <c r="A2" s="294" t="s">
        <v>957</v>
      </c>
      <c r="B2" s="294"/>
      <c r="C2" s="294"/>
      <c r="D2" s="295"/>
      <c r="E2" s="295"/>
      <c r="F2" s="288"/>
      <c r="G2" s="288"/>
      <c r="H2" s="288"/>
      <c r="I2" s="288"/>
      <c r="J2" s="288"/>
    </row>
    <row r="3" spans="1:12" ht="15.5" x14ac:dyDescent="0.35">
      <c r="A3" s="294" t="s">
        <v>958</v>
      </c>
      <c r="B3" s="294"/>
      <c r="C3" s="294"/>
      <c r="D3" s="295"/>
      <c r="E3" s="295"/>
      <c r="F3" s="288"/>
      <c r="G3" s="288"/>
      <c r="H3" s="288"/>
      <c r="I3" s="288"/>
      <c r="J3" s="288"/>
    </row>
    <row r="4" spans="1:12" ht="15.5" x14ac:dyDescent="0.35">
      <c r="A4" s="294"/>
      <c r="B4" s="294"/>
      <c r="C4" s="294"/>
      <c r="D4" s="295"/>
      <c r="E4" s="295"/>
      <c r="F4" s="288"/>
      <c r="G4" s="288"/>
      <c r="H4" s="288"/>
      <c r="I4" s="288"/>
      <c r="J4" s="288"/>
    </row>
    <row r="5" spans="1:12" ht="18.5" thickBot="1" x14ac:dyDescent="0.45">
      <c r="A5" s="188"/>
      <c r="B5" s="373" t="s">
        <v>634</v>
      </c>
      <c r="C5" s="667" t="s">
        <v>926</v>
      </c>
      <c r="D5" s="373" t="s">
        <v>633</v>
      </c>
      <c r="E5" s="675"/>
      <c r="F5" s="288"/>
      <c r="G5" s="288"/>
      <c r="H5" s="288"/>
      <c r="I5" s="288"/>
      <c r="J5" s="288"/>
    </row>
    <row r="6" spans="1:12" s="87" customFormat="1" ht="15" thickBot="1" x14ac:dyDescent="0.4">
      <c r="A6" s="190" t="s">
        <v>1146</v>
      </c>
      <c r="B6" s="191"/>
      <c r="C6" s="665"/>
      <c r="D6" s="192"/>
      <c r="E6" s="980" t="s">
        <v>633</v>
      </c>
      <c r="F6" s="980"/>
      <c r="G6" s="980"/>
      <c r="H6" s="980"/>
      <c r="I6" s="980"/>
      <c r="J6" s="980"/>
      <c r="K6" s="980"/>
      <c r="L6" s="980"/>
    </row>
    <row r="7" spans="1:12" s="87" customFormat="1" ht="15" thickBot="1" x14ac:dyDescent="0.4">
      <c r="A7" s="198" t="s">
        <v>1024</v>
      </c>
      <c r="B7" s="195">
        <v>8000</v>
      </c>
      <c r="C7" s="688">
        <v>1850</v>
      </c>
      <c r="D7" s="196" t="s">
        <v>961</v>
      </c>
      <c r="E7" s="692"/>
      <c r="F7" s="692"/>
      <c r="G7" s="692"/>
      <c r="H7" s="692"/>
      <c r="I7" s="692"/>
      <c r="J7" s="692"/>
      <c r="K7" s="692"/>
      <c r="L7" s="692"/>
    </row>
    <row r="8" spans="1:12" s="87" customFormat="1" ht="15" thickBot="1" x14ac:dyDescent="0.4">
      <c r="A8" s="669" t="s">
        <v>927</v>
      </c>
      <c r="B8" s="201">
        <f>SUM(B7:B7)</f>
        <v>8000</v>
      </c>
      <c r="C8" s="689">
        <f>C7</f>
        <v>1850</v>
      </c>
      <c r="D8" s="202"/>
      <c r="E8" s="674"/>
      <c r="F8" s="674"/>
      <c r="H8" s="88"/>
    </row>
    <row r="9" spans="1:12" s="87" customFormat="1" ht="15" thickBot="1" x14ac:dyDescent="0.4">
      <c r="A9" s="190" t="s">
        <v>962</v>
      </c>
      <c r="B9" s="203"/>
      <c r="C9" s="676"/>
      <c r="D9" s="204"/>
      <c r="E9" s="980" t="s">
        <v>633</v>
      </c>
      <c r="F9" s="980"/>
      <c r="G9" s="980"/>
      <c r="H9" s="980"/>
      <c r="I9" s="980"/>
      <c r="J9" s="980"/>
      <c r="K9" s="980"/>
      <c r="L9" s="980"/>
    </row>
    <row r="10" spans="1:12" s="87" customFormat="1" ht="14.5" x14ac:dyDescent="0.35">
      <c r="A10" s="197" t="s">
        <v>1151</v>
      </c>
      <c r="B10" s="205">
        <v>400</v>
      </c>
      <c r="C10" s="677">
        <v>700</v>
      </c>
      <c r="D10" s="206" t="s">
        <v>963</v>
      </c>
      <c r="E10" s="692" t="s">
        <v>1171</v>
      </c>
      <c r="F10" s="692"/>
      <c r="G10" s="692"/>
      <c r="H10" s="692"/>
      <c r="I10" s="692"/>
      <c r="J10" s="692"/>
      <c r="K10" s="692"/>
      <c r="L10" s="692"/>
    </row>
    <row r="11" spans="1:12" s="87" customFormat="1" ht="15" thickBot="1" x14ac:dyDescent="0.4">
      <c r="A11" s="197" t="s">
        <v>964</v>
      </c>
      <c r="B11" s="205">
        <v>9750</v>
      </c>
      <c r="C11" s="679">
        <v>9750</v>
      </c>
      <c r="D11" s="211"/>
      <c r="E11" s="692"/>
      <c r="F11" s="692"/>
      <c r="G11" s="692"/>
      <c r="H11" s="692"/>
      <c r="I11" s="692"/>
      <c r="J11" s="692"/>
      <c r="K11" s="692"/>
      <c r="L11" s="692"/>
    </row>
    <row r="12" spans="1:12" s="87" customFormat="1" ht="15" thickBot="1" x14ac:dyDescent="0.4">
      <c r="A12" s="213" t="s">
        <v>927</v>
      </c>
      <c r="B12" s="209">
        <f>SUM(B11:B11)</f>
        <v>9750</v>
      </c>
      <c r="C12" s="685">
        <f>SUM(C10:C11)</f>
        <v>10450</v>
      </c>
      <c r="D12" s="214"/>
      <c r="E12" s="674"/>
      <c r="F12" s="674"/>
    </row>
    <row r="13" spans="1:12" s="90" customFormat="1" ht="15" thickBot="1" x14ac:dyDescent="0.4">
      <c r="A13" s="190" t="s">
        <v>965</v>
      </c>
      <c r="B13" s="203"/>
      <c r="C13" s="676"/>
      <c r="D13" s="215"/>
      <c r="E13" s="980" t="s">
        <v>633</v>
      </c>
      <c r="F13" s="980"/>
      <c r="G13" s="980"/>
      <c r="H13" s="980"/>
      <c r="I13" s="980"/>
      <c r="J13" s="980"/>
      <c r="K13" s="980"/>
      <c r="L13" s="980"/>
    </row>
    <row r="14" spans="1:12" s="87" customFormat="1" ht="14.5" x14ac:dyDescent="0.35">
      <c r="A14" s="1080" t="s">
        <v>966</v>
      </c>
      <c r="B14" s="1079">
        <v>300</v>
      </c>
      <c r="C14" s="680">
        <f>700/2</f>
        <v>350</v>
      </c>
      <c r="D14" s="668"/>
      <c r="E14" s="692" t="s">
        <v>1172</v>
      </c>
      <c r="F14" s="692"/>
      <c r="G14" s="692"/>
      <c r="H14" s="692"/>
      <c r="I14" s="692"/>
      <c r="J14" s="692"/>
      <c r="K14" s="692"/>
      <c r="L14" s="692"/>
    </row>
    <row r="15" spans="1:12" s="87" customFormat="1" ht="14.5" x14ac:dyDescent="0.35">
      <c r="A15" s="193" t="s">
        <v>967</v>
      </c>
      <c r="B15" s="672">
        <v>150</v>
      </c>
      <c r="C15" s="678">
        <f>C14</f>
        <v>350</v>
      </c>
      <c r="D15" s="668"/>
      <c r="E15" s="692" t="str">
        <f>E14</f>
        <v>Not needed this year due to working remotely</v>
      </c>
      <c r="F15" s="692"/>
      <c r="G15" s="692"/>
      <c r="H15" s="692"/>
      <c r="I15" s="692"/>
      <c r="J15" s="692"/>
      <c r="K15" s="692"/>
      <c r="L15" s="692"/>
    </row>
    <row r="16" spans="1:12" s="87" customFormat="1" ht="14.5" x14ac:dyDescent="0.35">
      <c r="A16" s="193" t="s">
        <v>1173</v>
      </c>
      <c r="B16" s="672">
        <v>30</v>
      </c>
      <c r="C16" s="683" t="s">
        <v>960</v>
      </c>
      <c r="D16" s="668"/>
      <c r="E16" s="692"/>
      <c r="F16" s="692"/>
      <c r="G16" s="692"/>
      <c r="H16" s="692"/>
      <c r="I16" s="692"/>
      <c r="J16" s="692"/>
      <c r="K16" s="692"/>
      <c r="L16" s="692"/>
    </row>
    <row r="17" spans="1:12" s="87" customFormat="1" ht="15" thickBot="1" x14ac:dyDescent="0.4">
      <c r="A17" s="666" t="s">
        <v>927</v>
      </c>
      <c r="B17" s="673">
        <f>SUM(B14:B16)</f>
        <v>480</v>
      </c>
      <c r="C17" s="686">
        <f>SUM(C14:C16)</f>
        <v>700</v>
      </c>
      <c r="D17" s="668"/>
      <c r="E17" s="674"/>
      <c r="F17" s="674"/>
    </row>
    <row r="18" spans="1:12" s="87" customFormat="1" ht="15" thickBot="1" x14ac:dyDescent="0.4">
      <c r="A18" s="190" t="s">
        <v>968</v>
      </c>
      <c r="B18" s="203"/>
      <c r="C18" s="676"/>
      <c r="D18" s="215"/>
      <c r="E18" s="980" t="s">
        <v>633</v>
      </c>
      <c r="F18" s="980"/>
      <c r="G18" s="980"/>
      <c r="H18" s="980"/>
      <c r="I18" s="980"/>
      <c r="J18" s="980"/>
      <c r="K18" s="980"/>
      <c r="L18" s="980"/>
    </row>
    <row r="19" spans="1:12" s="87" customFormat="1" ht="14.5" x14ac:dyDescent="0.35">
      <c r="A19" s="666" t="s">
        <v>969</v>
      </c>
      <c r="B19" s="671"/>
      <c r="C19" s="682">
        <v>3000</v>
      </c>
      <c r="D19" s="668"/>
      <c r="E19" s="692"/>
      <c r="F19" s="692"/>
      <c r="G19" s="692"/>
      <c r="H19" s="692"/>
      <c r="I19" s="692"/>
      <c r="J19" s="692"/>
      <c r="K19" s="692"/>
      <c r="L19" s="692"/>
    </row>
    <row r="20" spans="1:12" s="87" customFormat="1" ht="15" thickBot="1" x14ac:dyDescent="0.4">
      <c r="A20" s="666" t="s">
        <v>970</v>
      </c>
      <c r="B20" s="672"/>
      <c r="C20" s="681">
        <v>4000</v>
      </c>
      <c r="D20" s="668"/>
      <c r="E20" s="692"/>
      <c r="F20" s="692"/>
      <c r="G20" s="692"/>
      <c r="H20" s="692"/>
      <c r="I20" s="692"/>
      <c r="J20" s="692"/>
      <c r="K20" s="692"/>
      <c r="L20" s="692"/>
    </row>
    <row r="21" spans="1:12" s="87" customFormat="1" ht="15" thickBot="1" x14ac:dyDescent="0.4">
      <c r="A21" s="216" t="s">
        <v>927</v>
      </c>
      <c r="B21" s="209">
        <f>SUM(B19:B20)</f>
        <v>0</v>
      </c>
      <c r="C21" s="687">
        <f>SUM(C19:C20)</f>
        <v>7000</v>
      </c>
      <c r="D21" s="217"/>
      <c r="E21" s="674"/>
      <c r="F21" s="674"/>
    </row>
    <row r="22" spans="1:12" s="91" customFormat="1" ht="16" thickBot="1" x14ac:dyDescent="0.4">
      <c r="A22" s="92" t="s">
        <v>971</v>
      </c>
      <c r="B22" s="94" t="e">
        <f>B8+#REF!+B12+B21</f>
        <v>#REF!</v>
      </c>
      <c r="C22" s="684">
        <f>SUM(C8,C12,C17,C21)</f>
        <v>20000</v>
      </c>
      <c r="D22" s="670"/>
    </row>
    <row r="23" spans="1:12" ht="15.75" customHeight="1" x14ac:dyDescent="0.35">
      <c r="A23" s="288"/>
      <c r="D23" s="288"/>
      <c r="E23" s="675"/>
      <c r="F23" s="288"/>
    </row>
    <row r="24" spans="1:12" ht="15.75" customHeight="1" x14ac:dyDescent="0.35">
      <c r="A24" s="288"/>
      <c r="D24" s="288"/>
      <c r="E24" s="675"/>
      <c r="F24" s="288"/>
    </row>
    <row r="29" spans="1:12" ht="14.5" x14ac:dyDescent="0.35">
      <c r="A29" s="288"/>
      <c r="D29" s="60"/>
      <c r="E29" s="288"/>
      <c r="F29" s="288"/>
    </row>
    <row r="30" spans="1:12" ht="14.5" x14ac:dyDescent="0.35">
      <c r="D30" s="60"/>
    </row>
    <row r="31" spans="1:12" ht="14.5" x14ac:dyDescent="0.35">
      <c r="D31" s="60"/>
    </row>
    <row r="32" spans="1:12" ht="14.5" x14ac:dyDescent="0.35">
      <c r="D32" s="60"/>
    </row>
    <row r="33" spans="4:4" ht="14.5" x14ac:dyDescent="0.35">
      <c r="D33" s="61"/>
    </row>
  </sheetData>
  <mergeCells count="5">
    <mergeCell ref="A1:E1"/>
    <mergeCell ref="E6:L6"/>
    <mergeCell ref="E9:L9"/>
    <mergeCell ref="E13:L13"/>
    <mergeCell ref="E18:L18"/>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50"/>
  <sheetViews>
    <sheetView workbookViewId="0">
      <selection activeCell="B2" sqref="B2"/>
    </sheetView>
  </sheetViews>
  <sheetFormatPr defaultColWidth="9.1796875" defaultRowHeight="14.5" x14ac:dyDescent="0.35"/>
  <cols>
    <col min="1" max="1" width="5" style="260" customWidth="1"/>
    <col min="2" max="2" width="55.1796875" style="260" bestFit="1" customWidth="1"/>
    <col min="3" max="3" width="9.81640625" style="260" hidden="1" customWidth="1"/>
    <col min="4" max="4" width="10.7265625" style="260" bestFit="1" customWidth="1"/>
    <col min="5" max="5" width="10.7265625" style="324" hidden="1" customWidth="1"/>
    <col min="6" max="6" width="11.453125" style="260" hidden="1" customWidth="1"/>
    <col min="7" max="7" width="32.453125" style="286" hidden="1" customWidth="1"/>
    <col min="8" max="8" width="14" style="746" bestFit="1" customWidth="1"/>
    <col min="9" max="10" width="14" style="260" hidden="1" customWidth="1"/>
    <col min="11" max="14" width="10" style="260" hidden="1" customWidth="1"/>
    <col min="15" max="15" width="20.1796875" style="260" hidden="1" customWidth="1"/>
    <col min="16" max="16" width="11" style="260" bestFit="1" customWidth="1"/>
    <col min="17" max="17" width="12" style="260" bestFit="1" customWidth="1"/>
    <col min="18" max="18" width="14.26953125" style="260" bestFit="1" customWidth="1"/>
    <col min="19" max="19" width="11" style="260" bestFit="1" customWidth="1"/>
    <col min="20" max="16384" width="9.1796875" style="260"/>
  </cols>
  <sheetData>
    <row r="1" spans="1:23" ht="20" x14ac:dyDescent="0.35">
      <c r="A1" s="146"/>
      <c r="B1" s="256" t="s">
        <v>595</v>
      </c>
      <c r="C1" s="147"/>
      <c r="D1" s="147"/>
      <c r="E1" s="147"/>
      <c r="F1" s="147"/>
      <c r="G1" s="313"/>
      <c r="I1" s="324"/>
      <c r="J1" s="324"/>
      <c r="K1" s="324"/>
      <c r="L1" s="324"/>
      <c r="M1" s="324"/>
      <c r="N1" s="324"/>
      <c r="O1" s="324"/>
    </row>
    <row r="2" spans="1:23" s="288" customFormat="1" ht="15.5" x14ac:dyDescent="0.35">
      <c r="A2" s="294"/>
      <c r="B2" s="343" t="s">
        <v>1169</v>
      </c>
      <c r="C2" s="296"/>
      <c r="D2" s="295"/>
      <c r="E2" s="295"/>
      <c r="F2" s="295"/>
      <c r="G2" s="295"/>
      <c r="H2" s="746"/>
    </row>
    <row r="3" spans="1:23" s="288" customFormat="1" ht="15.5" x14ac:dyDescent="0.35">
      <c r="A3" s="294"/>
      <c r="B3" s="343" t="s">
        <v>1170</v>
      </c>
      <c r="C3" s="296"/>
      <c r="D3" s="295"/>
      <c r="E3" s="295"/>
      <c r="F3" s="295"/>
      <c r="G3" s="295"/>
      <c r="H3" s="746"/>
    </row>
    <row r="4" spans="1:23" s="288" customFormat="1" ht="15.5" x14ac:dyDescent="0.35">
      <c r="A4" s="294"/>
      <c r="B4" s="295"/>
      <c r="C4" s="296"/>
      <c r="D4" s="295"/>
      <c r="E4" s="295"/>
      <c r="F4" s="295"/>
      <c r="G4" s="295"/>
      <c r="H4" s="746"/>
    </row>
    <row r="5" spans="1:23" ht="26" x14ac:dyDescent="0.35">
      <c r="A5" s="929"/>
      <c r="B5" s="320" t="s">
        <v>760</v>
      </c>
      <c r="C5" s="344" t="s">
        <v>919</v>
      </c>
      <c r="D5" s="344" t="s">
        <v>920</v>
      </c>
      <c r="E5" s="447" t="s">
        <v>1072</v>
      </c>
      <c r="F5" s="344" t="s">
        <v>1073</v>
      </c>
      <c r="G5" s="305"/>
      <c r="H5" s="747" t="s">
        <v>893</v>
      </c>
      <c r="I5" s="324"/>
      <c r="J5" s="324"/>
      <c r="K5" s="324"/>
      <c r="L5" s="324"/>
      <c r="M5" s="324"/>
      <c r="N5" s="324"/>
      <c r="O5" s="757" t="s">
        <v>959</v>
      </c>
    </row>
    <row r="6" spans="1:23" ht="15" thickBot="1" x14ac:dyDescent="0.4">
      <c r="A6" s="289"/>
      <c r="B6" s="314"/>
      <c r="C6" s="141"/>
      <c r="D6" s="141"/>
      <c r="E6" s="141"/>
      <c r="F6" s="141"/>
      <c r="G6" s="302"/>
      <c r="H6" s="1054"/>
      <c r="I6" s="324"/>
      <c r="J6" s="324"/>
      <c r="K6" s="324"/>
      <c r="L6" s="324"/>
      <c r="M6" s="324"/>
      <c r="N6" s="324"/>
      <c r="O6" s="324"/>
    </row>
    <row r="7" spans="1:23" ht="15" thickBot="1" x14ac:dyDescent="0.4">
      <c r="A7" s="124"/>
      <c r="B7" s="321" t="s">
        <v>643</v>
      </c>
      <c r="C7" s="140"/>
      <c r="D7" s="140"/>
      <c r="E7" s="140"/>
      <c r="F7" s="140"/>
      <c r="G7" s="140"/>
      <c r="H7" s="748"/>
      <c r="I7" s="994" t="s">
        <v>633</v>
      </c>
      <c r="J7" s="994"/>
      <c r="K7" s="994"/>
      <c r="L7" s="994"/>
      <c r="M7" s="994"/>
      <c r="N7" s="994"/>
      <c r="O7" s="324"/>
      <c r="P7" s="980" t="s">
        <v>633</v>
      </c>
      <c r="Q7" s="980"/>
      <c r="R7" s="980"/>
      <c r="S7" s="980"/>
      <c r="T7" s="980"/>
      <c r="U7" s="980"/>
      <c r="V7" s="980"/>
      <c r="W7" s="980"/>
    </row>
    <row r="8" spans="1:23" x14ac:dyDescent="0.35">
      <c r="A8" s="289">
        <v>4070</v>
      </c>
      <c r="B8" s="314" t="s">
        <v>185</v>
      </c>
      <c r="C8" s="334">
        <v>182353</v>
      </c>
      <c r="D8" s="899">
        <v>222463</v>
      </c>
      <c r="E8" s="441">
        <v>222463</v>
      </c>
      <c r="F8" s="57">
        <f t="shared" ref="F8:F40" si="0">+D8-C8</f>
        <v>40110</v>
      </c>
      <c r="G8" s="302"/>
      <c r="H8" s="1055">
        <f>'BUDGET 2020-2021- Detail'!F215</f>
        <v>229419.48</v>
      </c>
      <c r="I8" s="751"/>
      <c r="J8" s="751"/>
      <c r="K8" s="751"/>
      <c r="L8" s="751"/>
      <c r="M8" s="751"/>
      <c r="N8" s="751"/>
      <c r="O8" s="324"/>
      <c r="P8" s="692"/>
      <c r="Q8" s="692"/>
      <c r="R8" s="692"/>
      <c r="S8" s="692"/>
      <c r="T8" s="692"/>
      <c r="U8" s="692"/>
      <c r="V8" s="692"/>
      <c r="W8" s="692"/>
    </row>
    <row r="9" spans="1:23" x14ac:dyDescent="0.35">
      <c r="A9" s="289">
        <v>4080</v>
      </c>
      <c r="B9" s="314" t="s">
        <v>186</v>
      </c>
      <c r="C9" s="56">
        <v>50000</v>
      </c>
      <c r="D9" s="1050">
        <v>21000</v>
      </c>
      <c r="E9" s="329">
        <v>21000</v>
      </c>
      <c r="F9" s="57">
        <f t="shared" si="0"/>
        <v>-29000</v>
      </c>
      <c r="G9" s="302" t="s">
        <v>1074</v>
      </c>
      <c r="H9" s="1056">
        <f>'BUDGET 2020-2021- Detail'!F216</f>
        <v>0</v>
      </c>
      <c r="I9" s="751"/>
      <c r="J9" s="751"/>
      <c r="K9" s="751"/>
      <c r="L9" s="751"/>
      <c r="M9" s="751"/>
      <c r="N9" s="751"/>
      <c r="O9" s="324"/>
      <c r="P9" s="692" t="s">
        <v>1163</v>
      </c>
      <c r="Q9" s="692"/>
      <c r="R9" s="692"/>
      <c r="S9" s="692"/>
      <c r="T9" s="692"/>
      <c r="U9" s="692"/>
      <c r="V9" s="692"/>
      <c r="W9" s="692"/>
    </row>
    <row r="10" spans="1:23" x14ac:dyDescent="0.35">
      <c r="A10" s="289">
        <v>4033</v>
      </c>
      <c r="B10" s="314" t="s">
        <v>173</v>
      </c>
      <c r="C10" s="56">
        <v>0</v>
      </c>
      <c r="D10" s="1050">
        <v>0</v>
      </c>
      <c r="E10" s="329">
        <v>0</v>
      </c>
      <c r="F10" s="57">
        <f t="shared" si="0"/>
        <v>0</v>
      </c>
      <c r="G10" s="302"/>
      <c r="H10" s="1056">
        <f>'BUDGET 2020-2021- Detail'!F217</f>
        <v>0</v>
      </c>
      <c r="I10" s="751"/>
      <c r="J10" s="751"/>
      <c r="K10" s="751"/>
      <c r="L10" s="751"/>
      <c r="M10" s="751"/>
      <c r="N10" s="751"/>
      <c r="O10" s="324"/>
      <c r="P10" s="692"/>
      <c r="Q10" s="692"/>
      <c r="R10" s="692"/>
      <c r="S10" s="692"/>
      <c r="T10" s="692"/>
      <c r="U10" s="692"/>
      <c r="V10" s="692"/>
      <c r="W10" s="692"/>
    </row>
    <row r="11" spans="1:23" ht="23.5" thickBot="1" x14ac:dyDescent="0.4">
      <c r="A11" s="1040">
        <v>4023</v>
      </c>
      <c r="B11" s="1041" t="s">
        <v>166</v>
      </c>
      <c r="C11" s="1042">
        <v>0</v>
      </c>
      <c r="D11" s="1044">
        <v>0</v>
      </c>
      <c r="E11" s="1043">
        <v>0</v>
      </c>
      <c r="F11" s="1044">
        <f t="shared" si="0"/>
        <v>0</v>
      </c>
      <c r="G11" s="1045" t="s">
        <v>1075</v>
      </c>
      <c r="H11" s="1057">
        <f>'BUDGET 2020-2021- Detail'!F218</f>
        <v>0</v>
      </c>
      <c r="I11" s="751"/>
      <c r="J11" s="751"/>
      <c r="K11" s="751"/>
      <c r="L11" s="751"/>
      <c r="M11" s="751"/>
      <c r="N11" s="751"/>
      <c r="O11" s="324"/>
      <c r="P11" s="692"/>
      <c r="Q11" s="692"/>
      <c r="R11" s="692"/>
      <c r="S11" s="692"/>
      <c r="T11" s="692"/>
      <c r="U11" s="692"/>
      <c r="V11" s="692"/>
      <c r="W11" s="692"/>
    </row>
    <row r="12" spans="1:23" x14ac:dyDescent="0.35">
      <c r="A12" s="131"/>
      <c r="B12" s="257" t="s">
        <v>645</v>
      </c>
      <c r="C12" s="138">
        <f>SUM(C8:C11)</f>
        <v>232353</v>
      </c>
      <c r="D12" s="446">
        <f>SUM(D8:D11)</f>
        <v>243463</v>
      </c>
      <c r="E12" s="400">
        <f>SUM(E8:E11)</f>
        <v>243463</v>
      </c>
      <c r="F12" s="57">
        <f t="shared" si="0"/>
        <v>11110</v>
      </c>
      <c r="G12" s="307"/>
      <c r="H12" s="1058">
        <f>SUM(H8:H11)</f>
        <v>229419.48</v>
      </c>
      <c r="I12" s="324"/>
      <c r="J12" s="324"/>
      <c r="K12" s="324"/>
      <c r="L12" s="324"/>
      <c r="M12" s="324"/>
      <c r="N12" s="324"/>
      <c r="O12" s="324"/>
    </row>
    <row r="13" spans="1:23" ht="15" thickBot="1" x14ac:dyDescent="0.4">
      <c r="A13" s="289"/>
      <c r="B13" s="306"/>
      <c r="C13" s="136"/>
      <c r="D13" s="130"/>
      <c r="E13" s="236"/>
      <c r="F13" s="57">
        <f t="shared" si="0"/>
        <v>0</v>
      </c>
      <c r="G13" s="302"/>
      <c r="H13" s="1056"/>
      <c r="I13" s="324"/>
      <c r="J13" s="324"/>
      <c r="K13" s="324"/>
      <c r="L13" s="324"/>
      <c r="M13" s="324"/>
      <c r="N13" s="324"/>
      <c r="O13" s="324"/>
    </row>
    <row r="14" spans="1:23" ht="16" thickBot="1" x14ac:dyDescent="0.4">
      <c r="A14" s="135"/>
      <c r="B14" s="322" t="s">
        <v>765</v>
      </c>
      <c r="C14" s="142">
        <f>SUM(C12:C12)</f>
        <v>232353</v>
      </c>
      <c r="D14" s="1051">
        <f>SUM(D12:D12)</f>
        <v>243463</v>
      </c>
      <c r="E14" s="247">
        <f>SUM(E12:E12)</f>
        <v>243463</v>
      </c>
      <c r="F14" s="240">
        <f t="shared" si="0"/>
        <v>11110</v>
      </c>
      <c r="G14" s="1049"/>
      <c r="H14" s="1059">
        <f>H12</f>
        <v>229419.48</v>
      </c>
      <c r="I14" s="324"/>
      <c r="J14" s="324"/>
      <c r="K14" s="324"/>
      <c r="L14" s="324"/>
      <c r="M14" s="324"/>
      <c r="N14" s="324"/>
      <c r="O14" s="766">
        <f>H14-(H14*0.2)</f>
        <v>183535.584</v>
      </c>
    </row>
    <row r="15" spans="1:23" x14ac:dyDescent="0.35">
      <c r="A15" s="289"/>
      <c r="B15" s="314"/>
      <c r="C15" s="144"/>
      <c r="D15" s="144"/>
      <c r="E15" s="144"/>
      <c r="F15" s="144"/>
      <c r="G15" s="302"/>
      <c r="I15" s="324"/>
      <c r="J15" s="324"/>
      <c r="K15" s="324"/>
      <c r="L15" s="324"/>
      <c r="M15" s="324"/>
      <c r="N15" s="324"/>
      <c r="O15" s="324"/>
    </row>
    <row r="16" spans="1:23" s="324" customFormat="1" x14ac:dyDescent="0.35">
      <c r="A16" s="289"/>
      <c r="B16" s="314"/>
      <c r="C16" s="58"/>
      <c r="D16" s="58"/>
      <c r="E16" s="58"/>
      <c r="F16" s="58"/>
      <c r="G16" s="302"/>
      <c r="H16" s="746"/>
    </row>
    <row r="17" spans="1:23" x14ac:dyDescent="0.35">
      <c r="A17" s="929"/>
      <c r="B17" s="320" t="s">
        <v>766</v>
      </c>
      <c r="C17" s="143"/>
      <c r="D17" s="143"/>
      <c r="E17" s="143"/>
      <c r="F17" s="143"/>
      <c r="G17" s="143"/>
      <c r="H17" s="749"/>
      <c r="I17" s="286"/>
      <c r="J17" s="324"/>
      <c r="K17" s="324"/>
      <c r="L17" s="324"/>
      <c r="M17" s="324"/>
      <c r="N17" s="324"/>
      <c r="O17" s="324"/>
      <c r="P17" s="324"/>
      <c r="Q17" s="324"/>
      <c r="R17" s="324"/>
      <c r="S17" s="324"/>
    </row>
    <row r="18" spans="1:23" ht="15" thickBot="1" x14ac:dyDescent="0.4">
      <c r="A18" s="289"/>
      <c r="B18" s="261"/>
      <c r="C18" s="141"/>
      <c r="D18" s="141"/>
      <c r="E18" s="141"/>
      <c r="F18" s="141">
        <f t="shared" si="0"/>
        <v>0</v>
      </c>
      <c r="G18" s="302"/>
      <c r="H18" s="1046"/>
      <c r="I18" s="324"/>
      <c r="J18" s="324"/>
      <c r="K18" s="324"/>
      <c r="L18" s="324"/>
      <c r="M18" s="324"/>
      <c r="N18" s="324"/>
      <c r="O18" s="324"/>
      <c r="P18" s="324"/>
      <c r="Q18" s="324"/>
      <c r="R18" s="324"/>
      <c r="S18" s="324"/>
    </row>
    <row r="19" spans="1:23" ht="15" thickBot="1" x14ac:dyDescent="0.4">
      <c r="A19" s="124"/>
      <c r="B19" s="321" t="s">
        <v>674</v>
      </c>
      <c r="C19" s="140"/>
      <c r="D19" s="140"/>
      <c r="E19" s="140"/>
      <c r="F19" s="140"/>
      <c r="G19" s="140"/>
      <c r="H19" s="1047"/>
      <c r="I19" s="994" t="s">
        <v>633</v>
      </c>
      <c r="J19" s="994"/>
      <c r="K19" s="994"/>
      <c r="L19" s="994"/>
      <c r="M19" s="994"/>
      <c r="N19" s="994"/>
      <c r="O19" s="324"/>
      <c r="P19" s="980" t="s">
        <v>633</v>
      </c>
      <c r="Q19" s="980"/>
      <c r="R19" s="980"/>
      <c r="S19" s="980"/>
      <c r="T19" s="980"/>
      <c r="U19" s="980"/>
      <c r="V19" s="980"/>
      <c r="W19" s="980"/>
    </row>
    <row r="20" spans="1:23" x14ac:dyDescent="0.35">
      <c r="A20" s="289">
        <v>7700</v>
      </c>
      <c r="B20" s="314" t="s">
        <v>492</v>
      </c>
      <c r="C20" s="341">
        <v>185456.93</v>
      </c>
      <c r="D20" s="899">
        <v>192539</v>
      </c>
      <c r="E20" s="228" t="e">
        <f>#REF!</f>
        <v>#REF!</v>
      </c>
      <c r="F20" s="242">
        <f t="shared" si="0"/>
        <v>7082.070000000007</v>
      </c>
      <c r="G20" s="302"/>
      <c r="H20" s="1055">
        <v>189771.79</v>
      </c>
      <c r="I20" s="746">
        <f>'BUDGET 2020-2021- Detail'!G226</f>
        <v>-7490.1499999999942</v>
      </c>
      <c r="J20" s="746">
        <f>'BUDGET 2020-2021- Detail'!H226</f>
        <v>0</v>
      </c>
      <c r="K20" s="746">
        <f>'BUDGET 2020-2021- Detail'!I226</f>
        <v>0</v>
      </c>
      <c r="L20" s="746">
        <f>'BUDGET 2020-2021- Detail'!J226</f>
        <v>190772</v>
      </c>
      <c r="M20" s="746">
        <f>'BUDGET 2020-2021- Detail'!K226</f>
        <v>1000</v>
      </c>
      <c r="N20" s="746" t="str">
        <f>'BUDGET 2020-2021- Detail'!L226</f>
        <v>+11k based off sophie's needs</v>
      </c>
      <c r="O20" s="762">
        <f>H20</f>
        <v>189771.79</v>
      </c>
      <c r="P20" s="692" t="s">
        <v>1164</v>
      </c>
      <c r="Q20" s="692"/>
      <c r="R20" s="692"/>
      <c r="S20" s="692"/>
      <c r="T20" s="692"/>
      <c r="U20" s="692"/>
      <c r="V20" s="692"/>
      <c r="W20" s="692"/>
    </row>
    <row r="21" spans="1:23" x14ac:dyDescent="0.35">
      <c r="A21" s="289">
        <v>7701</v>
      </c>
      <c r="B21" s="306" t="s">
        <v>493</v>
      </c>
      <c r="C21" s="342">
        <v>19364.410000000003</v>
      </c>
      <c r="D21" s="1050">
        <v>20545</v>
      </c>
      <c r="E21" s="228" t="e">
        <f>#REF!</f>
        <v>#REF!</v>
      </c>
      <c r="F21" s="242">
        <f t="shared" si="0"/>
        <v>1180.5899999999965</v>
      </c>
      <c r="G21" s="302"/>
      <c r="H21" s="1056">
        <v>20688.919999999998</v>
      </c>
      <c r="I21" s="751"/>
      <c r="J21" s="751"/>
      <c r="K21" s="751"/>
      <c r="L21" s="751"/>
      <c r="M21" s="751"/>
      <c r="N21" s="751"/>
      <c r="O21" s="762">
        <f t="shared" ref="O21:O23" si="1">H21</f>
        <v>20688.919999999998</v>
      </c>
      <c r="P21" s="692" t="s">
        <v>1165</v>
      </c>
      <c r="Q21" s="692"/>
      <c r="R21" s="692"/>
      <c r="S21" s="692"/>
      <c r="T21" s="692"/>
      <c r="U21" s="692"/>
      <c r="V21" s="692"/>
      <c r="W21" s="692"/>
    </row>
    <row r="22" spans="1:23" s="444" customFormat="1" x14ac:dyDescent="0.35">
      <c r="A22" s="289">
        <v>7705</v>
      </c>
      <c r="B22" s="314" t="s">
        <v>770</v>
      </c>
      <c r="C22" s="443">
        <v>7182</v>
      </c>
      <c r="D22" s="1050">
        <v>18168</v>
      </c>
      <c r="E22" s="228"/>
      <c r="F22" s="57">
        <f t="shared" si="0"/>
        <v>10986</v>
      </c>
      <c r="G22" s="315" t="s">
        <v>1076</v>
      </c>
      <c r="H22" s="1056">
        <f>'BUDGET 2020-2021- Detail'!F228</f>
        <v>9899.1</v>
      </c>
      <c r="I22" s="751"/>
      <c r="J22" s="751"/>
      <c r="K22" s="751"/>
      <c r="L22" s="751"/>
      <c r="M22" s="751"/>
      <c r="N22" s="751"/>
      <c r="O22" s="762">
        <f t="shared" si="1"/>
        <v>9899.1</v>
      </c>
      <c r="P22" s="692" t="str">
        <f>P20</f>
        <v>Employees graduated, therefore no longer work at the advocacy centre</v>
      </c>
      <c r="Q22" s="692"/>
      <c r="R22" s="692"/>
      <c r="S22" s="692"/>
      <c r="T22" s="692"/>
      <c r="U22" s="692"/>
      <c r="V22" s="692"/>
      <c r="W22" s="692"/>
    </row>
    <row r="23" spans="1:23" s="444" customFormat="1" ht="15" thickBot="1" x14ac:dyDescent="0.4">
      <c r="A23" s="289">
        <v>7706</v>
      </c>
      <c r="B23" s="314" t="s">
        <v>773</v>
      </c>
      <c r="C23" s="445">
        <v>685</v>
      </c>
      <c r="D23" s="1050">
        <v>1751</v>
      </c>
      <c r="E23" s="228"/>
      <c r="F23" s="57">
        <f t="shared" si="0"/>
        <v>1066</v>
      </c>
      <c r="G23" s="302"/>
      <c r="H23" s="1060">
        <f>'BUDGET 2020-2021- Detail'!F229</f>
        <v>865.5476460000001</v>
      </c>
      <c r="I23" s="751"/>
      <c r="J23" s="751"/>
      <c r="K23" s="751"/>
      <c r="L23" s="751"/>
      <c r="M23" s="751"/>
      <c r="N23" s="751"/>
      <c r="O23" s="762">
        <f t="shared" si="1"/>
        <v>865.5476460000001</v>
      </c>
      <c r="P23" s="692" t="str">
        <f>P22</f>
        <v>Employees graduated, therefore no longer work at the advocacy centre</v>
      </c>
      <c r="Q23" s="692"/>
      <c r="R23" s="692"/>
      <c r="S23" s="692"/>
      <c r="T23" s="692"/>
      <c r="U23" s="692"/>
      <c r="V23" s="692"/>
      <c r="W23" s="692"/>
    </row>
    <row r="24" spans="1:23" ht="15" thickBot="1" x14ac:dyDescent="0.4">
      <c r="A24" s="131"/>
      <c r="B24" s="257" t="s">
        <v>645</v>
      </c>
      <c r="C24" s="138">
        <f>SUM(C20:C23)</f>
        <v>212688.34</v>
      </c>
      <c r="D24" s="1052">
        <f>SUM(D20:D23)</f>
        <v>233003</v>
      </c>
      <c r="E24" s="233" t="e">
        <f>SUM(E20:E23)</f>
        <v>#REF!</v>
      </c>
      <c r="F24" s="243">
        <f t="shared" si="0"/>
        <v>20314.660000000003</v>
      </c>
      <c r="G24" s="307"/>
      <c r="H24" s="1061">
        <f>SUM(H20:H23)</f>
        <v>221225.35764600002</v>
      </c>
      <c r="I24" s="324"/>
      <c r="J24" s="324"/>
      <c r="K24" s="324"/>
      <c r="L24" s="324"/>
      <c r="M24" s="324"/>
      <c r="N24" s="324"/>
      <c r="O24" s="763">
        <f>H24</f>
        <v>221225.35764600002</v>
      </c>
      <c r="P24" s="324"/>
      <c r="Q24" s="324"/>
      <c r="R24" s="324"/>
      <c r="S24" s="324"/>
    </row>
    <row r="25" spans="1:23" ht="15" thickBot="1" x14ac:dyDescent="0.4">
      <c r="A25" s="338"/>
      <c r="B25" s="335"/>
      <c r="C25" s="336"/>
      <c r="D25" s="336"/>
      <c r="E25" s="336"/>
      <c r="F25" s="336"/>
      <c r="G25" s="337"/>
      <c r="I25" s="324"/>
      <c r="J25" s="324"/>
      <c r="K25" s="324"/>
      <c r="L25" s="324"/>
      <c r="M25" s="324"/>
      <c r="N25" s="324"/>
      <c r="O25" s="324"/>
      <c r="P25" s="324"/>
      <c r="Q25" s="324"/>
      <c r="R25" s="324"/>
      <c r="S25" s="324"/>
    </row>
    <row r="26" spans="1:23" ht="15" thickBot="1" x14ac:dyDescent="0.4">
      <c r="A26" s="124"/>
      <c r="B26" s="321" t="s">
        <v>613</v>
      </c>
      <c r="C26" s="126"/>
      <c r="D26" s="126"/>
      <c r="E26" s="126"/>
      <c r="F26" s="126"/>
      <c r="G26" s="126"/>
      <c r="H26" s="750"/>
      <c r="I26" s="994" t="s">
        <v>633</v>
      </c>
      <c r="J26" s="994"/>
      <c r="K26" s="994"/>
      <c r="L26" s="994"/>
      <c r="M26" s="994"/>
      <c r="N26" s="994"/>
      <c r="O26" s="324"/>
      <c r="P26" s="980" t="s">
        <v>633</v>
      </c>
      <c r="Q26" s="980"/>
      <c r="R26" s="980"/>
      <c r="S26" s="980"/>
      <c r="T26" s="980"/>
      <c r="U26" s="980"/>
      <c r="V26" s="980"/>
      <c r="W26" s="980"/>
    </row>
    <row r="27" spans="1:23" ht="15" thickBot="1" x14ac:dyDescent="0.4">
      <c r="A27" s="289">
        <v>7715</v>
      </c>
      <c r="B27" s="306" t="s">
        <v>1077</v>
      </c>
      <c r="C27" s="136">
        <v>8000</v>
      </c>
      <c r="D27" s="1050">
        <v>8000</v>
      </c>
      <c r="E27" s="228">
        <v>8000</v>
      </c>
      <c r="F27" s="242">
        <f t="shared" si="0"/>
        <v>0</v>
      </c>
      <c r="G27" s="302"/>
      <c r="H27" s="1062">
        <v>6400</v>
      </c>
      <c r="I27" s="751"/>
      <c r="J27" s="751"/>
      <c r="K27" s="751"/>
      <c r="L27" s="751"/>
      <c r="M27" s="751"/>
      <c r="N27" s="751"/>
      <c r="O27" s="760">
        <f>H27-(H27*0.2)</f>
        <v>5120</v>
      </c>
      <c r="P27" s="692" t="s">
        <v>1166</v>
      </c>
      <c r="Q27" s="692"/>
      <c r="R27" s="692"/>
      <c r="S27" s="692"/>
      <c r="T27" s="692"/>
      <c r="U27" s="692"/>
      <c r="V27" s="692"/>
      <c r="W27" s="692"/>
    </row>
    <row r="28" spans="1:23" ht="15" thickBot="1" x14ac:dyDescent="0.4">
      <c r="A28" s="299"/>
      <c r="B28" s="330" t="s">
        <v>645</v>
      </c>
      <c r="C28" s="331">
        <f>SUM(C27:C27)</f>
        <v>8000</v>
      </c>
      <c r="D28" s="1052">
        <f>SUM(D27:D27)</f>
        <v>8000</v>
      </c>
      <c r="E28" s="241">
        <f>SUM(E27)</f>
        <v>8000</v>
      </c>
      <c r="F28" s="332">
        <f t="shared" si="0"/>
        <v>0</v>
      </c>
      <c r="G28" s="312"/>
      <c r="H28" s="1063">
        <f>H27</f>
        <v>6400</v>
      </c>
      <c r="I28" s="324"/>
      <c r="J28" s="324"/>
      <c r="K28" s="324"/>
      <c r="L28" s="324"/>
      <c r="M28" s="324"/>
      <c r="N28" s="324"/>
      <c r="O28" s="764">
        <f>O27</f>
        <v>5120</v>
      </c>
      <c r="P28" s="324"/>
      <c r="Q28" s="324"/>
      <c r="R28" s="324"/>
      <c r="S28" s="324"/>
    </row>
    <row r="29" spans="1:23" ht="15" thickBot="1" x14ac:dyDescent="0.4">
      <c r="A29" s="290"/>
      <c r="B29" s="323"/>
      <c r="C29" s="128"/>
      <c r="D29" s="128"/>
      <c r="E29" s="128"/>
      <c r="F29" s="128"/>
      <c r="G29" s="333"/>
      <c r="I29" s="324"/>
      <c r="J29" s="324"/>
      <c r="K29" s="324"/>
      <c r="L29" s="324"/>
      <c r="M29" s="324"/>
      <c r="N29" s="324"/>
      <c r="O29" s="324"/>
      <c r="P29" s="324"/>
      <c r="Q29" s="324"/>
      <c r="R29" s="324"/>
      <c r="S29" s="324"/>
    </row>
    <row r="30" spans="1:23" ht="15" thickBot="1" x14ac:dyDescent="0.4">
      <c r="A30" s="124">
        <v>7716</v>
      </c>
      <c r="B30" s="321" t="s">
        <v>1078</v>
      </c>
      <c r="C30" s="126"/>
      <c r="D30" s="126"/>
      <c r="E30" s="126"/>
      <c r="F30" s="126"/>
      <c r="G30" s="126"/>
      <c r="H30" s="1048"/>
      <c r="I30" s="994" t="s">
        <v>633</v>
      </c>
      <c r="J30" s="994"/>
      <c r="K30" s="994"/>
      <c r="L30" s="994"/>
      <c r="M30" s="994"/>
      <c r="N30" s="994"/>
      <c r="O30" s="324"/>
      <c r="P30" s="980" t="s">
        <v>633</v>
      </c>
      <c r="Q30" s="980"/>
      <c r="R30" s="980"/>
      <c r="S30" s="980"/>
      <c r="T30" s="980"/>
      <c r="U30" s="980"/>
      <c r="V30" s="980"/>
      <c r="W30" s="980"/>
    </row>
    <row r="31" spans="1:23" s="444" customFormat="1" x14ac:dyDescent="0.35">
      <c r="A31" s="290"/>
      <c r="B31" s="755" t="s">
        <v>1079</v>
      </c>
      <c r="C31" s="133">
        <v>0</v>
      </c>
      <c r="D31" s="133">
        <v>5027.6499999999996</v>
      </c>
      <c r="E31" s="233">
        <v>5027.6499999999996</v>
      </c>
      <c r="F31" s="133"/>
      <c r="G31" s="302"/>
      <c r="H31" s="1064">
        <v>0</v>
      </c>
      <c r="I31" s="751"/>
      <c r="J31" s="751"/>
      <c r="K31" s="751"/>
      <c r="L31" s="751"/>
      <c r="M31" s="751"/>
      <c r="N31" s="751"/>
      <c r="O31" s="761">
        <f>H31-(H31*0.2)</f>
        <v>0</v>
      </c>
      <c r="P31" s="692" t="s">
        <v>1167</v>
      </c>
      <c r="Q31" s="692"/>
      <c r="R31" s="692"/>
      <c r="S31" s="692"/>
      <c r="T31" s="692"/>
      <c r="U31" s="692"/>
      <c r="V31" s="692"/>
      <c r="W31" s="692"/>
    </row>
    <row r="32" spans="1:23" s="444" customFormat="1" x14ac:dyDescent="0.35">
      <c r="A32" s="290"/>
      <c r="B32" s="755" t="s">
        <v>1080</v>
      </c>
      <c r="C32" s="446">
        <v>0</v>
      </c>
      <c r="D32" s="446">
        <v>2869.25</v>
      </c>
      <c r="E32" s="400">
        <v>2869.25</v>
      </c>
      <c r="F32" s="446"/>
      <c r="G32" s="302" t="s">
        <v>1081</v>
      </c>
      <c r="H32" s="1064"/>
      <c r="I32" s="751"/>
      <c r="J32" s="751"/>
      <c r="K32" s="751"/>
      <c r="L32" s="751"/>
      <c r="M32" s="751"/>
      <c r="N32" s="751"/>
      <c r="O32" s="761">
        <f t="shared" ref="O32:O35" si="2">H32-(H32*0.2)</f>
        <v>0</v>
      </c>
      <c r="P32" s="692" t="str">
        <f>P31</f>
        <v>Not needed this year</v>
      </c>
      <c r="Q32" s="692"/>
      <c r="R32" s="692"/>
      <c r="S32" s="692"/>
      <c r="T32" s="692"/>
      <c r="U32" s="692"/>
      <c r="V32" s="692"/>
      <c r="W32" s="692"/>
    </row>
    <row r="33" spans="1:23" s="444" customFormat="1" x14ac:dyDescent="0.35">
      <c r="A33" s="290"/>
      <c r="B33" s="755" t="s">
        <v>1082</v>
      </c>
      <c r="C33" s="446"/>
      <c r="D33" s="446"/>
      <c r="E33" s="400"/>
      <c r="F33" s="446"/>
      <c r="G33" s="302"/>
      <c r="H33" s="1064">
        <v>6000</v>
      </c>
      <c r="I33" s="751"/>
      <c r="J33" s="751"/>
      <c r="K33" s="751"/>
      <c r="L33" s="751"/>
      <c r="M33" s="751"/>
      <c r="N33" s="751"/>
      <c r="O33" s="761">
        <f>H33-(H33*0.2)</f>
        <v>4800</v>
      </c>
      <c r="P33" s="692" t="s">
        <v>1168</v>
      </c>
      <c r="Q33" s="692"/>
      <c r="R33" s="692"/>
      <c r="S33" s="692"/>
      <c r="T33" s="692"/>
      <c r="U33" s="692"/>
      <c r="V33" s="692"/>
      <c r="W33" s="692"/>
    </row>
    <row r="34" spans="1:23" s="444" customFormat="1" x14ac:dyDescent="0.35">
      <c r="A34" s="290"/>
      <c r="B34" s="755" t="s">
        <v>1083</v>
      </c>
      <c r="C34" s="446"/>
      <c r="D34" s="446"/>
      <c r="E34" s="400"/>
      <c r="F34" s="446"/>
      <c r="G34" s="302"/>
      <c r="H34" s="1064">
        <v>4000</v>
      </c>
      <c r="I34" s="751"/>
      <c r="J34" s="751"/>
      <c r="K34" s="751"/>
      <c r="L34" s="751"/>
      <c r="M34" s="751"/>
      <c r="N34" s="751"/>
      <c r="O34" s="761">
        <f>H34-(H34*0.2)</f>
        <v>3200</v>
      </c>
      <c r="P34" s="692" t="str">
        <f>P33</f>
        <v>Necessary training due to working remotely</v>
      </c>
      <c r="Q34" s="692"/>
      <c r="R34" s="692"/>
      <c r="S34" s="692"/>
      <c r="T34" s="692"/>
      <c r="U34" s="692"/>
      <c r="V34" s="692"/>
      <c r="W34" s="692"/>
    </row>
    <row r="35" spans="1:23" ht="15" thickBot="1" x14ac:dyDescent="0.4">
      <c r="A35" s="290"/>
      <c r="B35" s="756" t="s">
        <v>1084</v>
      </c>
      <c r="C35" s="339">
        <v>0</v>
      </c>
      <c r="D35" s="1051">
        <v>2500</v>
      </c>
      <c r="E35" s="247">
        <v>2500</v>
      </c>
      <c r="F35" s="340"/>
      <c r="G35" s="302"/>
      <c r="H35" s="1060"/>
      <c r="I35" s="751"/>
      <c r="J35" s="751"/>
      <c r="K35" s="751"/>
      <c r="L35" s="751"/>
      <c r="M35" s="751"/>
      <c r="N35" s="751"/>
      <c r="O35" s="761">
        <f t="shared" si="2"/>
        <v>0</v>
      </c>
      <c r="P35" s="692" t="str">
        <f>P32</f>
        <v>Not needed this year</v>
      </c>
      <c r="Q35" s="692"/>
      <c r="R35" s="692"/>
      <c r="S35" s="692"/>
      <c r="T35" s="692"/>
      <c r="U35" s="692"/>
      <c r="V35" s="692"/>
      <c r="W35" s="692"/>
    </row>
    <row r="36" spans="1:23" ht="15" thickBot="1" x14ac:dyDescent="0.4">
      <c r="A36" s="131"/>
      <c r="B36" s="257" t="s">
        <v>645</v>
      </c>
      <c r="C36" s="138">
        <v>5000</v>
      </c>
      <c r="D36" s="133">
        <f>SUM(D31:D35)</f>
        <v>10396.9</v>
      </c>
      <c r="E36" s="233">
        <f>SUM(E31:E35)</f>
        <v>10396.9</v>
      </c>
      <c r="F36" s="243">
        <f>+D36-C36</f>
        <v>5396.9</v>
      </c>
      <c r="G36" s="307"/>
      <c r="H36" s="1063">
        <f>SUM(H31:H35)</f>
        <v>10000</v>
      </c>
      <c r="I36" s="324"/>
      <c r="J36" s="324"/>
      <c r="K36" s="324"/>
      <c r="L36" s="324"/>
      <c r="M36" s="324"/>
      <c r="N36" s="324"/>
      <c r="O36" s="759">
        <f>SUM(O31:O35)</f>
        <v>8000</v>
      </c>
      <c r="P36" s="324"/>
      <c r="Q36" s="324"/>
      <c r="R36" s="324"/>
      <c r="S36" s="324"/>
    </row>
    <row r="37" spans="1:23" ht="15" thickBot="1" x14ac:dyDescent="0.4">
      <c r="A37" s="338"/>
      <c r="B37" s="335"/>
      <c r="C37" s="336"/>
      <c r="D37" s="336"/>
      <c r="E37" s="336"/>
      <c r="F37" s="336"/>
      <c r="G37" s="337"/>
      <c r="I37" s="324"/>
      <c r="J37" s="324"/>
      <c r="K37" s="324"/>
      <c r="L37" s="324"/>
      <c r="M37" s="324"/>
      <c r="N37" s="324"/>
      <c r="O37" s="324"/>
      <c r="P37" s="324"/>
      <c r="Q37" s="324"/>
      <c r="R37" s="324"/>
      <c r="S37" s="324"/>
    </row>
    <row r="38" spans="1:23" ht="16" thickBot="1" x14ac:dyDescent="0.4">
      <c r="A38" s="135"/>
      <c r="B38" s="322" t="s">
        <v>776</v>
      </c>
      <c r="C38" s="129">
        <f>+C28+C24</f>
        <v>220688.34</v>
      </c>
      <c r="D38" s="1052">
        <f>D36+D28+D24</f>
        <v>251399.9</v>
      </c>
      <c r="E38" s="241" t="e">
        <f>E36+E28+E24</f>
        <v>#REF!</v>
      </c>
      <c r="F38" s="245">
        <f t="shared" si="0"/>
        <v>30711.559999999998</v>
      </c>
      <c r="G38" s="1049"/>
      <c r="H38" s="1059">
        <f>SUM(H28,H36,H24)</f>
        <v>237625.35764600002</v>
      </c>
      <c r="I38" s="324"/>
      <c r="J38" s="324"/>
      <c r="K38" s="324"/>
      <c r="L38" s="324"/>
      <c r="M38" s="324"/>
      <c r="N38" s="324"/>
      <c r="O38" s="765">
        <f>SUM(O24,O28,O36)</f>
        <v>234345.35764600002</v>
      </c>
      <c r="P38" s="324"/>
      <c r="Q38" s="324"/>
      <c r="R38" s="324"/>
      <c r="S38" s="324"/>
    </row>
    <row r="39" spans="1:23" ht="15" thickBot="1" x14ac:dyDescent="0.4">
      <c r="A39" s="289"/>
      <c r="B39" s="262"/>
      <c r="C39" s="128"/>
      <c r="D39" s="58"/>
      <c r="E39" s="58"/>
      <c r="F39" s="244">
        <f t="shared" si="0"/>
        <v>0</v>
      </c>
      <c r="G39" s="307"/>
      <c r="I39" s="324"/>
      <c r="J39" s="324"/>
      <c r="K39" s="324"/>
      <c r="L39" s="324"/>
      <c r="M39" s="324"/>
      <c r="N39" s="324"/>
      <c r="O39" s="324"/>
      <c r="P39" s="324"/>
      <c r="Q39" s="324"/>
      <c r="R39" s="324"/>
      <c r="S39" s="324"/>
    </row>
    <row r="40" spans="1:23" ht="19" thickBot="1" x14ac:dyDescent="0.5">
      <c r="A40" s="135"/>
      <c r="B40" s="259" t="s">
        <v>777</v>
      </c>
      <c r="C40" s="129">
        <f>+C14-C38</f>
        <v>11664.660000000003</v>
      </c>
      <c r="D40" s="1053">
        <f>D14-D38</f>
        <v>-7936.8999999999942</v>
      </c>
      <c r="E40" s="231" t="e">
        <f>E14-E38</f>
        <v>#REF!</v>
      </c>
      <c r="F40" s="245">
        <f t="shared" si="0"/>
        <v>-19601.559999999998</v>
      </c>
      <c r="G40" s="1049"/>
      <c r="H40" s="1065">
        <f>H14-H38</f>
        <v>-8205.8776460000081</v>
      </c>
      <c r="I40" s="324"/>
      <c r="J40" s="324"/>
      <c r="K40" s="324"/>
      <c r="L40" s="324"/>
      <c r="M40" s="324"/>
      <c r="N40" s="324"/>
      <c r="O40" s="758">
        <f>O14-O38</f>
        <v>-50809.773646000016</v>
      </c>
      <c r="P40" s="324"/>
      <c r="Q40" s="324"/>
      <c r="R40" s="324"/>
      <c r="S40" s="324"/>
    </row>
    <row r="49" spans="1:19" x14ac:dyDescent="0.35">
      <c r="A49" s="324"/>
      <c r="B49" s="263"/>
      <c r="C49" s="324"/>
      <c r="D49" s="324"/>
      <c r="F49" s="324"/>
      <c r="I49" s="324"/>
      <c r="J49" s="324"/>
      <c r="K49" s="324"/>
      <c r="L49" s="324"/>
      <c r="M49" s="324"/>
      <c r="N49" s="324"/>
      <c r="O49" s="324"/>
      <c r="P49" s="324"/>
      <c r="Q49" s="324"/>
      <c r="R49" s="324"/>
      <c r="S49" s="324"/>
    </row>
    <row r="50" spans="1:19" x14ac:dyDescent="0.35">
      <c r="A50" s="324"/>
      <c r="B50" s="263"/>
      <c r="C50" s="324"/>
      <c r="D50" s="324"/>
      <c r="F50" s="324"/>
      <c r="I50" s="324"/>
      <c r="J50" s="324"/>
      <c r="K50" s="324"/>
      <c r="L50" s="324"/>
      <c r="M50" s="324"/>
      <c r="N50" s="324"/>
      <c r="O50" s="324"/>
      <c r="P50" s="324"/>
      <c r="Q50" s="324"/>
      <c r="R50" s="324"/>
      <c r="S50" s="324"/>
    </row>
  </sheetData>
  <mergeCells count="8">
    <mergeCell ref="I7:N7"/>
    <mergeCell ref="I19:N19"/>
    <mergeCell ref="I26:N26"/>
    <mergeCell ref="I30:N30"/>
    <mergeCell ref="P7:W7"/>
    <mergeCell ref="P19:W19"/>
    <mergeCell ref="P26:W26"/>
    <mergeCell ref="P30:W30"/>
  </mergeCells>
  <conditionalFormatting sqref="A8:B10 C28 C24 G31:G35 A20:B21 A31:C36 C27:F27 G24:G25 A24:B28 A37:B40 G37:G40 C37:F37 A1:G6 A29:G29 H5 G8:G16 A7:H7 G18 G20:G21 G27:G28">
    <cfRule type="cellIs" dxfId="58" priority="50" stopIfTrue="1" operator="lessThan">
      <formula>0</formula>
    </cfRule>
  </conditionalFormatting>
  <conditionalFormatting sqref="A12:B18">
    <cfRule type="cellIs" dxfId="57" priority="49" stopIfTrue="1" operator="lessThan">
      <formula>0</formula>
    </cfRule>
  </conditionalFormatting>
  <conditionalFormatting sqref="A19:B19">
    <cfRule type="cellIs" dxfId="56" priority="48" stopIfTrue="1" operator="lessThan">
      <formula>0</formula>
    </cfRule>
  </conditionalFormatting>
  <conditionalFormatting sqref="A11:B11">
    <cfRule type="cellIs" dxfId="55" priority="47" stopIfTrue="1" operator="lessThan">
      <formula>0</formula>
    </cfRule>
  </conditionalFormatting>
  <conditionalFormatting sqref="A9">
    <cfRule type="duplicateValues" dxfId="54" priority="44"/>
  </conditionalFormatting>
  <conditionalFormatting sqref="A9">
    <cfRule type="duplicateValues" dxfId="53" priority="43"/>
  </conditionalFormatting>
  <conditionalFormatting sqref="A10">
    <cfRule type="duplicateValues" dxfId="52" priority="40"/>
  </conditionalFormatting>
  <conditionalFormatting sqref="A10:A11">
    <cfRule type="duplicateValues" dxfId="51" priority="39"/>
  </conditionalFormatting>
  <conditionalFormatting sqref="C25:E25 C39:C40 C8 C9:E16 C18:E18 C17:H17 C19:H19 C26:H26">
    <cfRule type="cellIs" dxfId="50" priority="38" stopIfTrue="1" operator="lessThan">
      <formula>0</formula>
    </cfRule>
  </conditionalFormatting>
  <conditionalFormatting sqref="C38">
    <cfRule type="cellIs" dxfId="49" priority="37" stopIfTrue="1" operator="lessThan">
      <formula>0</formula>
    </cfRule>
  </conditionalFormatting>
  <conditionalFormatting sqref="C20:E21">
    <cfRule type="cellIs" dxfId="48" priority="35" stopIfTrue="1" operator="lessThan">
      <formula>0</formula>
    </cfRule>
  </conditionalFormatting>
  <conditionalFormatting sqref="A37:A40 A1:A8 A11:A21 A24:A26">
    <cfRule type="duplicateValues" dxfId="47" priority="51"/>
  </conditionalFormatting>
  <conditionalFormatting sqref="F8:F14">
    <cfRule type="cellIs" dxfId="46" priority="31" stopIfTrue="1" operator="lessThan">
      <formula>0</formula>
    </cfRule>
  </conditionalFormatting>
  <conditionalFormatting sqref="F24 F28 F31:F35">
    <cfRule type="cellIs" dxfId="45" priority="30" stopIfTrue="1" operator="lessThan">
      <formula>0</formula>
    </cfRule>
  </conditionalFormatting>
  <conditionalFormatting sqref="F25 F39:F40 F15:F16 F18">
    <cfRule type="cellIs" dxfId="44" priority="29" stopIfTrue="1" operator="lessThan">
      <formula>0</formula>
    </cfRule>
  </conditionalFormatting>
  <conditionalFormatting sqref="F38">
    <cfRule type="cellIs" dxfId="43" priority="28" stopIfTrue="1" operator="lessThan">
      <formula>0</formula>
    </cfRule>
  </conditionalFormatting>
  <conditionalFormatting sqref="F20:F21">
    <cfRule type="cellIs" dxfId="42" priority="27" stopIfTrue="1" operator="lessThan">
      <formula>0</formula>
    </cfRule>
  </conditionalFormatting>
  <conditionalFormatting sqref="D38:E40">
    <cfRule type="cellIs" dxfId="41" priority="23" stopIfTrue="1" operator="lessThan">
      <formula>0</formula>
    </cfRule>
  </conditionalFormatting>
  <conditionalFormatting sqref="D24:E24">
    <cfRule type="cellIs" dxfId="40" priority="25" stopIfTrue="1" operator="lessThan">
      <formula>0</formula>
    </cfRule>
  </conditionalFormatting>
  <conditionalFormatting sqref="D28:E28 D31:E35">
    <cfRule type="cellIs" dxfId="39" priority="24" stopIfTrue="1" operator="lessThan">
      <formula>0</formula>
    </cfRule>
  </conditionalFormatting>
  <conditionalFormatting sqref="A30:B30">
    <cfRule type="cellIs" dxfId="38" priority="20" stopIfTrue="1" operator="lessThan">
      <formula>0</formula>
    </cfRule>
  </conditionalFormatting>
  <conditionalFormatting sqref="C30:H30">
    <cfRule type="cellIs" dxfId="37" priority="19" stopIfTrue="1" operator="lessThan">
      <formula>0</formula>
    </cfRule>
  </conditionalFormatting>
  <conditionalFormatting sqref="A30">
    <cfRule type="duplicateValues" dxfId="36" priority="21"/>
  </conditionalFormatting>
  <conditionalFormatting sqref="A30">
    <cfRule type="duplicateValues" dxfId="35" priority="22"/>
  </conditionalFormatting>
  <conditionalFormatting sqref="G36">
    <cfRule type="cellIs" dxfId="34" priority="16" stopIfTrue="1" operator="lessThan">
      <formula>0</formula>
    </cfRule>
  </conditionalFormatting>
  <conditionalFormatting sqref="A36">
    <cfRule type="duplicateValues" dxfId="33" priority="15"/>
  </conditionalFormatting>
  <conditionalFormatting sqref="A36">
    <cfRule type="duplicateValues" dxfId="32" priority="17"/>
  </conditionalFormatting>
  <conditionalFormatting sqref="F36">
    <cfRule type="cellIs" dxfId="31" priority="14" stopIfTrue="1" operator="lessThan">
      <formula>0</formula>
    </cfRule>
  </conditionalFormatting>
  <conditionalFormatting sqref="D36:E36">
    <cfRule type="cellIs" dxfId="30" priority="13" stopIfTrue="1" operator="lessThan">
      <formula>0</formula>
    </cfRule>
  </conditionalFormatting>
  <conditionalFormatting sqref="D8:E8">
    <cfRule type="cellIs" dxfId="29" priority="6" stopIfTrue="1" operator="lessThan">
      <formula>0</formula>
    </cfRule>
  </conditionalFormatting>
  <conditionalFormatting sqref="A22:B23 G22:G23">
    <cfRule type="cellIs" dxfId="28" priority="3" stopIfTrue="1" operator="lessThan">
      <formula>0</formula>
    </cfRule>
  </conditionalFormatting>
  <conditionalFormatting sqref="C22:E23">
    <cfRule type="cellIs" dxfId="27" priority="2" stopIfTrue="1" operator="lessThan">
      <formula>0</formula>
    </cfRule>
  </conditionalFormatting>
  <conditionalFormatting sqref="A22:A23">
    <cfRule type="duplicateValues" dxfId="26" priority="4"/>
  </conditionalFormatting>
  <conditionalFormatting sqref="A22:A23">
    <cfRule type="duplicateValues" dxfId="25" priority="5"/>
  </conditionalFormatting>
  <conditionalFormatting sqref="F22:F23">
    <cfRule type="cellIs" dxfId="24" priority="1" stopIfTrue="1" operator="lessThan">
      <formula>0</formula>
    </cfRule>
  </conditionalFormatting>
  <conditionalFormatting sqref="A27">
    <cfRule type="duplicateValues" dxfId="23" priority="2621"/>
  </conditionalFormatting>
  <conditionalFormatting sqref="A31:A35 A28:A29">
    <cfRule type="duplicateValues" dxfId="22" priority="2624"/>
  </conditionalFormatting>
  <conditionalFormatting sqref="A31:A35 A11:A21 A1:A8 A37:A40 A24:A29">
    <cfRule type="duplicateValues" dxfId="21" priority="2630"/>
  </conditionalFormatting>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2"/>
  <sheetViews>
    <sheetView workbookViewId="0">
      <pane ySplit="5" topLeftCell="A6" activePane="bottomLeft" state="frozen"/>
      <selection activeCell="A30" sqref="A30"/>
      <selection pane="bottomLeft" activeCell="A4" sqref="A4"/>
    </sheetView>
  </sheetViews>
  <sheetFormatPr defaultColWidth="8.81640625" defaultRowHeight="14.5" x14ac:dyDescent="0.35"/>
  <cols>
    <col min="1" max="1" width="42" customWidth="1"/>
    <col min="2" max="2" width="12.81640625" bestFit="1" customWidth="1"/>
  </cols>
  <sheetData>
    <row r="1" spans="1:10" ht="23" x14ac:dyDescent="0.5">
      <c r="A1" s="119" t="s">
        <v>972</v>
      </c>
      <c r="B1" s="298"/>
      <c r="C1" s="298"/>
      <c r="D1" s="298"/>
      <c r="E1" s="298"/>
      <c r="F1" s="298"/>
      <c r="G1" s="298"/>
      <c r="H1" s="298"/>
      <c r="I1" s="298"/>
      <c r="J1" s="298"/>
    </row>
    <row r="2" spans="1:10" ht="15.5" x14ac:dyDescent="0.35">
      <c r="A2" s="294" t="s">
        <v>1155</v>
      </c>
      <c r="B2" s="105"/>
      <c r="C2" s="285"/>
      <c r="D2" s="285"/>
      <c r="E2" s="285"/>
      <c r="F2" s="285"/>
      <c r="G2" s="285"/>
      <c r="H2" s="285"/>
      <c r="I2" s="285"/>
      <c r="J2" s="285"/>
    </row>
    <row r="3" spans="1:10" ht="15.5" x14ac:dyDescent="0.35">
      <c r="A3" s="294" t="s">
        <v>1180</v>
      </c>
      <c r="B3" s="105"/>
      <c r="C3" s="285"/>
      <c r="D3" s="285"/>
      <c r="E3" s="285"/>
      <c r="F3" s="285"/>
      <c r="G3" s="285"/>
      <c r="H3" s="285"/>
      <c r="I3" s="285"/>
      <c r="J3" s="285"/>
    </row>
    <row r="4" spans="1:10" ht="15.5" x14ac:dyDescent="0.35">
      <c r="A4" s="62"/>
      <c r="B4" s="105"/>
      <c r="C4" s="285"/>
      <c r="D4" s="285"/>
      <c r="E4" s="285"/>
      <c r="F4" s="285"/>
      <c r="G4" s="285"/>
      <c r="H4" s="285"/>
      <c r="I4" s="285"/>
      <c r="J4" s="285"/>
    </row>
    <row r="5" spans="1:10" ht="31.5" thickBot="1" x14ac:dyDescent="0.4">
      <c r="A5" s="515" t="s">
        <v>613</v>
      </c>
      <c r="B5" s="515" t="s">
        <v>926</v>
      </c>
      <c r="C5" s="285"/>
      <c r="D5" s="285"/>
      <c r="E5" s="285"/>
      <c r="F5" s="285"/>
      <c r="G5" s="285"/>
      <c r="H5" s="285"/>
      <c r="I5" s="285"/>
      <c r="J5" s="285"/>
    </row>
    <row r="6" spans="1:10" ht="15" thickBot="1" x14ac:dyDescent="0.4">
      <c r="A6" s="977"/>
      <c r="B6" s="978"/>
      <c r="C6" s="285"/>
      <c r="D6" s="285"/>
      <c r="E6" s="285"/>
      <c r="F6" s="285"/>
      <c r="G6" s="285"/>
      <c r="H6" s="285"/>
      <c r="I6" s="285"/>
      <c r="J6" s="285"/>
    </row>
    <row r="7" spans="1:10" ht="15" thickBot="1" x14ac:dyDescent="0.4">
      <c r="A7" s="516" t="s">
        <v>973</v>
      </c>
      <c r="B7" s="517"/>
      <c r="C7" s="980" t="s">
        <v>633</v>
      </c>
      <c r="D7" s="980"/>
      <c r="E7" s="980"/>
      <c r="F7" s="980"/>
      <c r="G7" s="980"/>
      <c r="H7" s="980"/>
      <c r="I7" s="980"/>
      <c r="J7" s="980"/>
    </row>
    <row r="8" spans="1:10" ht="15" thickBot="1" x14ac:dyDescent="0.4">
      <c r="A8" s="292" t="s">
        <v>1152</v>
      </c>
      <c r="B8" s="369">
        <v>10000</v>
      </c>
      <c r="C8" s="692" t="s">
        <v>1178</v>
      </c>
      <c r="D8" s="692"/>
      <c r="E8" s="692"/>
      <c r="F8" s="692"/>
      <c r="G8" s="692"/>
      <c r="H8" s="692"/>
      <c r="I8" s="692"/>
      <c r="J8" s="692"/>
    </row>
    <row r="9" spans="1:10" ht="15" thickBot="1" x14ac:dyDescent="0.4">
      <c r="A9" s="370" t="s">
        <v>927</v>
      </c>
      <c r="B9" s="371">
        <f>B8</f>
        <v>10000</v>
      </c>
      <c r="C9" s="692"/>
      <c r="D9" s="692"/>
      <c r="E9" s="692"/>
      <c r="F9" s="692"/>
      <c r="G9" s="692"/>
      <c r="H9" s="692"/>
      <c r="I9" s="692"/>
      <c r="J9" s="692"/>
    </row>
    <row r="10" spans="1:10" s="285" customFormat="1" ht="15" thickBot="1" x14ac:dyDescent="0.4">
      <c r="A10" s="977"/>
      <c r="B10" s="978"/>
    </row>
    <row r="11" spans="1:10" ht="15" thickBot="1" x14ac:dyDescent="0.4">
      <c r="A11" s="442" t="s">
        <v>968</v>
      </c>
      <c r="B11" s="110"/>
      <c r="C11" s="980" t="s">
        <v>633</v>
      </c>
      <c r="D11" s="980"/>
      <c r="E11" s="980"/>
      <c r="F11" s="980"/>
      <c r="G11" s="980"/>
      <c r="H11" s="980"/>
      <c r="I11" s="980"/>
      <c r="J11" s="980"/>
    </row>
    <row r="12" spans="1:10" ht="15" thickBot="1" x14ac:dyDescent="0.4">
      <c r="A12" s="292" t="s">
        <v>1153</v>
      </c>
      <c r="B12" s="368">
        <v>7000</v>
      </c>
      <c r="C12" s="692" t="str">
        <f>C8</f>
        <v>Committee decides who to give the grants to</v>
      </c>
      <c r="D12" s="692"/>
      <c r="E12" s="692"/>
      <c r="F12" s="692"/>
      <c r="G12" s="692"/>
      <c r="H12" s="692"/>
      <c r="I12" s="692"/>
      <c r="J12" s="692"/>
    </row>
    <row r="13" spans="1:10" ht="15" thickBot="1" x14ac:dyDescent="0.4">
      <c r="A13" s="372" t="s">
        <v>927</v>
      </c>
      <c r="B13" s="371">
        <f>B12</f>
        <v>7000</v>
      </c>
      <c r="C13" s="692"/>
      <c r="D13" s="692"/>
      <c r="E13" s="692"/>
      <c r="F13" s="692"/>
      <c r="G13" s="692"/>
      <c r="H13" s="692"/>
      <c r="I13" s="692"/>
      <c r="J13" s="692"/>
    </row>
    <row r="14" spans="1:10" s="285" customFormat="1" ht="15" thickBot="1" x14ac:dyDescent="0.4">
      <c r="A14" s="442" t="s">
        <v>1114</v>
      </c>
      <c r="B14" s="110"/>
      <c r="C14" s="980" t="s">
        <v>633</v>
      </c>
      <c r="D14" s="980"/>
      <c r="E14" s="980"/>
      <c r="F14" s="980"/>
      <c r="G14" s="980"/>
      <c r="H14" s="980"/>
      <c r="I14" s="980"/>
      <c r="J14" s="980"/>
    </row>
    <row r="15" spans="1:10" s="285" customFormat="1" x14ac:dyDescent="0.35">
      <c r="A15" s="292" t="s">
        <v>1146</v>
      </c>
      <c r="B15" s="368">
        <v>3000</v>
      </c>
      <c r="C15" s="692"/>
      <c r="D15" s="692"/>
      <c r="E15" s="692"/>
      <c r="F15" s="692"/>
      <c r="G15" s="692"/>
      <c r="H15" s="692"/>
      <c r="I15" s="692"/>
      <c r="J15" s="692"/>
    </row>
    <row r="16" spans="1:10" s="285" customFormat="1" ht="15" thickBot="1" x14ac:dyDescent="0.4">
      <c r="A16" s="292" t="s">
        <v>1154</v>
      </c>
      <c r="B16" s="369">
        <v>5000</v>
      </c>
      <c r="C16" s="692" t="s">
        <v>1179</v>
      </c>
      <c r="D16" s="692"/>
      <c r="E16" s="692"/>
      <c r="F16" s="692"/>
      <c r="G16" s="692"/>
      <c r="H16" s="692"/>
      <c r="I16" s="692"/>
      <c r="J16" s="692"/>
    </row>
    <row r="17" spans="1:10" s="285" customFormat="1" ht="15" thickBot="1" x14ac:dyDescent="0.4">
      <c r="A17" s="931"/>
      <c r="B17" s="932"/>
    </row>
    <row r="18" spans="1:10" s="285" customFormat="1" ht="15" thickBot="1" x14ac:dyDescent="0.4">
      <c r="A18" s="442" t="s">
        <v>954</v>
      </c>
      <c r="B18" s="110"/>
      <c r="C18" s="980" t="s">
        <v>633</v>
      </c>
      <c r="D18" s="980"/>
      <c r="E18" s="980"/>
      <c r="F18" s="980"/>
      <c r="G18" s="980"/>
      <c r="H18" s="980"/>
      <c r="I18" s="980"/>
      <c r="J18" s="980"/>
    </row>
    <row r="19" spans="1:10" s="285" customFormat="1" ht="15" thickBot="1" x14ac:dyDescent="0.4">
      <c r="A19" s="292" t="s">
        <v>1148</v>
      </c>
      <c r="B19" s="368">
        <v>5000</v>
      </c>
      <c r="C19" s="692" t="s">
        <v>1162</v>
      </c>
      <c r="D19" s="692"/>
      <c r="E19" s="692"/>
      <c r="F19" s="692"/>
      <c r="G19" s="692"/>
      <c r="H19" s="692"/>
      <c r="I19" s="692"/>
      <c r="J19" s="692"/>
    </row>
    <row r="20" spans="1:10" ht="15" thickBot="1" x14ac:dyDescent="0.4">
      <c r="A20" s="977"/>
      <c r="B20" s="978"/>
      <c r="C20" s="1013"/>
      <c r="D20" s="1013"/>
      <c r="E20" s="1013"/>
      <c r="F20" s="1013"/>
      <c r="G20" s="1013"/>
      <c r="H20" s="1013"/>
      <c r="I20" s="1013"/>
      <c r="J20" s="1013"/>
    </row>
    <row r="21" spans="1:10" ht="16.5" thickTop="1" thickBot="1" x14ac:dyDescent="0.4">
      <c r="A21" s="85" t="s">
        <v>975</v>
      </c>
      <c r="B21" s="106">
        <f>SUM(B19,B15:B16,B13,B9)</f>
        <v>30000</v>
      </c>
    </row>
    <row r="22" spans="1:10" ht="15" thickTop="1" x14ac:dyDescent="0.35">
      <c r="A22" s="60"/>
      <c r="B22" s="60"/>
    </row>
  </sheetData>
  <mergeCells count="7">
    <mergeCell ref="C7:J7"/>
    <mergeCell ref="C11:J11"/>
    <mergeCell ref="C14:J14"/>
    <mergeCell ref="C18:J18"/>
    <mergeCell ref="A6:B6"/>
    <mergeCell ref="A10:B10"/>
    <mergeCell ref="A20:B20"/>
  </mergeCells>
  <phoneticPr fontId="53"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62"/>
  <sheetViews>
    <sheetView zoomScale="97" zoomScaleNormal="110" workbookViewId="0">
      <pane ySplit="5" topLeftCell="A6" activePane="bottomLeft" state="frozen"/>
      <selection activeCell="A30" sqref="A30"/>
      <selection pane="bottomLeft" activeCell="P50" sqref="P50"/>
    </sheetView>
  </sheetViews>
  <sheetFormatPr defaultColWidth="8.81640625" defaultRowHeight="14.5" x14ac:dyDescent="0.35"/>
  <cols>
    <col min="1" max="1" width="46.453125" style="285" customWidth="1"/>
    <col min="2" max="3" width="15" style="285" customWidth="1"/>
    <col min="4" max="4" width="15.26953125" style="699" customWidth="1"/>
    <col min="5" max="5" width="12" style="285" hidden="1" customWidth="1"/>
    <col min="6" max="14" width="0" style="285" hidden="1" customWidth="1"/>
    <col min="15" max="16384" width="8.81640625" style="285"/>
  </cols>
  <sheetData>
    <row r="1" spans="1:22" ht="26" x14ac:dyDescent="0.35">
      <c r="A1" s="971" t="s">
        <v>976</v>
      </c>
      <c r="B1" s="972"/>
      <c r="C1" s="972"/>
    </row>
    <row r="2" spans="1:22" ht="15.5" x14ac:dyDescent="0.35">
      <c r="A2" s="294" t="s">
        <v>977</v>
      </c>
    </row>
    <row r="3" spans="1:22" ht="15.5" x14ac:dyDescent="0.35">
      <c r="A3" s="294" t="s">
        <v>1156</v>
      </c>
    </row>
    <row r="4" spans="1:22" ht="15.5" x14ac:dyDescent="0.35">
      <c r="A4" s="62"/>
    </row>
    <row r="5" spans="1:22" s="286" customFormat="1" ht="31" x14ac:dyDescent="0.35">
      <c r="A5" s="291" t="s">
        <v>613</v>
      </c>
      <c r="B5" s="291" t="s">
        <v>634</v>
      </c>
      <c r="C5" s="291" t="s">
        <v>925</v>
      </c>
      <c r="D5" s="700" t="s">
        <v>926</v>
      </c>
      <c r="E5" s="979" t="s">
        <v>633</v>
      </c>
      <c r="F5" s="979"/>
      <c r="G5" s="979"/>
      <c r="H5" s="979"/>
      <c r="I5" s="979"/>
      <c r="J5" s="979"/>
      <c r="K5" s="979"/>
      <c r="L5" s="979"/>
      <c r="M5" s="979"/>
      <c r="N5" s="979"/>
      <c r="O5" s="980" t="s">
        <v>633</v>
      </c>
      <c r="P5" s="980"/>
      <c r="Q5" s="980"/>
      <c r="R5" s="980"/>
      <c r="S5" s="980"/>
      <c r="T5" s="980"/>
      <c r="U5" s="980"/>
      <c r="V5" s="980"/>
    </row>
    <row r="6" spans="1:22" ht="16" thickBot="1" x14ac:dyDescent="0.4">
      <c r="A6" s="72"/>
      <c r="B6" s="66"/>
      <c r="C6" s="345"/>
      <c r="D6" s="701"/>
      <c r="E6" s="62"/>
      <c r="F6" s="62"/>
      <c r="G6" s="62"/>
      <c r="H6" s="62"/>
    </row>
    <row r="7" spans="1:22" ht="15" thickBot="1" x14ac:dyDescent="0.4">
      <c r="A7" s="83" t="s">
        <v>981</v>
      </c>
      <c r="B7" s="82"/>
      <c r="C7" s="82"/>
      <c r="D7" s="702"/>
      <c r="E7" s="702"/>
      <c r="F7" s="702"/>
      <c r="G7" s="702"/>
      <c r="H7" s="702"/>
      <c r="I7" s="702"/>
      <c r="J7" s="702"/>
      <c r="K7" s="702"/>
      <c r="L7" s="702"/>
      <c r="M7" s="702"/>
      <c r="N7" s="702"/>
    </row>
    <row r="8" spans="1:22" hidden="1" x14ac:dyDescent="0.35">
      <c r="A8" s="65" t="s">
        <v>982</v>
      </c>
      <c r="B8" s="98">
        <v>500</v>
      </c>
      <c r="C8" s="74">
        <v>0</v>
      </c>
      <c r="D8" s="703">
        <v>0</v>
      </c>
      <c r="E8" s="690"/>
      <c r="F8" s="690"/>
      <c r="G8" s="690"/>
      <c r="H8" s="690"/>
      <c r="I8" s="690"/>
      <c r="J8" s="690"/>
      <c r="K8" s="690"/>
      <c r="L8" s="690"/>
      <c r="M8" s="690"/>
      <c r="N8" s="690"/>
    </row>
    <row r="9" spans="1:22" x14ac:dyDescent="0.35">
      <c r="A9" s="65" t="s">
        <v>983</v>
      </c>
      <c r="B9" s="98">
        <v>400</v>
      </c>
      <c r="C9" s="98">
        <v>600</v>
      </c>
      <c r="D9" s="1003">
        <v>250</v>
      </c>
      <c r="E9" s="690"/>
      <c r="F9" s="690"/>
      <c r="G9" s="690"/>
      <c r="H9" s="690"/>
      <c r="I9" s="690"/>
      <c r="J9" s="690"/>
      <c r="K9" s="690"/>
      <c r="L9" s="690"/>
      <c r="M9" s="690"/>
      <c r="N9" s="690"/>
      <c r="O9" s="692"/>
      <c r="P9" s="692"/>
      <c r="Q9" s="692"/>
      <c r="R9" s="692"/>
      <c r="S9" s="692"/>
      <c r="T9" s="692"/>
      <c r="U9" s="692"/>
      <c r="V9" s="692"/>
    </row>
    <row r="10" spans="1:22" x14ac:dyDescent="0.35">
      <c r="A10" s="65" t="s">
        <v>984</v>
      </c>
      <c r="B10" s="98">
        <v>1000</v>
      </c>
      <c r="C10" s="98">
        <v>969.51</v>
      </c>
      <c r="D10" s="1003">
        <v>500</v>
      </c>
      <c r="E10" s="690"/>
      <c r="F10" s="690"/>
      <c r="G10" s="690"/>
      <c r="H10" s="690"/>
      <c r="I10" s="690"/>
      <c r="J10" s="690"/>
      <c r="K10" s="690"/>
      <c r="L10" s="690"/>
      <c r="M10" s="690"/>
      <c r="N10" s="690"/>
      <c r="O10" s="692"/>
      <c r="P10" s="692"/>
      <c r="Q10" s="692"/>
      <c r="R10" s="692"/>
      <c r="S10" s="692"/>
      <c r="T10" s="692"/>
      <c r="U10" s="692"/>
      <c r="V10" s="692"/>
    </row>
    <row r="11" spans="1:22" ht="15" thickBot="1" x14ac:dyDescent="0.4">
      <c r="A11" s="65" t="s">
        <v>985</v>
      </c>
      <c r="B11" s="98">
        <v>500</v>
      </c>
      <c r="C11" s="98">
        <v>600</v>
      </c>
      <c r="D11" s="1005">
        <v>0</v>
      </c>
      <c r="E11" s="690"/>
      <c r="F11" s="690"/>
      <c r="G11" s="690"/>
      <c r="H11" s="690"/>
      <c r="I11" s="690"/>
      <c r="J11" s="690"/>
      <c r="K11" s="690"/>
      <c r="L11" s="690"/>
      <c r="M11" s="690"/>
      <c r="N11" s="690"/>
      <c r="O11" s="692"/>
      <c r="P11" s="692"/>
      <c r="Q11" s="692"/>
      <c r="R11" s="692"/>
      <c r="S11" s="692"/>
      <c r="T11" s="692"/>
      <c r="U11" s="692"/>
      <c r="V11" s="692"/>
    </row>
    <row r="12" spans="1:22" ht="15" thickBot="1" x14ac:dyDescent="0.4">
      <c r="A12" s="77" t="s">
        <v>927</v>
      </c>
      <c r="B12" s="346">
        <f t="shared" ref="B12:D12" si="0">SUM(B8:B11)</f>
        <v>2400</v>
      </c>
      <c r="C12" s="346">
        <f t="shared" si="0"/>
        <v>2169.5100000000002</v>
      </c>
      <c r="D12" s="1081">
        <f t="shared" si="0"/>
        <v>750</v>
      </c>
      <c r="O12" s="285" t="s">
        <v>1157</v>
      </c>
    </row>
    <row r="13" spans="1:22" ht="15" hidden="1" thickBot="1" x14ac:dyDescent="0.4">
      <c r="A13" s="83" t="s">
        <v>986</v>
      </c>
      <c r="B13" s="80"/>
      <c r="C13" s="80"/>
      <c r="D13" s="999"/>
      <c r="E13" s="63"/>
      <c r="F13" s="63"/>
      <c r="G13" s="63"/>
      <c r="H13" s="63"/>
    </row>
    <row r="14" spans="1:22" ht="15" hidden="1" thickBot="1" x14ac:dyDescent="0.4">
      <c r="A14" s="65" t="s">
        <v>987</v>
      </c>
      <c r="B14" s="98">
        <v>0</v>
      </c>
      <c r="C14" s="74">
        <v>0</v>
      </c>
      <c r="D14" s="705">
        <v>0</v>
      </c>
      <c r="E14" s="690"/>
      <c r="F14" s="690"/>
      <c r="G14" s="690"/>
      <c r="H14" s="690"/>
      <c r="I14" s="690"/>
      <c r="J14" s="690"/>
      <c r="K14" s="690"/>
      <c r="L14" s="690"/>
      <c r="M14" s="690"/>
      <c r="N14" s="690"/>
    </row>
    <row r="15" spans="1:22" ht="15" hidden="1" thickBot="1" x14ac:dyDescent="0.4">
      <c r="A15" s="65" t="s">
        <v>988</v>
      </c>
      <c r="B15" s="98">
        <v>0</v>
      </c>
      <c r="C15" s="74">
        <v>0</v>
      </c>
      <c r="D15" s="705">
        <v>0</v>
      </c>
      <c r="E15" s="690"/>
      <c r="F15" s="690"/>
      <c r="G15" s="690"/>
      <c r="H15" s="690"/>
      <c r="I15" s="690"/>
      <c r="J15" s="690"/>
      <c r="K15" s="690"/>
      <c r="L15" s="690"/>
      <c r="M15" s="690"/>
      <c r="N15" s="690"/>
    </row>
    <row r="16" spans="1:22" ht="15" hidden="1" thickBot="1" x14ac:dyDescent="0.4">
      <c r="A16" s="65" t="s">
        <v>989</v>
      </c>
      <c r="B16" s="98">
        <v>200</v>
      </c>
      <c r="C16" s="74">
        <v>32.99</v>
      </c>
      <c r="D16" s="705">
        <v>0</v>
      </c>
      <c r="E16" s="690"/>
      <c r="F16" s="690"/>
      <c r="G16" s="690"/>
      <c r="H16" s="690"/>
      <c r="I16" s="690"/>
      <c r="J16" s="690"/>
      <c r="K16" s="690"/>
      <c r="L16" s="690"/>
      <c r="M16" s="690"/>
      <c r="N16" s="690"/>
    </row>
    <row r="17" spans="1:22" ht="15" hidden="1" thickBot="1" x14ac:dyDescent="0.4">
      <c r="A17" s="77" t="s">
        <v>927</v>
      </c>
      <c r="B17" s="346">
        <f t="shared" ref="B17:D17" si="1">SUM(B14:B16)</f>
        <v>200</v>
      </c>
      <c r="C17" s="79">
        <f t="shared" si="1"/>
        <v>32.99</v>
      </c>
      <c r="D17" s="1000">
        <f t="shared" si="1"/>
        <v>0</v>
      </c>
    </row>
    <row r="18" spans="1:22" s="287" customFormat="1" ht="15" thickBot="1" x14ac:dyDescent="0.4">
      <c r="A18" s="83" t="s">
        <v>990</v>
      </c>
      <c r="B18" s="80"/>
      <c r="C18" s="80"/>
      <c r="D18" s="999"/>
      <c r="E18" s="706"/>
      <c r="F18" s="706"/>
      <c r="G18" s="706"/>
      <c r="H18" s="706"/>
      <c r="I18" s="706"/>
      <c r="J18" s="706"/>
      <c r="K18" s="706"/>
      <c r="L18" s="706"/>
      <c r="M18" s="706"/>
      <c r="N18" s="706"/>
    </row>
    <row r="19" spans="1:22" hidden="1" x14ac:dyDescent="0.35">
      <c r="A19" s="65" t="s">
        <v>991</v>
      </c>
      <c r="B19" s="98">
        <v>0</v>
      </c>
      <c r="C19" s="74">
        <v>0</v>
      </c>
      <c r="D19" s="1000"/>
      <c r="E19" s="690"/>
      <c r="F19" s="690"/>
      <c r="G19" s="690"/>
      <c r="H19" s="690"/>
      <c r="I19" s="690"/>
      <c r="J19" s="690"/>
      <c r="K19" s="690"/>
      <c r="L19" s="690"/>
      <c r="M19" s="690"/>
      <c r="N19" s="690"/>
    </row>
    <row r="20" spans="1:22" ht="15" thickBot="1" x14ac:dyDescent="0.4">
      <c r="A20" s="65" t="s">
        <v>992</v>
      </c>
      <c r="B20" s="98">
        <v>500</v>
      </c>
      <c r="C20" s="98">
        <v>500</v>
      </c>
      <c r="D20" s="1003">
        <v>1000</v>
      </c>
      <c r="E20" s="690"/>
      <c r="F20" s="690"/>
      <c r="G20" s="690"/>
      <c r="H20" s="690"/>
      <c r="I20" s="690"/>
      <c r="J20" s="690"/>
      <c r="K20" s="690"/>
      <c r="L20" s="690"/>
      <c r="M20" s="690"/>
      <c r="N20" s="690"/>
      <c r="O20" s="692"/>
      <c r="P20" s="692"/>
      <c r="Q20" s="692"/>
      <c r="R20" s="692"/>
      <c r="S20" s="692"/>
      <c r="T20" s="692"/>
      <c r="U20" s="692"/>
      <c r="V20" s="692"/>
    </row>
    <row r="21" spans="1:22" ht="15" hidden="1" thickBot="1" x14ac:dyDescent="0.4">
      <c r="A21" s="65" t="s">
        <v>993</v>
      </c>
      <c r="B21" s="98">
        <v>0</v>
      </c>
      <c r="C21" s="98">
        <v>0</v>
      </c>
      <c r="D21" s="1004"/>
      <c r="E21" s="690"/>
      <c r="F21" s="690"/>
      <c r="G21" s="690"/>
      <c r="H21" s="690"/>
      <c r="I21" s="690"/>
      <c r="J21" s="690"/>
      <c r="K21" s="690"/>
      <c r="L21" s="690"/>
      <c r="M21" s="690"/>
      <c r="N21" s="690"/>
      <c r="O21" s="692"/>
      <c r="P21" s="692"/>
      <c r="Q21" s="692"/>
      <c r="R21" s="692"/>
      <c r="S21" s="692"/>
      <c r="T21" s="692"/>
      <c r="U21" s="692"/>
      <c r="V21" s="692"/>
    </row>
    <row r="22" spans="1:22" ht="15" thickBot="1" x14ac:dyDescent="0.4">
      <c r="A22" s="77" t="s">
        <v>927</v>
      </c>
      <c r="B22" s="346">
        <f t="shared" ref="B22:D22" si="2">SUM(B19:B21)</f>
        <v>500</v>
      </c>
      <c r="C22" s="346">
        <f t="shared" si="2"/>
        <v>500</v>
      </c>
      <c r="D22" s="1003">
        <f t="shared" si="2"/>
        <v>1000</v>
      </c>
      <c r="O22" s="692"/>
      <c r="P22" s="692"/>
      <c r="Q22" s="692"/>
      <c r="R22" s="692"/>
      <c r="S22" s="692"/>
      <c r="T22" s="692"/>
      <c r="U22" s="692"/>
      <c r="V22" s="692"/>
    </row>
    <row r="23" spans="1:22" s="287" customFormat="1" ht="15" thickBot="1" x14ac:dyDescent="0.4">
      <c r="A23" s="83" t="s">
        <v>994</v>
      </c>
      <c r="B23" s="80"/>
      <c r="C23" s="80"/>
      <c r="D23" s="999"/>
      <c r="E23" s="706"/>
      <c r="F23" s="706"/>
      <c r="G23" s="706"/>
      <c r="H23" s="706"/>
      <c r="I23" s="706"/>
      <c r="J23" s="706"/>
      <c r="K23" s="706"/>
      <c r="L23" s="706"/>
      <c r="M23" s="706"/>
      <c r="N23" s="706"/>
    </row>
    <row r="24" spans="1:22" ht="15" thickBot="1" x14ac:dyDescent="0.4">
      <c r="A24" s="67" t="s">
        <v>995</v>
      </c>
      <c r="B24" s="98">
        <v>300</v>
      </c>
      <c r="C24" s="98">
        <v>300</v>
      </c>
      <c r="D24" s="1003">
        <v>250</v>
      </c>
      <c r="E24" s="690"/>
      <c r="F24" s="690"/>
      <c r="G24" s="690"/>
      <c r="H24" s="690"/>
      <c r="I24" s="690"/>
      <c r="J24" s="690"/>
      <c r="K24" s="690"/>
      <c r="L24" s="690"/>
      <c r="M24" s="690"/>
      <c r="N24" s="690"/>
      <c r="O24" s="692"/>
      <c r="P24" s="692"/>
      <c r="Q24" s="692"/>
      <c r="R24" s="692"/>
      <c r="S24" s="692"/>
      <c r="T24" s="692"/>
      <c r="U24" s="692"/>
      <c r="V24" s="692"/>
    </row>
    <row r="25" spans="1:22" s="287" customFormat="1" ht="15" thickBot="1" x14ac:dyDescent="0.4">
      <c r="A25" s="83" t="s">
        <v>996</v>
      </c>
      <c r="B25" s="80"/>
      <c r="C25" s="80"/>
      <c r="D25" s="998"/>
      <c r="E25" s="702"/>
      <c r="F25" s="702"/>
      <c r="G25" s="702"/>
      <c r="H25" s="702"/>
      <c r="I25" s="702"/>
      <c r="J25" s="702"/>
      <c r="K25" s="702"/>
      <c r="L25" s="702"/>
      <c r="M25" s="702"/>
      <c r="N25" s="702"/>
    </row>
    <row r="26" spans="1:22" hidden="1" x14ac:dyDescent="0.35">
      <c r="A26" s="65" t="s">
        <v>997</v>
      </c>
      <c r="B26" s="98">
        <v>2500</v>
      </c>
      <c r="C26" s="74">
        <v>2500</v>
      </c>
      <c r="D26" s="703">
        <v>0</v>
      </c>
      <c r="E26" s="690"/>
      <c r="F26" s="690"/>
      <c r="G26" s="690"/>
      <c r="H26" s="690"/>
      <c r="I26" s="690"/>
      <c r="J26" s="690"/>
      <c r="K26" s="690"/>
      <c r="L26" s="690"/>
      <c r="M26" s="690"/>
      <c r="N26" s="690"/>
    </row>
    <row r="27" spans="1:22" hidden="1" x14ac:dyDescent="0.35">
      <c r="A27" s="65" t="s">
        <v>998</v>
      </c>
      <c r="B27" s="98">
        <v>7000</v>
      </c>
      <c r="C27" s="74">
        <v>7000</v>
      </c>
      <c r="D27" s="728"/>
      <c r="E27" s="690"/>
      <c r="F27" s="690"/>
      <c r="G27" s="690"/>
      <c r="H27" s="690"/>
      <c r="I27" s="690"/>
      <c r="J27" s="690"/>
      <c r="K27" s="690"/>
      <c r="L27" s="690"/>
      <c r="M27" s="690"/>
      <c r="N27" s="690"/>
    </row>
    <row r="28" spans="1:22" x14ac:dyDescent="0.35">
      <c r="A28" s="65" t="s">
        <v>999</v>
      </c>
      <c r="B28" s="98">
        <v>0</v>
      </c>
      <c r="C28" s="98">
        <f>B28</f>
        <v>0</v>
      </c>
      <c r="D28" s="1082">
        <v>3000</v>
      </c>
      <c r="E28" s="690"/>
      <c r="F28" s="690"/>
      <c r="G28" s="690"/>
      <c r="H28" s="690"/>
      <c r="I28" s="690"/>
      <c r="J28" s="690"/>
      <c r="K28" s="690"/>
      <c r="L28" s="690"/>
      <c r="M28" s="690"/>
      <c r="N28" s="690"/>
      <c r="O28" s="692"/>
      <c r="P28" s="692"/>
      <c r="Q28" s="692"/>
      <c r="R28" s="692"/>
      <c r="S28" s="692"/>
      <c r="T28" s="692"/>
      <c r="U28" s="692"/>
      <c r="V28" s="692"/>
    </row>
    <row r="29" spans="1:22" x14ac:dyDescent="0.35">
      <c r="A29" s="65" t="s">
        <v>1000</v>
      </c>
      <c r="B29" s="98">
        <v>0</v>
      </c>
      <c r="C29" s="98">
        <f t="shared" ref="C29:C30" si="3">B29</f>
        <v>0</v>
      </c>
      <c r="D29" s="1082">
        <v>2000</v>
      </c>
      <c r="E29" s="690"/>
      <c r="F29" s="690"/>
      <c r="G29" s="690"/>
      <c r="H29" s="690"/>
      <c r="I29" s="690"/>
      <c r="J29" s="690"/>
      <c r="K29" s="690"/>
      <c r="L29" s="690"/>
      <c r="M29" s="690"/>
      <c r="N29" s="690"/>
      <c r="O29" s="692"/>
      <c r="P29" s="692"/>
      <c r="Q29" s="692"/>
      <c r="R29" s="692"/>
      <c r="S29" s="692"/>
      <c r="T29" s="692"/>
      <c r="U29" s="692"/>
      <c r="V29" s="692"/>
    </row>
    <row r="30" spans="1:22" x14ac:dyDescent="0.35">
      <c r="A30" s="65" t="s">
        <v>1001</v>
      </c>
      <c r="B30" s="98">
        <v>0</v>
      </c>
      <c r="C30" s="98">
        <f t="shared" si="3"/>
        <v>0</v>
      </c>
      <c r="D30" s="1082">
        <v>2000</v>
      </c>
      <c r="E30" s="690"/>
      <c r="F30" s="690"/>
      <c r="G30" s="690"/>
      <c r="H30" s="690"/>
      <c r="I30" s="690"/>
      <c r="J30" s="690"/>
      <c r="K30" s="690"/>
      <c r="L30" s="690"/>
      <c r="M30" s="690"/>
      <c r="N30" s="690"/>
      <c r="O30" s="692"/>
      <c r="P30" s="692"/>
      <c r="Q30" s="692"/>
      <c r="R30" s="692"/>
      <c r="S30" s="692"/>
      <c r="T30" s="692"/>
      <c r="U30" s="692"/>
      <c r="V30" s="692"/>
    </row>
    <row r="31" spans="1:22" x14ac:dyDescent="0.35">
      <c r="A31" s="65" t="s">
        <v>1002</v>
      </c>
      <c r="B31" s="98">
        <v>0</v>
      </c>
      <c r="C31" s="98">
        <f>B31</f>
        <v>0</v>
      </c>
      <c r="D31" s="1082">
        <v>2000</v>
      </c>
      <c r="E31" s="690"/>
      <c r="F31" s="690"/>
      <c r="G31" s="690"/>
      <c r="H31" s="690"/>
      <c r="I31" s="690"/>
      <c r="J31" s="690"/>
      <c r="K31" s="690"/>
      <c r="L31" s="690"/>
      <c r="M31" s="690"/>
      <c r="N31" s="690"/>
      <c r="O31" s="692"/>
      <c r="P31" s="692"/>
      <c r="Q31" s="692"/>
      <c r="R31" s="692"/>
      <c r="S31" s="692"/>
      <c r="T31" s="692"/>
      <c r="U31" s="692"/>
      <c r="V31" s="692"/>
    </row>
    <row r="32" spans="1:22" ht="15" thickBot="1" x14ac:dyDescent="0.4">
      <c r="A32" s="65" t="s">
        <v>1003</v>
      </c>
      <c r="B32" s="98">
        <v>2500</v>
      </c>
      <c r="C32" s="98">
        <v>2500</v>
      </c>
      <c r="D32" s="1005">
        <v>4500</v>
      </c>
      <c r="E32" s="690"/>
      <c r="F32" s="690"/>
      <c r="G32" s="690"/>
      <c r="H32" s="690"/>
      <c r="I32" s="690"/>
      <c r="J32" s="690"/>
      <c r="K32" s="690"/>
      <c r="L32" s="690"/>
      <c r="M32" s="690"/>
      <c r="N32" s="690"/>
      <c r="O32" s="692"/>
      <c r="P32" s="692"/>
      <c r="Q32" s="692"/>
      <c r="R32" s="692"/>
      <c r="S32" s="692"/>
      <c r="T32" s="692"/>
      <c r="U32" s="692"/>
      <c r="V32" s="692"/>
    </row>
    <row r="33" spans="1:22" ht="15" thickBot="1" x14ac:dyDescent="0.4">
      <c r="A33" s="77" t="s">
        <v>927</v>
      </c>
      <c r="B33" s="346">
        <f t="shared" ref="B33:C33" si="4">SUM(B26:B32)</f>
        <v>12000</v>
      </c>
      <c r="C33" s="346">
        <f t="shared" si="4"/>
        <v>12000</v>
      </c>
      <c r="D33" s="1005">
        <f>SUM(D26:D32)</f>
        <v>13500</v>
      </c>
    </row>
    <row r="34" spans="1:22" s="287" customFormat="1" ht="15" thickBot="1" x14ac:dyDescent="0.4">
      <c r="A34" s="83" t="s">
        <v>1004</v>
      </c>
      <c r="B34" s="80"/>
      <c r="C34" s="80"/>
      <c r="D34" s="998"/>
      <c r="E34" s="702"/>
      <c r="F34" s="702"/>
      <c r="G34" s="702"/>
      <c r="H34" s="702"/>
      <c r="I34" s="702"/>
      <c r="J34" s="702"/>
      <c r="K34" s="702"/>
      <c r="L34" s="702"/>
      <c r="M34" s="702"/>
      <c r="N34" s="702"/>
      <c r="O34" s="980"/>
      <c r="P34" s="980"/>
      <c r="Q34" s="980"/>
      <c r="R34" s="980"/>
      <c r="S34" s="980"/>
      <c r="T34" s="980"/>
      <c r="U34" s="980"/>
      <c r="V34" s="980"/>
    </row>
    <row r="35" spans="1:22" x14ac:dyDescent="0.35">
      <c r="A35" s="65" t="s">
        <v>1005</v>
      </c>
      <c r="B35" s="98">
        <v>2000</v>
      </c>
      <c r="C35" s="98">
        <v>2000</v>
      </c>
      <c r="D35" s="1003">
        <v>2000</v>
      </c>
      <c r="E35" s="690"/>
      <c r="F35" s="690"/>
      <c r="G35" s="690"/>
      <c r="H35" s="690"/>
      <c r="I35" s="690"/>
      <c r="J35" s="690"/>
      <c r="K35" s="690"/>
      <c r="L35" s="690"/>
      <c r="M35" s="690"/>
      <c r="N35" s="690"/>
      <c r="O35" s="692"/>
      <c r="P35" s="692"/>
      <c r="Q35" s="692"/>
      <c r="R35" s="692"/>
      <c r="S35" s="692"/>
      <c r="T35" s="692"/>
      <c r="U35" s="692"/>
      <c r="V35" s="692"/>
    </row>
    <row r="36" spans="1:22" hidden="1" x14ac:dyDescent="0.35">
      <c r="A36" s="65" t="s">
        <v>1006</v>
      </c>
      <c r="B36" s="98">
        <v>1000</v>
      </c>
      <c r="C36" s="98">
        <v>1000</v>
      </c>
      <c r="D36" s="1004"/>
      <c r="E36" s="690"/>
      <c r="F36" s="690"/>
      <c r="G36" s="690"/>
      <c r="H36" s="690"/>
      <c r="I36" s="690"/>
      <c r="J36" s="690"/>
      <c r="K36" s="690"/>
      <c r="L36" s="690"/>
      <c r="M36" s="690"/>
      <c r="N36" s="690"/>
      <c r="O36" s="692"/>
      <c r="P36" s="692"/>
      <c r="Q36" s="692"/>
      <c r="R36" s="692"/>
      <c r="S36" s="692"/>
      <c r="T36" s="692"/>
      <c r="U36" s="692"/>
      <c r="V36" s="692"/>
    </row>
    <row r="37" spans="1:22" hidden="1" x14ac:dyDescent="0.35">
      <c r="A37" s="65" t="s">
        <v>1007</v>
      </c>
      <c r="B37" s="98">
        <v>-400</v>
      </c>
      <c r="C37" s="98">
        <v>-400</v>
      </c>
      <c r="D37" s="1004"/>
      <c r="E37" s="690"/>
      <c r="F37" s="690"/>
      <c r="G37" s="690"/>
      <c r="H37" s="690"/>
      <c r="I37" s="690"/>
      <c r="J37" s="690"/>
      <c r="K37" s="690"/>
      <c r="L37" s="690"/>
      <c r="M37" s="690"/>
      <c r="N37" s="690"/>
    </row>
    <row r="38" spans="1:22" hidden="1" x14ac:dyDescent="0.35">
      <c r="A38" s="65" t="s">
        <v>1008</v>
      </c>
      <c r="B38" s="98">
        <v>1000</v>
      </c>
      <c r="C38" s="98">
        <v>1000</v>
      </c>
      <c r="D38" s="1004"/>
      <c r="E38" s="690"/>
      <c r="F38" s="690"/>
      <c r="G38" s="690"/>
      <c r="H38" s="690"/>
      <c r="I38" s="690"/>
      <c r="J38" s="690"/>
      <c r="K38" s="690"/>
      <c r="L38" s="690"/>
      <c r="M38" s="690"/>
      <c r="N38" s="690"/>
    </row>
    <row r="39" spans="1:22" hidden="1" x14ac:dyDescent="0.35">
      <c r="A39" s="65" t="s">
        <v>1009</v>
      </c>
      <c r="B39" s="98">
        <v>2000</v>
      </c>
      <c r="C39" s="98">
        <v>2000</v>
      </c>
      <c r="D39" s="1004"/>
      <c r="E39" s="690"/>
      <c r="F39" s="690"/>
      <c r="G39" s="690"/>
      <c r="H39" s="690"/>
      <c r="I39" s="690"/>
      <c r="J39" s="690"/>
      <c r="K39" s="690"/>
      <c r="L39" s="690"/>
      <c r="M39" s="690"/>
      <c r="N39" s="690"/>
    </row>
    <row r="40" spans="1:22" ht="15" thickBot="1" x14ac:dyDescent="0.4">
      <c r="A40" s="65" t="s">
        <v>1010</v>
      </c>
      <c r="B40" s="98">
        <v>700</v>
      </c>
      <c r="C40" s="98">
        <v>700</v>
      </c>
      <c r="D40" s="1005">
        <v>1000</v>
      </c>
      <c r="E40" s="690"/>
      <c r="F40" s="690"/>
      <c r="G40" s="690"/>
      <c r="H40" s="690"/>
      <c r="I40" s="690"/>
      <c r="J40" s="690"/>
      <c r="K40" s="690"/>
      <c r="L40" s="690"/>
      <c r="M40" s="690"/>
      <c r="N40" s="690"/>
      <c r="O40" s="692"/>
      <c r="P40" s="692"/>
      <c r="Q40" s="692"/>
      <c r="R40" s="692"/>
      <c r="S40" s="692"/>
      <c r="T40" s="692"/>
      <c r="U40" s="692"/>
      <c r="V40" s="692"/>
    </row>
    <row r="41" spans="1:22" ht="15" hidden="1" thickBot="1" x14ac:dyDescent="0.4">
      <c r="A41" s="65" t="s">
        <v>1011</v>
      </c>
      <c r="B41" s="98">
        <v>14000</v>
      </c>
      <c r="C41" s="98">
        <v>14000</v>
      </c>
      <c r="D41" s="1003">
        <v>0</v>
      </c>
      <c r="E41" s="690"/>
      <c r="F41" s="690"/>
      <c r="G41" s="690"/>
      <c r="H41" s="690"/>
      <c r="I41" s="690"/>
      <c r="J41" s="690"/>
      <c r="K41" s="690"/>
      <c r="L41" s="690"/>
      <c r="M41" s="690"/>
      <c r="N41" s="690"/>
    </row>
    <row r="42" spans="1:22" ht="15" hidden="1" thickBot="1" x14ac:dyDescent="0.4">
      <c r="A42" s="65" t="s">
        <v>1012</v>
      </c>
      <c r="B42" s="98">
        <v>2000</v>
      </c>
      <c r="C42" s="98">
        <v>2000</v>
      </c>
      <c r="D42" s="1006"/>
      <c r="E42" s="690"/>
      <c r="F42" s="690"/>
      <c r="G42" s="690"/>
      <c r="H42" s="690"/>
      <c r="I42" s="690"/>
      <c r="J42" s="690"/>
      <c r="K42" s="690"/>
      <c r="L42" s="690"/>
      <c r="M42" s="690"/>
      <c r="N42" s="690"/>
    </row>
    <row r="43" spans="1:22" ht="15" thickBot="1" x14ac:dyDescent="0.4">
      <c r="A43" s="77" t="s">
        <v>927</v>
      </c>
      <c r="B43" s="346">
        <f t="shared" ref="B43:D43" si="5">SUM(B35:B42)</f>
        <v>22300</v>
      </c>
      <c r="C43" s="346">
        <f t="shared" si="5"/>
        <v>22300</v>
      </c>
      <c r="D43" s="1003">
        <f t="shared" si="5"/>
        <v>3000</v>
      </c>
    </row>
    <row r="44" spans="1:22" s="287" customFormat="1" ht="15" thickBot="1" x14ac:dyDescent="0.4">
      <c r="A44" s="83" t="s">
        <v>1013</v>
      </c>
      <c r="B44" s="80"/>
      <c r="C44" s="80"/>
      <c r="D44" s="998"/>
      <c r="E44" s="702"/>
      <c r="F44" s="702"/>
      <c r="G44" s="702"/>
      <c r="H44" s="702"/>
      <c r="I44" s="702"/>
      <c r="J44" s="702"/>
      <c r="K44" s="702"/>
      <c r="L44" s="702"/>
      <c r="M44" s="702"/>
      <c r="N44" s="702"/>
      <c r="O44" s="980"/>
      <c r="P44" s="980"/>
      <c r="Q44" s="980"/>
      <c r="R44" s="980"/>
      <c r="S44" s="980"/>
      <c r="T44" s="980"/>
      <c r="U44" s="980"/>
      <c r="V44" s="980"/>
    </row>
    <row r="45" spans="1:22" x14ac:dyDescent="0.35">
      <c r="A45" s="65" t="s">
        <v>1014</v>
      </c>
      <c r="B45" s="98">
        <v>2000</v>
      </c>
      <c r="C45" s="98">
        <v>2000</v>
      </c>
      <c r="D45" s="1007">
        <v>3000</v>
      </c>
      <c r="E45" s="690"/>
      <c r="F45" s="690"/>
      <c r="G45" s="690"/>
      <c r="H45" s="690"/>
      <c r="I45" s="690"/>
      <c r="J45" s="690"/>
      <c r="K45" s="690"/>
      <c r="L45" s="690"/>
      <c r="M45" s="690"/>
      <c r="N45" s="690"/>
      <c r="O45" s="692"/>
      <c r="P45" s="692"/>
      <c r="Q45" s="692"/>
      <c r="R45" s="692"/>
      <c r="S45" s="692"/>
      <c r="T45" s="692"/>
      <c r="U45" s="692"/>
      <c r="V45" s="692"/>
    </row>
    <row r="46" spans="1:22" ht="15" thickBot="1" x14ac:dyDescent="0.4">
      <c r="A46" s="65" t="s">
        <v>1006</v>
      </c>
      <c r="B46" s="98">
        <v>500</v>
      </c>
      <c r="C46" s="98">
        <v>500</v>
      </c>
      <c r="D46" s="1005">
        <v>500</v>
      </c>
      <c r="E46" s="690"/>
      <c r="F46" s="690"/>
      <c r="G46" s="690"/>
      <c r="H46" s="690"/>
      <c r="I46" s="690"/>
      <c r="J46" s="690"/>
      <c r="K46" s="690"/>
      <c r="L46" s="690"/>
      <c r="M46" s="690"/>
      <c r="N46" s="690"/>
      <c r="O46" s="692"/>
      <c r="P46" s="692"/>
      <c r="Q46" s="692"/>
      <c r="R46" s="692"/>
      <c r="S46" s="692"/>
      <c r="T46" s="692"/>
      <c r="U46" s="692"/>
      <c r="V46" s="692"/>
    </row>
    <row r="47" spans="1:22" ht="15" thickBot="1" x14ac:dyDescent="0.4">
      <c r="A47" s="77" t="s">
        <v>927</v>
      </c>
      <c r="B47" s="346">
        <f>SUM(B45:B46)</f>
        <v>2500</v>
      </c>
      <c r="C47" s="346">
        <f>SUM(C45:C46)</f>
        <v>2500</v>
      </c>
      <c r="D47" s="1006">
        <f>SUM(D45:D46)</f>
        <v>3500</v>
      </c>
    </row>
    <row r="48" spans="1:22" s="287" customFormat="1" ht="15" thickBot="1" x14ac:dyDescent="0.4">
      <c r="A48" s="83" t="s">
        <v>1015</v>
      </c>
      <c r="B48" s="80"/>
      <c r="C48" s="80"/>
      <c r="D48" s="998"/>
      <c r="E48" s="702"/>
      <c r="F48" s="702"/>
      <c r="G48" s="702"/>
      <c r="H48" s="702"/>
      <c r="I48" s="702"/>
      <c r="J48" s="702"/>
      <c r="K48" s="702"/>
      <c r="L48" s="702"/>
      <c r="M48" s="702"/>
      <c r="N48" s="702"/>
      <c r="O48" s="980"/>
      <c r="P48" s="980"/>
      <c r="Q48" s="980"/>
      <c r="R48" s="980"/>
      <c r="S48" s="980"/>
      <c r="T48" s="980"/>
      <c r="U48" s="980"/>
      <c r="V48" s="980"/>
    </row>
    <row r="49" spans="1:22" x14ac:dyDescent="0.35">
      <c r="A49" s="84" t="s">
        <v>1016</v>
      </c>
      <c r="B49" s="98">
        <v>1000</v>
      </c>
      <c r="C49" s="98">
        <v>1000</v>
      </c>
      <c r="D49" s="1007">
        <v>1000</v>
      </c>
      <c r="E49" s="690"/>
      <c r="F49" s="690"/>
      <c r="G49" s="690"/>
      <c r="H49" s="690"/>
      <c r="I49" s="690"/>
      <c r="J49" s="690"/>
      <c r="K49" s="690"/>
      <c r="L49" s="690"/>
      <c r="M49" s="690"/>
      <c r="N49" s="690"/>
      <c r="O49" s="692"/>
      <c r="P49" s="692"/>
      <c r="Q49" s="692"/>
      <c r="R49" s="692"/>
      <c r="S49" s="692"/>
      <c r="T49" s="692"/>
      <c r="U49" s="692"/>
      <c r="V49" s="692"/>
    </row>
    <row r="50" spans="1:22" x14ac:dyDescent="0.35">
      <c r="A50" s="84" t="s">
        <v>1017</v>
      </c>
      <c r="B50" s="98">
        <f>C50</f>
        <v>0</v>
      </c>
      <c r="C50" s="98">
        <v>0</v>
      </c>
      <c r="D50" s="1008">
        <v>7000</v>
      </c>
      <c r="E50" s="690"/>
      <c r="F50" s="690"/>
      <c r="G50" s="690"/>
      <c r="H50" s="690"/>
      <c r="I50" s="690"/>
      <c r="J50" s="690"/>
      <c r="K50" s="690"/>
      <c r="L50" s="690"/>
      <c r="M50" s="690"/>
      <c r="N50" s="690"/>
      <c r="O50" s="692" t="s">
        <v>1181</v>
      </c>
      <c r="P50" s="692"/>
      <c r="Q50" s="692"/>
      <c r="R50" s="692"/>
      <c r="S50" s="692"/>
      <c r="T50" s="692"/>
      <c r="U50" s="692"/>
      <c r="V50" s="692"/>
    </row>
    <row r="51" spans="1:22" x14ac:dyDescent="0.35">
      <c r="A51" s="84" t="s">
        <v>1018</v>
      </c>
      <c r="B51" s="98">
        <f>C51</f>
        <v>0</v>
      </c>
      <c r="C51" s="98">
        <v>0</v>
      </c>
      <c r="D51" s="1008">
        <v>2000</v>
      </c>
      <c r="E51" s="690" t="s">
        <v>1019</v>
      </c>
      <c r="F51" s="690"/>
      <c r="G51" s="690"/>
      <c r="H51" s="690"/>
      <c r="I51" s="690"/>
      <c r="J51" s="690"/>
      <c r="K51" s="690"/>
      <c r="L51" s="690"/>
      <c r="M51" s="690"/>
      <c r="N51" s="690"/>
      <c r="O51" s="692"/>
      <c r="P51" s="692"/>
      <c r="Q51" s="692"/>
      <c r="R51" s="692"/>
      <c r="S51" s="692"/>
      <c r="T51" s="692"/>
      <c r="U51" s="692"/>
      <c r="V51" s="692"/>
    </row>
    <row r="52" spans="1:22" x14ac:dyDescent="0.35">
      <c r="A52" s="65" t="s">
        <v>1020</v>
      </c>
      <c r="B52" s="98">
        <v>3000</v>
      </c>
      <c r="C52" s="98">
        <v>2000</v>
      </c>
      <c r="D52" s="1008">
        <v>1000</v>
      </c>
      <c r="E52" s="690" t="s">
        <v>1021</v>
      </c>
      <c r="F52" s="690"/>
      <c r="G52" s="690"/>
      <c r="H52" s="690"/>
      <c r="I52" s="690"/>
      <c r="J52" s="690"/>
      <c r="K52" s="690"/>
      <c r="L52" s="690"/>
      <c r="M52" s="690"/>
      <c r="N52" s="690"/>
      <c r="O52" s="692" t="s">
        <v>1182</v>
      </c>
      <c r="P52" s="692"/>
      <c r="Q52" s="692"/>
      <c r="R52" s="692"/>
      <c r="S52" s="692"/>
      <c r="T52" s="692"/>
      <c r="U52" s="692"/>
      <c r="V52" s="692"/>
    </row>
    <row r="53" spans="1:22" x14ac:dyDescent="0.35">
      <c r="A53" s="65" t="s">
        <v>1022</v>
      </c>
      <c r="B53" s="98">
        <v>500</v>
      </c>
      <c r="C53" s="98">
        <v>200</v>
      </c>
      <c r="D53" s="1003">
        <v>2000</v>
      </c>
      <c r="E53" s="690"/>
      <c r="F53" s="690"/>
      <c r="G53" s="690"/>
      <c r="H53" s="690"/>
      <c r="I53" s="690"/>
      <c r="J53" s="690"/>
      <c r="K53" s="690"/>
      <c r="L53" s="690"/>
      <c r="M53" s="690"/>
      <c r="N53" s="690"/>
      <c r="O53" s="692" t="s">
        <v>1183</v>
      </c>
      <c r="P53" s="692"/>
      <c r="Q53" s="692"/>
      <c r="R53" s="692"/>
      <c r="S53" s="692"/>
      <c r="T53" s="692"/>
      <c r="U53" s="692"/>
      <c r="V53" s="692"/>
    </row>
    <row r="54" spans="1:22" hidden="1" x14ac:dyDescent="0.35">
      <c r="A54" s="65" t="s">
        <v>1023</v>
      </c>
      <c r="B54" s="98">
        <v>3000</v>
      </c>
      <c r="C54" s="98">
        <v>2000</v>
      </c>
      <c r="D54" s="1003">
        <v>0</v>
      </c>
      <c r="E54" s="690"/>
      <c r="F54" s="690"/>
      <c r="G54" s="690"/>
      <c r="H54" s="690"/>
      <c r="I54" s="690"/>
      <c r="J54" s="690"/>
      <c r="K54" s="690"/>
      <c r="L54" s="690"/>
      <c r="M54" s="690"/>
      <c r="N54" s="690"/>
    </row>
    <row r="55" spans="1:22" ht="15" thickBot="1" x14ac:dyDescent="0.4">
      <c r="A55" s="292" t="s">
        <v>927</v>
      </c>
      <c r="B55" s="100">
        <f>SUM(B49:B54)</f>
        <v>7500</v>
      </c>
      <c r="C55" s="100">
        <f>SUM(C49:C54)</f>
        <v>5200</v>
      </c>
      <c r="D55" s="1009">
        <f>SUM(D49:D54)</f>
        <v>13000</v>
      </c>
      <c r="E55" s="690"/>
      <c r="F55" s="690"/>
      <c r="G55" s="690"/>
      <c r="H55" s="690"/>
      <c r="I55" s="690"/>
      <c r="J55" s="690"/>
      <c r="K55" s="690"/>
      <c r="L55" s="690"/>
      <c r="M55" s="690"/>
      <c r="N55" s="690"/>
      <c r="O55" s="692"/>
      <c r="P55" s="692"/>
      <c r="Q55" s="692"/>
      <c r="R55" s="692"/>
      <c r="S55" s="692"/>
      <c r="T55" s="692"/>
      <c r="U55" s="692"/>
      <c r="V55" s="692"/>
    </row>
    <row r="56" spans="1:22" ht="15" thickBot="1" x14ac:dyDescent="0.4">
      <c r="A56" s="83" t="s">
        <v>1024</v>
      </c>
      <c r="B56" s="80"/>
      <c r="C56" s="80"/>
      <c r="D56" s="998"/>
      <c r="E56" s="702"/>
      <c r="F56" s="702"/>
      <c r="G56" s="702"/>
      <c r="H56" s="702"/>
      <c r="I56" s="702"/>
      <c r="J56" s="702"/>
      <c r="K56" s="702"/>
      <c r="L56" s="702"/>
      <c r="M56" s="702"/>
      <c r="N56" s="702"/>
      <c r="O56" s="980"/>
      <c r="P56" s="980"/>
      <c r="Q56" s="980"/>
      <c r="R56" s="980"/>
      <c r="S56" s="980"/>
      <c r="T56" s="980"/>
      <c r="U56" s="980"/>
      <c r="V56" s="980"/>
    </row>
    <row r="57" spans="1:22" x14ac:dyDescent="0.35">
      <c r="A57" s="292" t="s">
        <v>1025</v>
      </c>
      <c r="B57" s="100">
        <v>0</v>
      </c>
      <c r="C57" s="100">
        <v>0</v>
      </c>
      <c r="D57" s="1010">
        <v>10000</v>
      </c>
      <c r="E57" s="690"/>
      <c r="F57" s="690"/>
      <c r="G57" s="690"/>
      <c r="H57" s="690"/>
      <c r="I57" s="690"/>
      <c r="J57" s="690"/>
      <c r="K57" s="690"/>
      <c r="L57" s="690"/>
      <c r="M57" s="690"/>
      <c r="N57" s="690"/>
      <c r="O57" s="692"/>
      <c r="P57" s="692"/>
      <c r="Q57" s="692"/>
      <c r="R57" s="692"/>
      <c r="S57" s="692"/>
      <c r="T57" s="692"/>
      <c r="U57" s="692"/>
      <c r="V57" s="692"/>
    </row>
    <row r="58" spans="1:22" x14ac:dyDescent="0.35">
      <c r="A58" s="292" t="s">
        <v>943</v>
      </c>
      <c r="B58" s="100">
        <v>0</v>
      </c>
      <c r="C58" s="100">
        <v>0</v>
      </c>
      <c r="D58" s="1008">
        <v>2000</v>
      </c>
      <c r="E58" s="690"/>
      <c r="F58" s="690"/>
      <c r="G58" s="690"/>
      <c r="H58" s="690"/>
      <c r="I58" s="690"/>
      <c r="J58" s="690"/>
      <c r="K58" s="690"/>
      <c r="L58" s="690"/>
      <c r="M58" s="690"/>
      <c r="N58" s="690"/>
      <c r="O58" s="692"/>
      <c r="P58" s="692"/>
      <c r="Q58" s="692"/>
      <c r="R58" s="692"/>
      <c r="S58" s="692"/>
      <c r="T58" s="692"/>
      <c r="U58" s="692"/>
      <c r="V58" s="692"/>
    </row>
    <row r="59" spans="1:22" ht="15" thickBot="1" x14ac:dyDescent="0.4">
      <c r="A59" s="292" t="s">
        <v>1026</v>
      </c>
      <c r="B59" s="100">
        <v>0</v>
      </c>
      <c r="C59" s="1001">
        <v>0</v>
      </c>
      <c r="D59" s="1009">
        <v>2000</v>
      </c>
      <c r="E59" s="690"/>
      <c r="F59" s="690"/>
      <c r="G59" s="690"/>
      <c r="H59" s="690"/>
      <c r="I59" s="690"/>
      <c r="J59" s="690"/>
      <c r="K59" s="690"/>
      <c r="L59" s="690"/>
      <c r="M59" s="690"/>
      <c r="N59" s="690"/>
      <c r="O59" s="692" t="s">
        <v>1184</v>
      </c>
      <c r="P59" s="692"/>
      <c r="Q59" s="692"/>
      <c r="R59" s="692"/>
      <c r="S59" s="692"/>
      <c r="T59" s="692"/>
      <c r="U59" s="692"/>
      <c r="V59" s="692"/>
    </row>
    <row r="60" spans="1:22" ht="15" thickBot="1" x14ac:dyDescent="0.4">
      <c r="A60" s="521" t="s">
        <v>927</v>
      </c>
      <c r="B60" s="485">
        <f>SUM(B49:B54)</f>
        <v>7500</v>
      </c>
      <c r="C60" s="1001">
        <f>SUM(C49:C54)</f>
        <v>5200</v>
      </c>
      <c r="D60" s="1009">
        <f>SUM(D57:D59)</f>
        <v>14000</v>
      </c>
    </row>
    <row r="61" spans="1:22" ht="16.5" thickTop="1" thickBot="1" x14ac:dyDescent="0.4">
      <c r="A61" s="85" t="s">
        <v>1027</v>
      </c>
      <c r="B61" s="347">
        <f>B12+B17+B22+B24+B33+B43+B60</f>
        <v>45200</v>
      </c>
      <c r="C61" s="1002">
        <f>C60+C47+C33+C24+C22+C17+C12+C43</f>
        <v>45002.5</v>
      </c>
      <c r="D61" s="1011">
        <f>SUM(D12,D22,D24,D33,D43,D47,D55,D60)</f>
        <v>49000</v>
      </c>
    </row>
    <row r="62" spans="1:22" ht="15" thickTop="1" x14ac:dyDescent="0.35"/>
  </sheetData>
  <mergeCells count="7">
    <mergeCell ref="O56:V56"/>
    <mergeCell ref="O5:V5"/>
    <mergeCell ref="A1:C1"/>
    <mergeCell ref="E5:N5"/>
    <mergeCell ref="O34:V34"/>
    <mergeCell ref="O44:V44"/>
    <mergeCell ref="O48:V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
  <sheetViews>
    <sheetView workbookViewId="0"/>
  </sheetViews>
  <sheetFormatPr defaultColWidth="8.81640625" defaultRowHeight="14.5" x14ac:dyDescent="0.35"/>
  <sheetData>
    <row r="1" spans="1:5" x14ac:dyDescent="0.35">
      <c r="A1" s="1" t="s">
        <v>5</v>
      </c>
      <c r="B1" s="1" t="s">
        <v>6</v>
      </c>
      <c r="C1" s="1" t="s">
        <v>7</v>
      </c>
      <c r="D1" s="1" t="s">
        <v>8</v>
      </c>
      <c r="E1" s="1" t="s">
        <v>9</v>
      </c>
    </row>
    <row r="2" spans="1:5" x14ac:dyDescent="0.35">
      <c r="A2" s="285" t="s">
        <v>10</v>
      </c>
      <c r="B2" s="285">
        <v>-1</v>
      </c>
      <c r="C2" s="285">
        <v>-1</v>
      </c>
      <c r="D2" s="285">
        <v>1</v>
      </c>
      <c r="E2" s="285">
        <v>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7"/>
  <sheetViews>
    <sheetView topLeftCell="A10" workbookViewId="0">
      <selection activeCell="C1" sqref="C1:C1048576"/>
    </sheetView>
  </sheetViews>
  <sheetFormatPr defaultColWidth="8.81640625" defaultRowHeight="14.5" x14ac:dyDescent="0.35"/>
  <cols>
    <col min="1" max="1" width="49.7265625" style="113" bestFit="1" customWidth="1"/>
    <col min="2" max="2" width="15" style="113" customWidth="1"/>
    <col min="3" max="3" width="15.81640625" style="297" customWidth="1"/>
    <col min="4" max="4" width="23.453125" style="113" customWidth="1"/>
    <col min="5" max="16384" width="8.81640625" style="113"/>
  </cols>
  <sheetData>
    <row r="1" spans="1:11" ht="23" x14ac:dyDescent="0.5">
      <c r="A1" s="120" t="s">
        <v>1028</v>
      </c>
      <c r="B1" s="121"/>
      <c r="C1" s="121"/>
      <c r="D1" s="1013"/>
      <c r="E1" s="297"/>
      <c r="F1" s="297"/>
      <c r="G1" s="297"/>
      <c r="H1" s="297"/>
      <c r="I1" s="297"/>
      <c r="J1" s="297"/>
      <c r="K1" s="297"/>
    </row>
    <row r="2" spans="1:11" ht="15.5" x14ac:dyDescent="0.35">
      <c r="A2" s="114" t="s">
        <v>1029</v>
      </c>
      <c r="B2" s="111"/>
      <c r="C2" s="112"/>
      <c r="D2" s="1013"/>
      <c r="E2" s="297"/>
      <c r="F2" s="297"/>
      <c r="G2" s="297"/>
      <c r="H2" s="297"/>
      <c r="I2" s="297"/>
      <c r="J2" s="297"/>
      <c r="K2" s="297"/>
    </row>
    <row r="3" spans="1:11" ht="15.5" x14ac:dyDescent="0.35">
      <c r="A3" s="114" t="s">
        <v>1158</v>
      </c>
      <c r="B3" s="111"/>
      <c r="C3" s="112"/>
      <c r="D3" s="1013"/>
      <c r="E3" s="297"/>
      <c r="F3" s="297"/>
      <c r="G3" s="297"/>
      <c r="H3" s="297"/>
      <c r="I3" s="297"/>
      <c r="J3" s="297"/>
      <c r="K3" s="297"/>
    </row>
    <row r="4" spans="1:11" ht="15.5" x14ac:dyDescent="0.35">
      <c r="A4" s="115"/>
      <c r="B4" s="111"/>
      <c r="C4" s="112"/>
      <c r="D4" s="1013"/>
      <c r="E4" s="297"/>
      <c r="F4" s="297"/>
      <c r="G4" s="297"/>
      <c r="H4" s="297"/>
      <c r="I4" s="297"/>
      <c r="J4" s="297"/>
      <c r="K4" s="297"/>
    </row>
    <row r="5" spans="1:11" ht="16" thickBot="1" x14ac:dyDescent="0.4">
      <c r="A5" s="116" t="s">
        <v>603</v>
      </c>
      <c r="B5" s="366" t="s">
        <v>920</v>
      </c>
      <c r="C5" s="1016" t="s">
        <v>893</v>
      </c>
      <c r="D5" s="1014"/>
      <c r="E5" s="297"/>
      <c r="F5" s="297"/>
      <c r="G5" s="297"/>
      <c r="H5" s="297"/>
      <c r="I5" s="297"/>
      <c r="J5" s="297"/>
      <c r="K5" s="297"/>
    </row>
    <row r="6" spans="1:11" ht="16" thickBot="1" x14ac:dyDescent="0.4">
      <c r="A6" s="365" t="s">
        <v>604</v>
      </c>
      <c r="B6" s="1027">
        <v>258117</v>
      </c>
      <c r="C6" s="1026">
        <v>260000</v>
      </c>
      <c r="D6" s="1015"/>
      <c r="E6" s="297"/>
      <c r="F6" s="297"/>
      <c r="G6" s="297"/>
      <c r="H6" s="297"/>
      <c r="I6" s="297"/>
      <c r="J6" s="297"/>
      <c r="K6" s="297"/>
    </row>
    <row r="7" spans="1:11" ht="16" thickBot="1" x14ac:dyDescent="0.4">
      <c r="A7" s="367" t="s">
        <v>1030</v>
      </c>
      <c r="B7" s="1028">
        <f>B6</f>
        <v>258117</v>
      </c>
      <c r="C7" s="1025">
        <f>C6</f>
        <v>260000</v>
      </c>
      <c r="D7" s="1013"/>
      <c r="E7" s="297"/>
      <c r="F7" s="297"/>
      <c r="G7" s="297"/>
      <c r="H7" s="297"/>
      <c r="I7" s="297"/>
      <c r="J7" s="297"/>
      <c r="K7" s="297"/>
    </row>
    <row r="8" spans="1:11" ht="16" thickBot="1" x14ac:dyDescent="0.4">
      <c r="A8" s="116" t="s">
        <v>613</v>
      </c>
      <c r="B8" s="1019" t="s">
        <v>1031</v>
      </c>
      <c r="C8" s="1020" t="s">
        <v>930</v>
      </c>
      <c r="D8" s="297"/>
      <c r="E8" s="297"/>
      <c r="F8" s="297"/>
      <c r="G8" s="297"/>
      <c r="H8" s="297"/>
      <c r="I8" s="297"/>
      <c r="J8" s="297"/>
      <c r="K8" s="297"/>
    </row>
    <row r="9" spans="1:11" ht="15" thickBot="1" x14ac:dyDescent="0.4">
      <c r="A9" s="981"/>
      <c r="B9" s="1018"/>
      <c r="C9" s="1021"/>
      <c r="D9" s="297"/>
      <c r="E9" s="297"/>
      <c r="F9" s="297"/>
      <c r="G9" s="297"/>
      <c r="H9" s="297"/>
      <c r="I9" s="297"/>
      <c r="J9" s="297"/>
      <c r="K9" s="297"/>
    </row>
    <row r="10" spans="1:11" ht="15" thickBot="1" x14ac:dyDescent="0.4">
      <c r="A10" s="117" t="s">
        <v>1032</v>
      </c>
      <c r="B10" s="691"/>
      <c r="C10" s="1022"/>
      <c r="D10" s="980" t="s">
        <v>633</v>
      </c>
      <c r="E10" s="980"/>
      <c r="F10" s="980"/>
      <c r="G10" s="980"/>
      <c r="H10" s="980"/>
      <c r="I10" s="980"/>
      <c r="J10" s="980"/>
      <c r="K10" s="980"/>
    </row>
    <row r="11" spans="1:11" x14ac:dyDescent="0.35">
      <c r="A11" s="363" t="s">
        <v>1033</v>
      </c>
      <c r="B11" s="1029">
        <v>5000</v>
      </c>
      <c r="C11" s="1036">
        <v>6500</v>
      </c>
      <c r="D11" s="692" t="s">
        <v>1034</v>
      </c>
      <c r="E11" s="692"/>
      <c r="F11" s="692"/>
      <c r="G11" s="692"/>
      <c r="H11" s="692"/>
      <c r="I11" s="692"/>
      <c r="J11" s="692"/>
      <c r="K11" s="692"/>
    </row>
    <row r="12" spans="1:11" x14ac:dyDescent="0.35">
      <c r="A12" s="364" t="s">
        <v>1035</v>
      </c>
      <c r="B12" s="1030">
        <v>3000</v>
      </c>
      <c r="C12" s="1036">
        <v>3100</v>
      </c>
      <c r="D12" s="692"/>
      <c r="E12" s="692"/>
      <c r="F12" s="692"/>
      <c r="G12" s="692"/>
      <c r="H12" s="692"/>
      <c r="I12" s="692"/>
      <c r="J12" s="692"/>
      <c r="K12" s="692"/>
    </row>
    <row r="13" spans="1:11" x14ac:dyDescent="0.35">
      <c r="A13" s="364" t="s">
        <v>1036</v>
      </c>
      <c r="B13" s="1030">
        <v>3000</v>
      </c>
      <c r="C13" s="1036">
        <v>1000</v>
      </c>
      <c r="D13" s="692" t="s">
        <v>1186</v>
      </c>
      <c r="E13" s="692"/>
      <c r="F13" s="692"/>
      <c r="G13" s="692"/>
      <c r="H13" s="692"/>
      <c r="I13" s="692"/>
      <c r="J13" s="692"/>
      <c r="K13" s="692"/>
    </row>
    <row r="14" spans="1:11" ht="15" thickBot="1" x14ac:dyDescent="0.4">
      <c r="A14" s="364" t="s">
        <v>1037</v>
      </c>
      <c r="B14" s="1030">
        <v>2000</v>
      </c>
      <c r="C14" s="1037">
        <v>500</v>
      </c>
      <c r="D14" s="692" t="s">
        <v>1185</v>
      </c>
      <c r="E14" s="692"/>
      <c r="F14" s="692"/>
      <c r="G14" s="692"/>
      <c r="H14" s="692"/>
      <c r="I14" s="692"/>
      <c r="J14" s="692"/>
      <c r="K14" s="692"/>
    </row>
    <row r="15" spans="1:11" ht="15" thickBot="1" x14ac:dyDescent="0.4">
      <c r="A15" s="359" t="s">
        <v>927</v>
      </c>
      <c r="B15" s="1031">
        <f>SUM(B11:B14)</f>
        <v>13000</v>
      </c>
      <c r="C15" s="1037">
        <f>SUM(C11:C14)</f>
        <v>11100</v>
      </c>
      <c r="D15" s="297"/>
      <c r="E15" s="297"/>
      <c r="F15" s="297"/>
      <c r="G15" s="297"/>
      <c r="H15" s="297"/>
      <c r="I15" s="297"/>
      <c r="J15" s="297"/>
      <c r="K15" s="297"/>
    </row>
    <row r="16" spans="1:11" s="297" customFormat="1" ht="15" thickBot="1" x14ac:dyDescent="0.4">
      <c r="A16" s="981"/>
      <c r="B16" s="1018"/>
      <c r="C16" s="1023"/>
    </row>
    <row r="17" spans="1:11" ht="15" thickBot="1" x14ac:dyDescent="0.4">
      <c r="A17" s="117" t="s">
        <v>1038</v>
      </c>
      <c r="B17" s="691"/>
      <c r="C17" s="1017"/>
      <c r="D17" s="980" t="s">
        <v>633</v>
      </c>
      <c r="E17" s="980"/>
      <c r="F17" s="980"/>
      <c r="G17" s="980"/>
      <c r="H17" s="980"/>
      <c r="I17" s="980"/>
      <c r="J17" s="980"/>
      <c r="K17" s="980"/>
    </row>
    <row r="18" spans="1:11" x14ac:dyDescent="0.35">
      <c r="A18" s="358" t="s">
        <v>1039</v>
      </c>
      <c r="B18" s="1032">
        <v>10000</v>
      </c>
      <c r="C18" s="1036">
        <v>10000</v>
      </c>
      <c r="D18" s="692"/>
      <c r="E18" s="692"/>
      <c r="F18" s="692"/>
      <c r="G18" s="692"/>
      <c r="H18" s="692"/>
      <c r="I18" s="692"/>
      <c r="J18" s="692"/>
      <c r="K18" s="692"/>
    </row>
    <row r="19" spans="1:11" x14ac:dyDescent="0.35">
      <c r="A19" s="354" t="s">
        <v>1040</v>
      </c>
      <c r="B19" s="1032">
        <v>27500</v>
      </c>
      <c r="C19" s="1036">
        <f>B19</f>
        <v>27500</v>
      </c>
      <c r="D19" s="692"/>
      <c r="E19" s="692"/>
      <c r="F19" s="692"/>
      <c r="G19" s="692"/>
      <c r="H19" s="692"/>
      <c r="I19" s="692"/>
      <c r="J19" s="692"/>
      <c r="K19" s="692"/>
    </row>
    <row r="20" spans="1:11" ht="15" thickBot="1" x14ac:dyDescent="0.4">
      <c r="A20" s="362"/>
      <c r="B20" s="1033"/>
      <c r="C20" s="1037"/>
      <c r="D20" s="692"/>
      <c r="E20" s="692"/>
      <c r="F20" s="692"/>
      <c r="G20" s="692"/>
      <c r="H20" s="692"/>
      <c r="I20" s="692"/>
      <c r="J20" s="692"/>
      <c r="K20" s="692"/>
    </row>
    <row r="21" spans="1:11" ht="15" thickBot="1" x14ac:dyDescent="0.4">
      <c r="A21" s="355" t="s">
        <v>927</v>
      </c>
      <c r="B21" s="1033">
        <f>SUM(B18:B20)</f>
        <v>37500</v>
      </c>
      <c r="C21" s="1036">
        <f>SUM(C18:C20)</f>
        <v>37500</v>
      </c>
      <c r="D21" s="297"/>
      <c r="E21" s="297"/>
      <c r="F21" s="297"/>
      <c r="G21" s="297"/>
      <c r="H21" s="297"/>
      <c r="I21" s="297"/>
      <c r="J21" s="297"/>
      <c r="K21" s="297"/>
    </row>
    <row r="22" spans="1:11" s="297" customFormat="1" ht="15" thickBot="1" x14ac:dyDescent="0.4">
      <c r="A22" s="981"/>
      <c r="B22" s="1018"/>
      <c r="C22" s="1023"/>
    </row>
    <row r="23" spans="1:11" ht="15" thickBot="1" x14ac:dyDescent="0.4">
      <c r="A23" s="117" t="s">
        <v>1041</v>
      </c>
      <c r="B23" s="691"/>
      <c r="C23" s="1024"/>
      <c r="D23" s="980" t="s">
        <v>633</v>
      </c>
      <c r="E23" s="980"/>
      <c r="F23" s="980"/>
      <c r="G23" s="980"/>
      <c r="H23" s="980"/>
      <c r="I23" s="980"/>
      <c r="J23" s="980"/>
      <c r="K23" s="980"/>
    </row>
    <row r="24" spans="1:11" x14ac:dyDescent="0.35">
      <c r="A24" s="360" t="s">
        <v>1042</v>
      </c>
      <c r="B24" s="1032">
        <v>500</v>
      </c>
      <c r="C24" s="1036">
        <v>0</v>
      </c>
      <c r="D24" s="692"/>
      <c r="E24" s="692"/>
      <c r="F24" s="692"/>
      <c r="G24" s="692"/>
      <c r="H24" s="692"/>
      <c r="I24" s="692"/>
      <c r="J24" s="692"/>
      <c r="K24" s="692"/>
    </row>
    <row r="25" spans="1:11" x14ac:dyDescent="0.35">
      <c r="A25" s="361" t="s">
        <v>627</v>
      </c>
      <c r="B25" s="1032">
        <v>500</v>
      </c>
      <c r="C25" s="1036">
        <v>1000</v>
      </c>
      <c r="D25" s="692"/>
      <c r="E25" s="692"/>
      <c r="F25" s="692"/>
      <c r="G25" s="692"/>
      <c r="H25" s="692"/>
      <c r="I25" s="692"/>
      <c r="J25" s="692"/>
      <c r="K25" s="692"/>
    </row>
    <row r="26" spans="1:11" s="297" customFormat="1" ht="15" thickBot="1" x14ac:dyDescent="0.4">
      <c r="A26" s="361" t="s">
        <v>1043</v>
      </c>
      <c r="B26" s="1032"/>
      <c r="C26" s="1037">
        <v>2400</v>
      </c>
      <c r="D26" s="692" t="s">
        <v>1044</v>
      </c>
      <c r="E26" s="692"/>
      <c r="F26" s="692"/>
      <c r="G26" s="692"/>
      <c r="H26" s="692"/>
      <c r="I26" s="692"/>
      <c r="J26" s="692"/>
      <c r="K26" s="692"/>
    </row>
    <row r="27" spans="1:11" ht="15" thickBot="1" x14ac:dyDescent="0.4">
      <c r="A27" s="359" t="s">
        <v>927</v>
      </c>
      <c r="B27" s="1034">
        <f>SUM(B24:B25)</f>
        <v>1000</v>
      </c>
      <c r="C27" s="1036">
        <f>SUM(C24:C26)</f>
        <v>3400</v>
      </c>
      <c r="D27" s="297"/>
      <c r="E27" s="297"/>
      <c r="F27" s="297"/>
      <c r="G27" s="297"/>
      <c r="H27" s="297"/>
      <c r="I27" s="297"/>
      <c r="J27" s="297"/>
      <c r="K27" s="297"/>
    </row>
    <row r="28" spans="1:11" s="297" customFormat="1" ht="15" thickBot="1" x14ac:dyDescent="0.4">
      <c r="A28" s="981"/>
      <c r="B28" s="1018"/>
      <c r="C28" s="1023"/>
      <c r="D28" s="1012"/>
    </row>
    <row r="29" spans="1:11" ht="15" thickBot="1" x14ac:dyDescent="0.4">
      <c r="A29" s="117" t="s">
        <v>1045</v>
      </c>
      <c r="B29" s="691"/>
      <c r="C29" s="1024"/>
      <c r="D29" s="980" t="s">
        <v>633</v>
      </c>
      <c r="E29" s="980"/>
      <c r="F29" s="980"/>
      <c r="G29" s="980"/>
      <c r="H29" s="980"/>
      <c r="I29" s="980"/>
      <c r="J29" s="980"/>
      <c r="K29" s="980"/>
    </row>
    <row r="30" spans="1:11" ht="15" thickBot="1" x14ac:dyDescent="0.4">
      <c r="A30" s="356" t="s">
        <v>1046</v>
      </c>
      <c r="B30" s="1032">
        <v>179151.14</v>
      </c>
      <c r="C30" s="1038">
        <f>192151</f>
        <v>192151</v>
      </c>
      <c r="D30" s="692"/>
      <c r="E30" s="692"/>
      <c r="F30" s="692"/>
      <c r="G30" s="692"/>
      <c r="H30" s="692"/>
      <c r="I30" s="692"/>
      <c r="J30" s="692"/>
      <c r="K30" s="692"/>
    </row>
    <row r="31" spans="1:11" ht="15" thickBot="1" x14ac:dyDescent="0.4">
      <c r="A31" s="357" t="s">
        <v>927</v>
      </c>
      <c r="B31" s="1034">
        <f>SUM(B30:B30)</f>
        <v>179151.14</v>
      </c>
      <c r="C31" s="1037">
        <f>C30</f>
        <v>192151</v>
      </c>
      <c r="D31" s="1012"/>
    </row>
    <row r="32" spans="1:11" ht="15" thickBot="1" x14ac:dyDescent="0.4">
      <c r="A32" s="981"/>
      <c r="B32" s="1018"/>
      <c r="C32" s="1023"/>
      <c r="D32" s="1012"/>
    </row>
    <row r="33" spans="1:4" ht="16.5" thickTop="1" thickBot="1" x14ac:dyDescent="0.4">
      <c r="A33" s="118" t="s">
        <v>889</v>
      </c>
      <c r="B33" s="1035">
        <f>SUM(B15,B21,B27,B31)</f>
        <v>230651.14</v>
      </c>
      <c r="C33" s="1039">
        <f>SUM(C15,C21,C27,C31)</f>
        <v>244151</v>
      </c>
      <c r="D33" s="1012"/>
    </row>
    <row r="34" spans="1:4" thickBot="1" x14ac:dyDescent="0.35">
      <c r="A34" s="112"/>
      <c r="B34" s="112"/>
      <c r="C34" s="112"/>
      <c r="D34" s="297"/>
    </row>
    <row r="35" spans="1:4" x14ac:dyDescent="0.35">
      <c r="A35" s="112"/>
      <c r="B35" s="112"/>
      <c r="C35" s="112"/>
      <c r="D35" s="297"/>
    </row>
    <row r="36" spans="1:4" ht="15.5" x14ac:dyDescent="0.35">
      <c r="A36" s="179"/>
      <c r="B36" s="180"/>
      <c r="C36" s="181"/>
      <c r="D36" s="297"/>
    </row>
    <row r="37" spans="1:4" x14ac:dyDescent="0.35">
      <c r="A37" s="112"/>
      <c r="B37" s="112"/>
      <c r="C37" s="112"/>
      <c r="D37" s="297"/>
    </row>
  </sheetData>
  <mergeCells count="9">
    <mergeCell ref="D10:K10"/>
    <mergeCell ref="D17:K17"/>
    <mergeCell ref="A32:B32"/>
    <mergeCell ref="A9:B9"/>
    <mergeCell ref="A16:B16"/>
    <mergeCell ref="A22:B22"/>
    <mergeCell ref="A28:B28"/>
    <mergeCell ref="D23:K23"/>
    <mergeCell ref="D29:K29"/>
  </mergeCells>
  <phoneticPr fontId="53" type="noConversion"/>
  <pageMargins left="0.7" right="0.7" top="0.75" bottom="0.75" header="0.3" footer="0.3"/>
  <pageSetup orientation="portrait" verticalDpi="0"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27"/>
  <sheetViews>
    <sheetView zoomScaleNormal="100" workbookViewId="0">
      <selection activeCell="A2" sqref="A2:A3"/>
    </sheetView>
  </sheetViews>
  <sheetFormatPr defaultColWidth="8.81640625" defaultRowHeight="14.5" x14ac:dyDescent="0.35"/>
  <cols>
    <col min="1" max="1" width="57.453125" style="457" bestFit="1" customWidth="1"/>
    <col min="2" max="3" width="14.26953125" style="457" hidden="1" customWidth="1"/>
    <col min="4" max="4" width="4.26953125" style="457" hidden="1" customWidth="1"/>
    <col min="5" max="6" width="14.26953125" style="457" hidden="1" customWidth="1"/>
    <col min="7" max="7" width="4.26953125" style="484" hidden="1" customWidth="1"/>
    <col min="8" max="9" width="14.26953125" style="484" bestFit="1" customWidth="1"/>
    <col min="10" max="10" width="54" style="457" hidden="1" customWidth="1"/>
    <col min="11" max="11" width="15.54296875" style="709" bestFit="1" customWidth="1"/>
    <col min="12" max="12" width="20.26953125" style="708" bestFit="1" customWidth="1"/>
    <col min="13" max="16384" width="8.81640625" style="457"/>
  </cols>
  <sheetData>
    <row r="1" spans="1:20" ht="23" x14ac:dyDescent="0.35">
      <c r="A1" s="454" t="s">
        <v>1049</v>
      </c>
      <c r="B1" s="454"/>
      <c r="C1" s="455"/>
      <c r="D1" s="455"/>
      <c r="E1" s="455"/>
      <c r="F1" s="455"/>
      <c r="G1" s="455"/>
      <c r="H1" s="455"/>
      <c r="I1" s="456"/>
      <c r="J1" s="456"/>
    </row>
    <row r="2" spans="1:20" ht="15.5" x14ac:dyDescent="0.35">
      <c r="A2" s="458" t="s">
        <v>1050</v>
      </c>
      <c r="B2" s="458"/>
      <c r="C2" s="459"/>
      <c r="D2" s="459"/>
      <c r="E2" s="459"/>
      <c r="F2" s="459"/>
      <c r="G2" s="459"/>
      <c r="H2" s="459"/>
      <c r="I2" s="459"/>
      <c r="J2" s="459"/>
    </row>
    <row r="3" spans="1:20" ht="15.5" x14ac:dyDescent="0.35">
      <c r="A3" s="458" t="s">
        <v>1159</v>
      </c>
      <c r="B3" s="458"/>
      <c r="C3" s="459"/>
      <c r="D3" s="459"/>
      <c r="E3" s="459"/>
      <c r="F3" s="459"/>
      <c r="G3" s="459"/>
      <c r="H3" s="459"/>
      <c r="I3" s="459"/>
      <c r="J3" s="459"/>
    </row>
    <row r="4" spans="1:20" ht="15.5" x14ac:dyDescent="0.35">
      <c r="A4" s="460"/>
      <c r="B4" s="460"/>
      <c r="C4" s="461"/>
      <c r="D4" s="461"/>
      <c r="E4" s="461"/>
      <c r="F4" s="461"/>
      <c r="G4" s="461"/>
      <c r="H4" s="461"/>
      <c r="I4" s="461"/>
      <c r="J4" s="461"/>
    </row>
    <row r="5" spans="1:20" ht="27" customHeight="1" x14ac:dyDescent="0.35">
      <c r="A5" s="989" t="s">
        <v>613</v>
      </c>
      <c r="B5" s="991" t="s">
        <v>1051</v>
      </c>
      <c r="C5" s="992"/>
      <c r="D5" s="930"/>
      <c r="E5" s="991" t="s">
        <v>1052</v>
      </c>
      <c r="F5" s="992"/>
      <c r="G5" s="930"/>
      <c r="H5" s="991" t="s">
        <v>925</v>
      </c>
      <c r="I5" s="993"/>
      <c r="J5" s="462" t="s">
        <v>1048</v>
      </c>
      <c r="K5" s="982" t="s">
        <v>926</v>
      </c>
      <c r="L5" s="983"/>
      <c r="M5" s="983" t="s">
        <v>633</v>
      </c>
      <c r="N5" s="983"/>
      <c r="O5" s="983"/>
      <c r="P5" s="983"/>
      <c r="Q5" s="983"/>
      <c r="R5" s="983"/>
      <c r="S5" s="983"/>
      <c r="T5" s="983"/>
    </row>
    <row r="6" spans="1:20" ht="29.25" customHeight="1" x14ac:dyDescent="0.35">
      <c r="A6" s="990"/>
      <c r="B6" s="463" t="s">
        <v>1053</v>
      </c>
      <c r="C6" s="464" t="s">
        <v>1054</v>
      </c>
      <c r="D6" s="465"/>
      <c r="E6" s="463" t="s">
        <v>1053</v>
      </c>
      <c r="F6" s="464" t="s">
        <v>1054</v>
      </c>
      <c r="G6" s="465"/>
      <c r="H6" s="463" t="s">
        <v>1053</v>
      </c>
      <c r="I6" s="464" t="s">
        <v>1054</v>
      </c>
      <c r="J6" s="464"/>
      <c r="K6" s="710" t="s">
        <v>1053</v>
      </c>
      <c r="L6" s="711" t="s">
        <v>1054</v>
      </c>
      <c r="M6" s="983"/>
      <c r="N6" s="983"/>
      <c r="O6" s="983"/>
      <c r="P6" s="983"/>
      <c r="Q6" s="983"/>
      <c r="R6" s="983"/>
      <c r="S6" s="983"/>
      <c r="T6" s="983"/>
    </row>
    <row r="7" spans="1:20" ht="16" thickBot="1" x14ac:dyDescent="0.4">
      <c r="A7" s="466"/>
      <c r="B7" s="467"/>
      <c r="C7" s="468"/>
      <c r="D7" s="469"/>
      <c r="E7" s="469"/>
      <c r="F7" s="469"/>
      <c r="G7" s="469"/>
      <c r="H7" s="469"/>
      <c r="I7" s="469"/>
      <c r="J7" s="505"/>
    </row>
    <row r="8" spans="1:20" ht="15" thickBot="1" x14ac:dyDescent="0.35">
      <c r="A8" s="470" t="s">
        <v>1055</v>
      </c>
      <c r="B8" s="471"/>
      <c r="C8" s="472"/>
      <c r="D8" s="473"/>
      <c r="E8" s="472"/>
      <c r="F8" s="472"/>
      <c r="G8" s="473"/>
      <c r="H8" s="472"/>
      <c r="I8" s="472"/>
      <c r="J8" s="472"/>
      <c r="K8" s="472"/>
      <c r="L8" s="472"/>
      <c r="M8" s="472"/>
      <c r="N8" s="472"/>
      <c r="O8" s="472"/>
      <c r="P8" s="472"/>
      <c r="Q8" s="472"/>
      <c r="R8" s="472"/>
      <c r="S8" s="472"/>
      <c r="T8" s="472"/>
    </row>
    <row r="9" spans="1:20" x14ac:dyDescent="0.25">
      <c r="A9" s="474" t="s">
        <v>1056</v>
      </c>
      <c r="B9" s="448">
        <v>2104.3200000000002</v>
      </c>
      <c r="C9" s="449">
        <v>2500</v>
      </c>
      <c r="D9" s="475"/>
      <c r="E9" s="374">
        <v>2500</v>
      </c>
      <c r="F9" s="448">
        <v>2500</v>
      </c>
      <c r="G9" s="488"/>
      <c r="H9" s="448">
        <v>2900</v>
      </c>
      <c r="I9" s="448">
        <v>3000</v>
      </c>
      <c r="J9" s="506"/>
      <c r="K9" s="1083">
        <v>2900</v>
      </c>
      <c r="L9" s="1094">
        <v>3000</v>
      </c>
      <c r="M9" s="715"/>
      <c r="N9" s="715"/>
      <c r="O9" s="715"/>
      <c r="P9" s="715"/>
      <c r="Q9" s="715"/>
      <c r="R9" s="715"/>
      <c r="S9" s="715"/>
      <c r="T9" s="715"/>
    </row>
    <row r="10" spans="1:20" x14ac:dyDescent="0.25">
      <c r="A10" s="477" t="s">
        <v>1057</v>
      </c>
      <c r="B10" s="450">
        <v>2260.5</v>
      </c>
      <c r="C10" s="451">
        <v>2500</v>
      </c>
      <c r="D10" s="475"/>
      <c r="E10" s="375">
        <v>2500</v>
      </c>
      <c r="F10" s="450">
        <v>3000</v>
      </c>
      <c r="G10" s="489"/>
      <c r="H10" s="450">
        <v>3000</v>
      </c>
      <c r="I10" s="450">
        <v>3000</v>
      </c>
      <c r="J10" s="507" t="s">
        <v>1058</v>
      </c>
      <c r="K10" s="1083">
        <v>3000</v>
      </c>
      <c r="L10" s="1095">
        <v>1200</v>
      </c>
      <c r="M10" s="715"/>
      <c r="N10" s="715"/>
      <c r="O10" s="715"/>
      <c r="P10" s="715"/>
      <c r="Q10" s="715"/>
      <c r="R10" s="715"/>
      <c r="S10" s="715"/>
      <c r="T10" s="715"/>
    </row>
    <row r="11" spans="1:20" x14ac:dyDescent="0.25">
      <c r="A11" s="477" t="s">
        <v>1059</v>
      </c>
      <c r="B11" s="450">
        <v>7318.56</v>
      </c>
      <c r="C11" s="451">
        <v>10000</v>
      </c>
      <c r="D11" s="475"/>
      <c r="E11" s="375">
        <v>2000</v>
      </c>
      <c r="F11" s="450">
        <v>2000</v>
      </c>
      <c r="G11" s="489"/>
      <c r="H11" s="450">
        <v>4700</v>
      </c>
      <c r="I11" s="450">
        <v>5000</v>
      </c>
      <c r="J11" s="508"/>
      <c r="K11" s="1083">
        <v>0</v>
      </c>
      <c r="L11" s="1095">
        <v>0</v>
      </c>
      <c r="M11" s="715" t="str">
        <f>M17</f>
        <v>Online voting, unecessary costs</v>
      </c>
      <c r="N11" s="715"/>
      <c r="O11" s="715"/>
      <c r="P11" s="715"/>
      <c r="Q11" s="715"/>
      <c r="R11" s="715"/>
      <c r="S11" s="715"/>
      <c r="T11" s="715"/>
    </row>
    <row r="12" spans="1:20" ht="15" thickBot="1" x14ac:dyDescent="0.3">
      <c r="A12" s="477" t="s">
        <v>1060</v>
      </c>
      <c r="B12" s="450">
        <v>1388.42</v>
      </c>
      <c r="C12" s="451">
        <v>1422</v>
      </c>
      <c r="D12" s="475"/>
      <c r="E12" s="375">
        <f>1388.42</f>
        <v>1388.42</v>
      </c>
      <c r="F12" s="450">
        <v>1422</v>
      </c>
      <c r="G12" s="489"/>
      <c r="H12" s="450">
        <f>0.16*SUM(H9:H11)</f>
        <v>1696</v>
      </c>
      <c r="I12" s="450">
        <f>0.16*SUM(I9:I11)</f>
        <v>1760</v>
      </c>
      <c r="J12" s="508" t="s">
        <v>1061</v>
      </c>
      <c r="K12" s="1083">
        <v>1696</v>
      </c>
      <c r="L12" s="1095">
        <v>1760</v>
      </c>
      <c r="M12" s="715"/>
      <c r="N12" s="715"/>
      <c r="O12" s="715"/>
      <c r="P12" s="715"/>
      <c r="Q12" s="715"/>
      <c r="R12" s="715"/>
      <c r="S12" s="715"/>
      <c r="T12" s="715"/>
    </row>
    <row r="13" spans="1:20" ht="15" thickBot="1" x14ac:dyDescent="0.3">
      <c r="A13" s="478" t="s">
        <v>927</v>
      </c>
      <c r="B13" s="452">
        <v>15371.88</v>
      </c>
      <c r="C13" s="453">
        <f>SUM(C9:C12)</f>
        <v>16422</v>
      </c>
      <c r="D13" s="476"/>
      <c r="E13" s="453">
        <f>SUM(E9:E12)</f>
        <v>8388.42</v>
      </c>
      <c r="F13" s="453">
        <f t="shared" ref="F13:I13" si="0">SUM(F9:F12)</f>
        <v>8922</v>
      </c>
      <c r="G13" s="475"/>
      <c r="H13" s="453">
        <f t="shared" si="0"/>
        <v>12296</v>
      </c>
      <c r="I13" s="453">
        <f t="shared" si="0"/>
        <v>12760</v>
      </c>
      <c r="J13" s="509"/>
      <c r="K13" s="1084">
        <f>SUM(K9:K12)</f>
        <v>7596</v>
      </c>
      <c r="L13" s="1096">
        <f>SUM(L9:L12)</f>
        <v>5960</v>
      </c>
      <c r="M13" s="715"/>
      <c r="N13" s="715"/>
      <c r="O13" s="715"/>
      <c r="P13" s="715"/>
      <c r="Q13" s="715"/>
      <c r="R13" s="715"/>
      <c r="S13" s="715"/>
      <c r="T13" s="715"/>
    </row>
    <row r="14" spans="1:20" ht="15" thickBot="1" x14ac:dyDescent="0.3">
      <c r="A14" s="479"/>
      <c r="B14" s="485"/>
      <c r="C14" s="501"/>
      <c r="D14" s="475"/>
      <c r="E14" s="485"/>
      <c r="F14" s="501"/>
      <c r="G14" s="475"/>
      <c r="H14" s="485"/>
      <c r="I14" s="485"/>
      <c r="J14" s="510"/>
    </row>
    <row r="15" spans="1:20" ht="15" thickBot="1" x14ac:dyDescent="0.35">
      <c r="A15" s="470" t="s">
        <v>955</v>
      </c>
      <c r="B15" s="486"/>
      <c r="C15" s="80"/>
      <c r="D15" s="500"/>
      <c r="E15" s="80"/>
      <c r="F15" s="80"/>
      <c r="G15" s="500"/>
      <c r="H15" s="80"/>
      <c r="I15" s="80"/>
      <c r="J15" s="80"/>
      <c r="K15" s="80"/>
      <c r="L15" s="80"/>
      <c r="M15" s="80"/>
      <c r="N15" s="80"/>
      <c r="O15" s="80"/>
      <c r="P15" s="80"/>
      <c r="Q15" s="80"/>
      <c r="R15" s="80"/>
      <c r="S15" s="80"/>
      <c r="T15" s="80"/>
    </row>
    <row r="16" spans="1:20" x14ac:dyDescent="0.25">
      <c r="A16" s="480" t="s">
        <v>1062</v>
      </c>
      <c r="B16" s="448">
        <v>168.92</v>
      </c>
      <c r="C16" s="449">
        <v>2900</v>
      </c>
      <c r="D16" s="475"/>
      <c r="E16" s="448">
        <v>500</v>
      </c>
      <c r="F16" s="448">
        <v>5000</v>
      </c>
      <c r="G16" s="475"/>
      <c r="H16" s="448">
        <v>500</v>
      </c>
      <c r="I16" s="716">
        <v>5000</v>
      </c>
      <c r="J16" s="719"/>
      <c r="K16" s="1085">
        <v>500</v>
      </c>
      <c r="L16" s="1093">
        <v>5000</v>
      </c>
      <c r="M16" s="715"/>
      <c r="N16" s="715"/>
      <c r="O16" s="715"/>
      <c r="P16" s="715"/>
      <c r="Q16" s="715"/>
      <c r="R16" s="715"/>
      <c r="S16" s="715"/>
      <c r="T16" s="715"/>
    </row>
    <row r="17" spans="1:20" x14ac:dyDescent="0.25">
      <c r="A17" s="481" t="s">
        <v>1063</v>
      </c>
      <c r="B17" s="450">
        <v>0</v>
      </c>
      <c r="C17" s="451">
        <v>0</v>
      </c>
      <c r="D17" s="475"/>
      <c r="E17" s="450">
        <v>2000</v>
      </c>
      <c r="F17" s="450">
        <v>0</v>
      </c>
      <c r="G17" s="475"/>
      <c r="H17" s="450">
        <v>0</v>
      </c>
      <c r="I17" s="717">
        <v>0</v>
      </c>
      <c r="J17" s="720"/>
      <c r="K17" s="1086">
        <v>0</v>
      </c>
      <c r="L17" s="1093"/>
      <c r="M17" s="715" t="s">
        <v>1161</v>
      </c>
      <c r="N17" s="715"/>
      <c r="O17" s="715"/>
      <c r="P17" s="715"/>
      <c r="Q17" s="715"/>
      <c r="R17" s="715"/>
      <c r="S17" s="715"/>
      <c r="T17" s="715"/>
    </row>
    <row r="18" spans="1:20" x14ac:dyDescent="0.25">
      <c r="A18" s="481" t="s">
        <v>1064</v>
      </c>
      <c r="B18" s="450">
        <v>120</v>
      </c>
      <c r="C18" s="451">
        <v>80</v>
      </c>
      <c r="D18" s="476"/>
      <c r="E18" s="451">
        <v>120</v>
      </c>
      <c r="F18" s="451">
        <v>150</v>
      </c>
      <c r="G18" s="475"/>
      <c r="H18" s="450">
        <v>0</v>
      </c>
      <c r="I18" s="717">
        <v>200</v>
      </c>
      <c r="J18" s="720"/>
      <c r="K18" s="1086">
        <v>0</v>
      </c>
      <c r="L18" s="1093">
        <v>0</v>
      </c>
      <c r="M18" s="715" t="str">
        <f>M17</f>
        <v>Online voting, unecessary costs</v>
      </c>
      <c r="N18" s="715"/>
      <c r="O18" s="715"/>
      <c r="P18" s="715"/>
      <c r="Q18" s="715"/>
      <c r="R18" s="715"/>
      <c r="S18" s="715"/>
      <c r="T18" s="715"/>
    </row>
    <row r="19" spans="1:20" x14ac:dyDescent="0.25">
      <c r="A19" s="481" t="s">
        <v>1065</v>
      </c>
      <c r="B19" s="450">
        <v>862.31</v>
      </c>
      <c r="C19" s="451">
        <v>500</v>
      </c>
      <c r="D19" s="475"/>
      <c r="E19" s="450"/>
      <c r="F19" s="450"/>
      <c r="G19" s="475"/>
      <c r="H19" s="450"/>
      <c r="I19" s="717"/>
      <c r="J19" s="720"/>
      <c r="K19" s="1086">
        <v>0</v>
      </c>
      <c r="L19" s="1093"/>
      <c r="M19" s="715" t="str">
        <f>M18</f>
        <v>Online voting, unecessary costs</v>
      </c>
      <c r="N19" s="715"/>
      <c r="O19" s="715"/>
      <c r="P19" s="715"/>
      <c r="Q19" s="715"/>
      <c r="R19" s="715"/>
      <c r="S19" s="715"/>
      <c r="T19" s="715"/>
    </row>
    <row r="20" spans="1:20" x14ac:dyDescent="0.25">
      <c r="A20" s="481" t="s">
        <v>1066</v>
      </c>
      <c r="B20" s="451">
        <v>506.23</v>
      </c>
      <c r="C20" s="451">
        <v>300</v>
      </c>
      <c r="D20" s="475"/>
      <c r="E20" s="450">
        <v>75</v>
      </c>
      <c r="F20" s="450">
        <v>75</v>
      </c>
      <c r="G20" s="475"/>
      <c r="H20" s="451">
        <v>0</v>
      </c>
      <c r="I20" s="717">
        <v>150</v>
      </c>
      <c r="J20" s="720" t="s">
        <v>1067</v>
      </c>
      <c r="K20" s="1086">
        <v>0</v>
      </c>
      <c r="L20" s="1093">
        <v>150</v>
      </c>
      <c r="M20" s="715"/>
      <c r="N20" s="715"/>
      <c r="O20" s="715"/>
      <c r="P20" s="715"/>
      <c r="Q20" s="715"/>
      <c r="R20" s="715"/>
      <c r="S20" s="715"/>
      <c r="T20" s="715"/>
    </row>
    <row r="21" spans="1:20" x14ac:dyDescent="0.25">
      <c r="A21" s="481" t="s">
        <v>1068</v>
      </c>
      <c r="B21" s="450">
        <v>0</v>
      </c>
      <c r="C21" s="451">
        <v>0</v>
      </c>
      <c r="D21" s="475"/>
      <c r="E21" s="450">
        <v>0</v>
      </c>
      <c r="F21" s="450">
        <v>9201.5499999999993</v>
      </c>
      <c r="G21" s="475"/>
      <c r="H21" s="450">
        <v>0</v>
      </c>
      <c r="I21" s="721">
        <v>9201.5</v>
      </c>
      <c r="J21" s="720" t="s">
        <v>1069</v>
      </c>
      <c r="K21" s="1086">
        <v>0</v>
      </c>
      <c r="L21" s="1093">
        <f>I21*0.7</f>
        <v>6441.0499999999993</v>
      </c>
      <c r="M21" s="715" t="s">
        <v>1160</v>
      </c>
      <c r="N21" s="715"/>
      <c r="O21" s="715"/>
      <c r="P21" s="715"/>
      <c r="Q21" s="715"/>
      <c r="R21" s="715"/>
      <c r="S21" s="715"/>
      <c r="T21" s="715"/>
    </row>
    <row r="22" spans="1:20" x14ac:dyDescent="0.25">
      <c r="A22" s="481" t="s">
        <v>1070</v>
      </c>
      <c r="B22" s="450">
        <v>23645.65</v>
      </c>
      <c r="C22" s="451">
        <v>0</v>
      </c>
      <c r="D22" s="475"/>
      <c r="E22" s="450">
        <v>0</v>
      </c>
      <c r="F22" s="450">
        <v>0</v>
      </c>
      <c r="G22" s="475"/>
      <c r="H22" s="450">
        <v>100</v>
      </c>
      <c r="I22" s="718">
        <v>500</v>
      </c>
      <c r="J22" s="720" t="s">
        <v>1071</v>
      </c>
      <c r="K22" s="1087">
        <v>100</v>
      </c>
      <c r="L22" s="1093">
        <v>0</v>
      </c>
      <c r="M22" s="715"/>
      <c r="N22" s="715"/>
      <c r="O22" s="715"/>
      <c r="P22" s="715"/>
      <c r="Q22" s="715"/>
      <c r="R22" s="715"/>
      <c r="S22" s="715"/>
      <c r="T22" s="715"/>
    </row>
    <row r="23" spans="1:20" ht="15" thickBot="1" x14ac:dyDescent="0.3">
      <c r="A23" s="482" t="s">
        <v>927</v>
      </c>
      <c r="B23" s="452">
        <f>SUM(B16:B22)</f>
        <v>25303.11</v>
      </c>
      <c r="C23" s="452">
        <f>SUM(C16:C22)</f>
        <v>3780</v>
      </c>
      <c r="D23" s="475"/>
      <c r="E23" s="453">
        <f>SUM(E16:E22)</f>
        <v>2695</v>
      </c>
      <c r="F23" s="453">
        <f>SUM(F16:F22)</f>
        <v>14426.55</v>
      </c>
      <c r="G23" s="475"/>
      <c r="H23" s="453">
        <f>SUM(H16:H22)</f>
        <v>600</v>
      </c>
      <c r="I23" s="453">
        <f>SUM(I16:I22)</f>
        <v>15051.5</v>
      </c>
      <c r="J23" s="714"/>
      <c r="K23" s="1088">
        <f>SUM(K16:K22)</f>
        <v>600</v>
      </c>
      <c r="L23" s="1088">
        <f>SUM(L16:L22)</f>
        <v>11591.05</v>
      </c>
    </row>
    <row r="24" spans="1:20" ht="15" thickBot="1" x14ac:dyDescent="0.3">
      <c r="A24" s="483"/>
      <c r="B24" s="483"/>
      <c r="C24" s="502"/>
      <c r="D24" s="475"/>
      <c r="E24" s="490"/>
      <c r="F24" s="503"/>
      <c r="G24" s="475"/>
      <c r="H24" s="490"/>
      <c r="I24" s="490"/>
      <c r="J24" s="511"/>
    </row>
    <row r="25" spans="1:20" ht="16.5" thickTop="1" thickBot="1" x14ac:dyDescent="0.4">
      <c r="A25" s="984" t="s">
        <v>889</v>
      </c>
      <c r="B25" s="487">
        <f>B13+B23</f>
        <v>40674.99</v>
      </c>
      <c r="C25" s="71">
        <f>C13+C23</f>
        <v>20202</v>
      </c>
      <c r="D25" s="475"/>
      <c r="E25" s="71">
        <f>E23+E13</f>
        <v>11083.42</v>
      </c>
      <c r="F25" s="71">
        <f>F23+F13</f>
        <v>23348.55</v>
      </c>
      <c r="G25" s="475"/>
      <c r="H25" s="71">
        <f>H23+H13</f>
        <v>12896</v>
      </c>
      <c r="I25" s="71">
        <f>I23+I13</f>
        <v>27811.5</v>
      </c>
      <c r="J25" s="712"/>
      <c r="K25" s="1089">
        <f>SUM(K13,K23)</f>
        <v>8196</v>
      </c>
      <c r="L25" s="1092">
        <f>SUM(L13,L23)</f>
        <v>17551.05</v>
      </c>
    </row>
    <row r="26" spans="1:20" ht="16.5" thickTop="1" thickBot="1" x14ac:dyDescent="0.4">
      <c r="A26" s="985"/>
      <c r="B26" s="988">
        <f>B25+C25</f>
        <v>60876.99</v>
      </c>
      <c r="C26" s="987"/>
      <c r="D26" s="475"/>
      <c r="E26" s="986">
        <f>E25+F25</f>
        <v>34431.97</v>
      </c>
      <c r="F26" s="987"/>
      <c r="G26" s="475"/>
      <c r="H26" s="986">
        <f>H25+I25</f>
        <v>40707.5</v>
      </c>
      <c r="I26" s="987"/>
      <c r="J26" s="713"/>
      <c r="K26" s="1090">
        <f>SUM(K25:L25)</f>
        <v>25747.05</v>
      </c>
      <c r="L26" s="1091"/>
    </row>
    <row r="27" spans="1:20" ht="15" thickTop="1" x14ac:dyDescent="0.35">
      <c r="C27" s="504"/>
      <c r="D27" s="504"/>
      <c r="E27" s="504"/>
      <c r="F27" s="504"/>
      <c r="G27" s="504"/>
      <c r="H27" s="504"/>
      <c r="I27" s="504"/>
      <c r="J27" s="504"/>
    </row>
  </sheetData>
  <mergeCells count="11">
    <mergeCell ref="K5:L5"/>
    <mergeCell ref="K26:L26"/>
    <mergeCell ref="M5:T6"/>
    <mergeCell ref="A25:A26"/>
    <mergeCell ref="E26:F26"/>
    <mergeCell ref="H26:I26"/>
    <mergeCell ref="B26:C26"/>
    <mergeCell ref="A5:A6"/>
    <mergeCell ref="B5:C5"/>
    <mergeCell ref="E5:F5"/>
    <mergeCell ref="H5:I5"/>
  </mergeCells>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FD65"/>
  <sheetViews>
    <sheetView topLeftCell="B1" zoomScale="81" zoomScaleNormal="110" workbookViewId="0">
      <selection activeCell="I7" sqref="I7:L8"/>
    </sheetView>
  </sheetViews>
  <sheetFormatPr defaultColWidth="9.1796875" defaultRowHeight="14" x14ac:dyDescent="0.3"/>
  <cols>
    <col min="1" max="1" width="67.54296875" style="301" bestFit="1" customWidth="1"/>
    <col min="2" max="2" width="13.1796875" style="301" customWidth="1"/>
    <col min="3" max="3" width="10.54296875" style="301" bestFit="1" customWidth="1"/>
    <col min="4" max="5" width="10.54296875" style="301" hidden="1" customWidth="1"/>
    <col min="6" max="6" width="15.54296875" style="301" hidden="1" customWidth="1"/>
    <col min="7" max="7" width="32.1796875" style="326" hidden="1" customWidth="1"/>
    <col min="8" max="8" width="16" style="693" customWidth="1"/>
    <col min="9" max="9" width="11.26953125" style="301" customWidth="1"/>
    <col min="10" max="12" width="9.1796875" style="301" customWidth="1"/>
    <col min="13" max="13" width="18.1796875" style="301" hidden="1" customWidth="1"/>
    <col min="14" max="15" width="9.1796875" style="301"/>
    <col min="16" max="16" width="15.1796875" style="301" customWidth="1"/>
    <col min="17" max="17" width="13.26953125" style="301" customWidth="1"/>
    <col min="18" max="18" width="11.26953125" style="301" bestFit="1" customWidth="1"/>
    <col min="19" max="16384" width="9.1796875" style="301"/>
  </cols>
  <sheetData>
    <row r="1" spans="1:16384" ht="20" x14ac:dyDescent="0.3">
      <c r="A1" s="256" t="s">
        <v>740</v>
      </c>
      <c r="B1" s="137"/>
      <c r="C1" s="137"/>
      <c r="D1" s="137"/>
      <c r="E1" s="137"/>
      <c r="F1" s="137"/>
      <c r="G1" s="151"/>
    </row>
    <row r="2" spans="1:16384" ht="15.5" x14ac:dyDescent="0.3">
      <c r="A2" s="458" t="s">
        <v>1190</v>
      </c>
      <c r="B2" s="458"/>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t="s">
        <v>1050</v>
      </c>
      <c r="CH2" s="458" t="s">
        <v>1050</v>
      </c>
      <c r="CI2" s="458" t="s">
        <v>1050</v>
      </c>
      <c r="CJ2" s="458" t="s">
        <v>1050</v>
      </c>
      <c r="CK2" s="458" t="s">
        <v>1050</v>
      </c>
      <c r="CL2" s="458" t="s">
        <v>1050</v>
      </c>
      <c r="CM2" s="458" t="s">
        <v>1050</v>
      </c>
      <c r="CN2" s="458" t="s">
        <v>1050</v>
      </c>
      <c r="CO2" s="458" t="s">
        <v>1050</v>
      </c>
      <c r="CP2" s="458" t="s">
        <v>1050</v>
      </c>
      <c r="CQ2" s="458" t="s">
        <v>1050</v>
      </c>
      <c r="CR2" s="458" t="s">
        <v>1050</v>
      </c>
      <c r="CS2" s="458" t="s">
        <v>1050</v>
      </c>
      <c r="CT2" s="458" t="s">
        <v>1050</v>
      </c>
      <c r="CU2" s="458" t="s">
        <v>1050</v>
      </c>
      <c r="CV2" s="458" t="s">
        <v>1050</v>
      </c>
      <c r="CW2" s="458" t="s">
        <v>1050</v>
      </c>
      <c r="CX2" s="458" t="s">
        <v>1050</v>
      </c>
      <c r="CY2" s="458" t="s">
        <v>1050</v>
      </c>
      <c r="CZ2" s="458" t="s">
        <v>1050</v>
      </c>
      <c r="DA2" s="458" t="s">
        <v>1050</v>
      </c>
      <c r="DB2" s="458" t="s">
        <v>1050</v>
      </c>
      <c r="DC2" s="458" t="s">
        <v>1050</v>
      </c>
      <c r="DD2" s="458" t="s">
        <v>1050</v>
      </c>
      <c r="DE2" s="458" t="s">
        <v>1050</v>
      </c>
      <c r="DF2" s="458" t="s">
        <v>1050</v>
      </c>
      <c r="DG2" s="458" t="s">
        <v>1050</v>
      </c>
      <c r="DH2" s="458" t="s">
        <v>1050</v>
      </c>
      <c r="DI2" s="458" t="s">
        <v>1050</v>
      </c>
      <c r="DJ2" s="458" t="s">
        <v>1050</v>
      </c>
      <c r="DK2" s="458" t="s">
        <v>1050</v>
      </c>
      <c r="DL2" s="458" t="s">
        <v>1050</v>
      </c>
      <c r="DM2" s="458" t="s">
        <v>1050</v>
      </c>
      <c r="DN2" s="458" t="s">
        <v>1050</v>
      </c>
      <c r="DO2" s="458" t="s">
        <v>1050</v>
      </c>
      <c r="DP2" s="458" t="s">
        <v>1050</v>
      </c>
      <c r="DQ2" s="458" t="s">
        <v>1050</v>
      </c>
      <c r="DR2" s="458" t="s">
        <v>1050</v>
      </c>
      <c r="DS2" s="458" t="s">
        <v>1050</v>
      </c>
      <c r="DT2" s="458" t="s">
        <v>1050</v>
      </c>
      <c r="DU2" s="458" t="s">
        <v>1050</v>
      </c>
      <c r="DV2" s="458" t="s">
        <v>1050</v>
      </c>
      <c r="DW2" s="458" t="s">
        <v>1050</v>
      </c>
      <c r="DX2" s="458" t="s">
        <v>1050</v>
      </c>
      <c r="DY2" s="458" t="s">
        <v>1050</v>
      </c>
      <c r="DZ2" s="458" t="s">
        <v>1050</v>
      </c>
      <c r="EA2" s="458" t="s">
        <v>1050</v>
      </c>
      <c r="EB2" s="458" t="s">
        <v>1050</v>
      </c>
      <c r="EC2" s="458" t="s">
        <v>1050</v>
      </c>
      <c r="ED2" s="458" t="s">
        <v>1050</v>
      </c>
      <c r="EE2" s="458" t="s">
        <v>1050</v>
      </c>
      <c r="EF2" s="458" t="s">
        <v>1050</v>
      </c>
      <c r="EG2" s="458" t="s">
        <v>1050</v>
      </c>
      <c r="EH2" s="458" t="s">
        <v>1050</v>
      </c>
      <c r="EI2" s="458" t="s">
        <v>1050</v>
      </c>
      <c r="EJ2" s="458" t="s">
        <v>1050</v>
      </c>
      <c r="EK2" s="458" t="s">
        <v>1050</v>
      </c>
      <c r="EL2" s="458" t="s">
        <v>1050</v>
      </c>
      <c r="EM2" s="458" t="s">
        <v>1050</v>
      </c>
      <c r="EN2" s="458" t="s">
        <v>1050</v>
      </c>
      <c r="EO2" s="458" t="s">
        <v>1050</v>
      </c>
      <c r="EP2" s="458" t="s">
        <v>1050</v>
      </c>
      <c r="EQ2" s="458" t="s">
        <v>1050</v>
      </c>
      <c r="ER2" s="458" t="s">
        <v>1050</v>
      </c>
      <c r="ES2" s="458" t="s">
        <v>1050</v>
      </c>
      <c r="ET2" s="458" t="s">
        <v>1050</v>
      </c>
      <c r="EU2" s="458" t="s">
        <v>1050</v>
      </c>
      <c r="EV2" s="458" t="s">
        <v>1050</v>
      </c>
      <c r="EW2" s="458" t="s">
        <v>1050</v>
      </c>
      <c r="EX2" s="458" t="s">
        <v>1050</v>
      </c>
      <c r="EY2" s="458" t="s">
        <v>1050</v>
      </c>
      <c r="EZ2" s="458" t="s">
        <v>1050</v>
      </c>
      <c r="FA2" s="458" t="s">
        <v>1050</v>
      </c>
      <c r="FB2" s="458" t="s">
        <v>1050</v>
      </c>
      <c r="FC2" s="458" t="s">
        <v>1050</v>
      </c>
      <c r="FD2" s="458" t="s">
        <v>1050</v>
      </c>
      <c r="FE2" s="458" t="s">
        <v>1050</v>
      </c>
      <c r="FF2" s="458" t="s">
        <v>1050</v>
      </c>
      <c r="FG2" s="458" t="s">
        <v>1050</v>
      </c>
      <c r="FH2" s="458" t="s">
        <v>1050</v>
      </c>
      <c r="FI2" s="458" t="s">
        <v>1050</v>
      </c>
      <c r="FJ2" s="458" t="s">
        <v>1050</v>
      </c>
      <c r="FK2" s="458" t="s">
        <v>1050</v>
      </c>
      <c r="FL2" s="458" t="s">
        <v>1050</v>
      </c>
      <c r="FM2" s="458" t="s">
        <v>1050</v>
      </c>
      <c r="FN2" s="458" t="s">
        <v>1050</v>
      </c>
      <c r="FO2" s="458" t="s">
        <v>1050</v>
      </c>
      <c r="FP2" s="458" t="s">
        <v>1050</v>
      </c>
      <c r="FQ2" s="458" t="s">
        <v>1050</v>
      </c>
      <c r="FR2" s="458" t="s">
        <v>1050</v>
      </c>
      <c r="FS2" s="458" t="s">
        <v>1050</v>
      </c>
      <c r="FT2" s="458" t="s">
        <v>1050</v>
      </c>
      <c r="FU2" s="458" t="s">
        <v>1050</v>
      </c>
      <c r="FV2" s="458" t="s">
        <v>1050</v>
      </c>
      <c r="FW2" s="458" t="s">
        <v>1050</v>
      </c>
      <c r="FX2" s="458" t="s">
        <v>1050</v>
      </c>
      <c r="FY2" s="458" t="s">
        <v>1050</v>
      </c>
      <c r="FZ2" s="458" t="s">
        <v>1050</v>
      </c>
      <c r="GA2" s="458" t="s">
        <v>1050</v>
      </c>
      <c r="GB2" s="458" t="s">
        <v>1050</v>
      </c>
      <c r="GC2" s="458" t="s">
        <v>1050</v>
      </c>
      <c r="GD2" s="458" t="s">
        <v>1050</v>
      </c>
      <c r="GE2" s="458" t="s">
        <v>1050</v>
      </c>
      <c r="GF2" s="458" t="s">
        <v>1050</v>
      </c>
      <c r="GG2" s="458" t="s">
        <v>1050</v>
      </c>
      <c r="GH2" s="458" t="s">
        <v>1050</v>
      </c>
      <c r="GI2" s="458" t="s">
        <v>1050</v>
      </c>
      <c r="GJ2" s="458" t="s">
        <v>1050</v>
      </c>
      <c r="GK2" s="458" t="s">
        <v>1050</v>
      </c>
      <c r="GL2" s="458" t="s">
        <v>1050</v>
      </c>
      <c r="GM2" s="458" t="s">
        <v>1050</v>
      </c>
      <c r="GN2" s="458" t="s">
        <v>1050</v>
      </c>
      <c r="GO2" s="458" t="s">
        <v>1050</v>
      </c>
      <c r="GP2" s="458" t="s">
        <v>1050</v>
      </c>
      <c r="GQ2" s="458" t="s">
        <v>1050</v>
      </c>
      <c r="GR2" s="458" t="s">
        <v>1050</v>
      </c>
      <c r="GS2" s="458" t="s">
        <v>1050</v>
      </c>
      <c r="GT2" s="458" t="s">
        <v>1050</v>
      </c>
      <c r="GU2" s="458" t="s">
        <v>1050</v>
      </c>
      <c r="GV2" s="458" t="s">
        <v>1050</v>
      </c>
      <c r="GW2" s="458" t="s">
        <v>1050</v>
      </c>
      <c r="GX2" s="458" t="s">
        <v>1050</v>
      </c>
      <c r="GY2" s="458" t="s">
        <v>1050</v>
      </c>
      <c r="GZ2" s="458" t="s">
        <v>1050</v>
      </c>
      <c r="HA2" s="458" t="s">
        <v>1050</v>
      </c>
      <c r="HB2" s="458" t="s">
        <v>1050</v>
      </c>
      <c r="HC2" s="458" t="s">
        <v>1050</v>
      </c>
      <c r="HD2" s="458" t="s">
        <v>1050</v>
      </c>
      <c r="HE2" s="458" t="s">
        <v>1050</v>
      </c>
      <c r="HF2" s="458" t="s">
        <v>1050</v>
      </c>
      <c r="HG2" s="458" t="s">
        <v>1050</v>
      </c>
      <c r="HH2" s="458" t="s">
        <v>1050</v>
      </c>
      <c r="HI2" s="458" t="s">
        <v>1050</v>
      </c>
      <c r="HJ2" s="458" t="s">
        <v>1050</v>
      </c>
      <c r="HK2" s="458" t="s">
        <v>1050</v>
      </c>
      <c r="HL2" s="458" t="s">
        <v>1050</v>
      </c>
      <c r="HM2" s="458" t="s">
        <v>1050</v>
      </c>
      <c r="HN2" s="458" t="s">
        <v>1050</v>
      </c>
      <c r="HO2" s="458" t="s">
        <v>1050</v>
      </c>
      <c r="HP2" s="458" t="s">
        <v>1050</v>
      </c>
      <c r="HQ2" s="458" t="s">
        <v>1050</v>
      </c>
      <c r="HR2" s="458" t="s">
        <v>1050</v>
      </c>
      <c r="HS2" s="458" t="s">
        <v>1050</v>
      </c>
      <c r="HT2" s="458" t="s">
        <v>1050</v>
      </c>
      <c r="HU2" s="458" t="s">
        <v>1050</v>
      </c>
      <c r="HV2" s="458" t="s">
        <v>1050</v>
      </c>
      <c r="HW2" s="458" t="s">
        <v>1050</v>
      </c>
      <c r="HX2" s="458" t="s">
        <v>1050</v>
      </c>
      <c r="HY2" s="458" t="s">
        <v>1050</v>
      </c>
      <c r="HZ2" s="458" t="s">
        <v>1050</v>
      </c>
      <c r="IA2" s="458" t="s">
        <v>1050</v>
      </c>
      <c r="IB2" s="458" t="s">
        <v>1050</v>
      </c>
      <c r="IC2" s="458" t="s">
        <v>1050</v>
      </c>
      <c r="ID2" s="458" t="s">
        <v>1050</v>
      </c>
      <c r="IE2" s="458" t="s">
        <v>1050</v>
      </c>
      <c r="IF2" s="458" t="s">
        <v>1050</v>
      </c>
      <c r="IG2" s="458" t="s">
        <v>1050</v>
      </c>
      <c r="IH2" s="458" t="s">
        <v>1050</v>
      </c>
      <c r="II2" s="458" t="s">
        <v>1050</v>
      </c>
      <c r="IJ2" s="458" t="s">
        <v>1050</v>
      </c>
      <c r="IK2" s="458" t="s">
        <v>1050</v>
      </c>
      <c r="IL2" s="458" t="s">
        <v>1050</v>
      </c>
      <c r="IM2" s="458" t="s">
        <v>1050</v>
      </c>
      <c r="IN2" s="458" t="s">
        <v>1050</v>
      </c>
      <c r="IO2" s="458" t="s">
        <v>1050</v>
      </c>
      <c r="IP2" s="458" t="s">
        <v>1050</v>
      </c>
      <c r="IQ2" s="458" t="s">
        <v>1050</v>
      </c>
      <c r="IR2" s="458" t="s">
        <v>1050</v>
      </c>
      <c r="IS2" s="458" t="s">
        <v>1050</v>
      </c>
      <c r="IT2" s="458" t="s">
        <v>1050</v>
      </c>
      <c r="IU2" s="458" t="s">
        <v>1050</v>
      </c>
      <c r="IV2" s="458" t="s">
        <v>1050</v>
      </c>
      <c r="IW2" s="458" t="s">
        <v>1050</v>
      </c>
      <c r="IX2" s="458" t="s">
        <v>1050</v>
      </c>
      <c r="IY2" s="458" t="s">
        <v>1050</v>
      </c>
      <c r="IZ2" s="458" t="s">
        <v>1050</v>
      </c>
      <c r="JA2" s="458" t="s">
        <v>1050</v>
      </c>
      <c r="JB2" s="458" t="s">
        <v>1050</v>
      </c>
      <c r="JC2" s="458" t="s">
        <v>1050</v>
      </c>
      <c r="JD2" s="458" t="s">
        <v>1050</v>
      </c>
      <c r="JE2" s="458" t="s">
        <v>1050</v>
      </c>
      <c r="JF2" s="458" t="s">
        <v>1050</v>
      </c>
      <c r="JG2" s="458" t="s">
        <v>1050</v>
      </c>
      <c r="JH2" s="458" t="s">
        <v>1050</v>
      </c>
      <c r="JI2" s="458" t="s">
        <v>1050</v>
      </c>
      <c r="JJ2" s="458" t="s">
        <v>1050</v>
      </c>
      <c r="JK2" s="458" t="s">
        <v>1050</v>
      </c>
      <c r="JL2" s="458" t="s">
        <v>1050</v>
      </c>
      <c r="JM2" s="458" t="s">
        <v>1050</v>
      </c>
      <c r="JN2" s="458" t="s">
        <v>1050</v>
      </c>
      <c r="JO2" s="458" t="s">
        <v>1050</v>
      </c>
      <c r="JP2" s="458" t="s">
        <v>1050</v>
      </c>
      <c r="JQ2" s="458" t="s">
        <v>1050</v>
      </c>
      <c r="JR2" s="458" t="s">
        <v>1050</v>
      </c>
      <c r="JS2" s="458" t="s">
        <v>1050</v>
      </c>
      <c r="JT2" s="458" t="s">
        <v>1050</v>
      </c>
      <c r="JU2" s="458" t="s">
        <v>1050</v>
      </c>
      <c r="JV2" s="458" t="s">
        <v>1050</v>
      </c>
      <c r="JW2" s="458" t="s">
        <v>1050</v>
      </c>
      <c r="JX2" s="458" t="s">
        <v>1050</v>
      </c>
      <c r="JY2" s="458" t="s">
        <v>1050</v>
      </c>
      <c r="JZ2" s="458" t="s">
        <v>1050</v>
      </c>
      <c r="KA2" s="458" t="s">
        <v>1050</v>
      </c>
      <c r="KB2" s="458" t="s">
        <v>1050</v>
      </c>
      <c r="KC2" s="458" t="s">
        <v>1050</v>
      </c>
      <c r="KD2" s="458" t="s">
        <v>1050</v>
      </c>
      <c r="KE2" s="458" t="s">
        <v>1050</v>
      </c>
      <c r="KF2" s="458" t="s">
        <v>1050</v>
      </c>
      <c r="KG2" s="458" t="s">
        <v>1050</v>
      </c>
      <c r="KH2" s="458" t="s">
        <v>1050</v>
      </c>
      <c r="KI2" s="458" t="s">
        <v>1050</v>
      </c>
      <c r="KJ2" s="458" t="s">
        <v>1050</v>
      </c>
      <c r="KK2" s="458" t="s">
        <v>1050</v>
      </c>
      <c r="KL2" s="458" t="s">
        <v>1050</v>
      </c>
      <c r="KM2" s="458" t="s">
        <v>1050</v>
      </c>
      <c r="KN2" s="458" t="s">
        <v>1050</v>
      </c>
      <c r="KO2" s="458" t="s">
        <v>1050</v>
      </c>
      <c r="KP2" s="458" t="s">
        <v>1050</v>
      </c>
      <c r="KQ2" s="458" t="s">
        <v>1050</v>
      </c>
      <c r="KR2" s="458" t="s">
        <v>1050</v>
      </c>
      <c r="KS2" s="458" t="s">
        <v>1050</v>
      </c>
      <c r="KT2" s="458" t="s">
        <v>1050</v>
      </c>
      <c r="KU2" s="458" t="s">
        <v>1050</v>
      </c>
      <c r="KV2" s="458" t="s">
        <v>1050</v>
      </c>
      <c r="KW2" s="458" t="s">
        <v>1050</v>
      </c>
      <c r="KX2" s="458" t="s">
        <v>1050</v>
      </c>
      <c r="KY2" s="458" t="s">
        <v>1050</v>
      </c>
      <c r="KZ2" s="458" t="s">
        <v>1050</v>
      </c>
      <c r="LA2" s="458" t="s">
        <v>1050</v>
      </c>
      <c r="LB2" s="458" t="s">
        <v>1050</v>
      </c>
      <c r="LC2" s="458" t="s">
        <v>1050</v>
      </c>
      <c r="LD2" s="458" t="s">
        <v>1050</v>
      </c>
      <c r="LE2" s="458" t="s">
        <v>1050</v>
      </c>
      <c r="LF2" s="458" t="s">
        <v>1050</v>
      </c>
      <c r="LG2" s="458" t="s">
        <v>1050</v>
      </c>
      <c r="LH2" s="458" t="s">
        <v>1050</v>
      </c>
      <c r="LI2" s="458" t="s">
        <v>1050</v>
      </c>
      <c r="LJ2" s="458" t="s">
        <v>1050</v>
      </c>
      <c r="LK2" s="458" t="s">
        <v>1050</v>
      </c>
      <c r="LL2" s="458" t="s">
        <v>1050</v>
      </c>
      <c r="LM2" s="458" t="s">
        <v>1050</v>
      </c>
      <c r="LN2" s="458" t="s">
        <v>1050</v>
      </c>
      <c r="LO2" s="458" t="s">
        <v>1050</v>
      </c>
      <c r="LP2" s="458" t="s">
        <v>1050</v>
      </c>
      <c r="LQ2" s="458" t="s">
        <v>1050</v>
      </c>
      <c r="LR2" s="458" t="s">
        <v>1050</v>
      </c>
      <c r="LS2" s="458" t="s">
        <v>1050</v>
      </c>
      <c r="LT2" s="458" t="s">
        <v>1050</v>
      </c>
      <c r="LU2" s="458" t="s">
        <v>1050</v>
      </c>
      <c r="LV2" s="458" t="s">
        <v>1050</v>
      </c>
      <c r="LW2" s="458" t="s">
        <v>1050</v>
      </c>
      <c r="LX2" s="458" t="s">
        <v>1050</v>
      </c>
      <c r="LY2" s="458" t="s">
        <v>1050</v>
      </c>
      <c r="LZ2" s="458" t="s">
        <v>1050</v>
      </c>
      <c r="MA2" s="458" t="s">
        <v>1050</v>
      </c>
      <c r="MB2" s="458" t="s">
        <v>1050</v>
      </c>
      <c r="MC2" s="458" t="s">
        <v>1050</v>
      </c>
      <c r="MD2" s="458" t="s">
        <v>1050</v>
      </c>
      <c r="ME2" s="458" t="s">
        <v>1050</v>
      </c>
      <c r="MF2" s="458" t="s">
        <v>1050</v>
      </c>
      <c r="MG2" s="458" t="s">
        <v>1050</v>
      </c>
      <c r="MH2" s="458" t="s">
        <v>1050</v>
      </c>
      <c r="MI2" s="458" t="s">
        <v>1050</v>
      </c>
      <c r="MJ2" s="458" t="s">
        <v>1050</v>
      </c>
      <c r="MK2" s="458" t="s">
        <v>1050</v>
      </c>
      <c r="ML2" s="458" t="s">
        <v>1050</v>
      </c>
      <c r="MM2" s="458" t="s">
        <v>1050</v>
      </c>
      <c r="MN2" s="458" t="s">
        <v>1050</v>
      </c>
      <c r="MO2" s="458" t="s">
        <v>1050</v>
      </c>
      <c r="MP2" s="458" t="s">
        <v>1050</v>
      </c>
      <c r="MQ2" s="458" t="s">
        <v>1050</v>
      </c>
      <c r="MR2" s="458" t="s">
        <v>1050</v>
      </c>
      <c r="MS2" s="458" t="s">
        <v>1050</v>
      </c>
      <c r="MT2" s="458" t="s">
        <v>1050</v>
      </c>
      <c r="MU2" s="458" t="s">
        <v>1050</v>
      </c>
      <c r="MV2" s="458" t="s">
        <v>1050</v>
      </c>
      <c r="MW2" s="458" t="s">
        <v>1050</v>
      </c>
      <c r="MX2" s="458" t="s">
        <v>1050</v>
      </c>
      <c r="MY2" s="458" t="s">
        <v>1050</v>
      </c>
      <c r="MZ2" s="458" t="s">
        <v>1050</v>
      </c>
      <c r="NA2" s="458" t="s">
        <v>1050</v>
      </c>
      <c r="NB2" s="458" t="s">
        <v>1050</v>
      </c>
      <c r="NC2" s="458" t="s">
        <v>1050</v>
      </c>
      <c r="ND2" s="458" t="s">
        <v>1050</v>
      </c>
      <c r="NE2" s="458" t="s">
        <v>1050</v>
      </c>
      <c r="NF2" s="458" t="s">
        <v>1050</v>
      </c>
      <c r="NG2" s="458" t="s">
        <v>1050</v>
      </c>
      <c r="NH2" s="458" t="s">
        <v>1050</v>
      </c>
      <c r="NI2" s="458" t="s">
        <v>1050</v>
      </c>
      <c r="NJ2" s="458" t="s">
        <v>1050</v>
      </c>
      <c r="NK2" s="458" t="s">
        <v>1050</v>
      </c>
      <c r="NL2" s="458" t="s">
        <v>1050</v>
      </c>
      <c r="NM2" s="458" t="s">
        <v>1050</v>
      </c>
      <c r="NN2" s="458" t="s">
        <v>1050</v>
      </c>
      <c r="NO2" s="458" t="s">
        <v>1050</v>
      </c>
      <c r="NP2" s="458" t="s">
        <v>1050</v>
      </c>
      <c r="NQ2" s="458" t="s">
        <v>1050</v>
      </c>
      <c r="NR2" s="458" t="s">
        <v>1050</v>
      </c>
      <c r="NS2" s="458" t="s">
        <v>1050</v>
      </c>
      <c r="NT2" s="458" t="s">
        <v>1050</v>
      </c>
      <c r="NU2" s="458" t="s">
        <v>1050</v>
      </c>
      <c r="NV2" s="458" t="s">
        <v>1050</v>
      </c>
      <c r="NW2" s="458" t="s">
        <v>1050</v>
      </c>
      <c r="NX2" s="458" t="s">
        <v>1050</v>
      </c>
      <c r="NY2" s="458" t="s">
        <v>1050</v>
      </c>
      <c r="NZ2" s="458" t="s">
        <v>1050</v>
      </c>
      <c r="OA2" s="458" t="s">
        <v>1050</v>
      </c>
      <c r="OB2" s="458" t="s">
        <v>1050</v>
      </c>
      <c r="OC2" s="458" t="s">
        <v>1050</v>
      </c>
      <c r="OD2" s="458" t="s">
        <v>1050</v>
      </c>
      <c r="OE2" s="458" t="s">
        <v>1050</v>
      </c>
      <c r="OF2" s="458" t="s">
        <v>1050</v>
      </c>
      <c r="OG2" s="458" t="s">
        <v>1050</v>
      </c>
      <c r="OH2" s="458" t="s">
        <v>1050</v>
      </c>
      <c r="OI2" s="458" t="s">
        <v>1050</v>
      </c>
      <c r="OJ2" s="458" t="s">
        <v>1050</v>
      </c>
      <c r="OK2" s="458" t="s">
        <v>1050</v>
      </c>
      <c r="OL2" s="458" t="s">
        <v>1050</v>
      </c>
      <c r="OM2" s="458" t="s">
        <v>1050</v>
      </c>
      <c r="ON2" s="458" t="s">
        <v>1050</v>
      </c>
      <c r="OO2" s="458" t="s">
        <v>1050</v>
      </c>
      <c r="OP2" s="458" t="s">
        <v>1050</v>
      </c>
      <c r="OQ2" s="458" t="s">
        <v>1050</v>
      </c>
      <c r="OR2" s="458" t="s">
        <v>1050</v>
      </c>
      <c r="OS2" s="458" t="s">
        <v>1050</v>
      </c>
      <c r="OT2" s="458" t="s">
        <v>1050</v>
      </c>
      <c r="OU2" s="458" t="s">
        <v>1050</v>
      </c>
      <c r="OV2" s="458" t="s">
        <v>1050</v>
      </c>
      <c r="OW2" s="458" t="s">
        <v>1050</v>
      </c>
      <c r="OX2" s="458" t="s">
        <v>1050</v>
      </c>
      <c r="OY2" s="458" t="s">
        <v>1050</v>
      </c>
      <c r="OZ2" s="458" t="s">
        <v>1050</v>
      </c>
      <c r="PA2" s="458" t="s">
        <v>1050</v>
      </c>
      <c r="PB2" s="458" t="s">
        <v>1050</v>
      </c>
      <c r="PC2" s="458" t="s">
        <v>1050</v>
      </c>
      <c r="PD2" s="458" t="s">
        <v>1050</v>
      </c>
      <c r="PE2" s="458" t="s">
        <v>1050</v>
      </c>
      <c r="PF2" s="458" t="s">
        <v>1050</v>
      </c>
      <c r="PG2" s="458" t="s">
        <v>1050</v>
      </c>
      <c r="PH2" s="458" t="s">
        <v>1050</v>
      </c>
      <c r="PI2" s="458" t="s">
        <v>1050</v>
      </c>
      <c r="PJ2" s="458" t="s">
        <v>1050</v>
      </c>
      <c r="PK2" s="458" t="s">
        <v>1050</v>
      </c>
      <c r="PL2" s="458" t="s">
        <v>1050</v>
      </c>
      <c r="PM2" s="458" t="s">
        <v>1050</v>
      </c>
      <c r="PN2" s="458" t="s">
        <v>1050</v>
      </c>
      <c r="PO2" s="458" t="s">
        <v>1050</v>
      </c>
      <c r="PP2" s="458" t="s">
        <v>1050</v>
      </c>
      <c r="PQ2" s="458" t="s">
        <v>1050</v>
      </c>
      <c r="PR2" s="458" t="s">
        <v>1050</v>
      </c>
      <c r="PS2" s="458" t="s">
        <v>1050</v>
      </c>
      <c r="PT2" s="458" t="s">
        <v>1050</v>
      </c>
      <c r="PU2" s="458" t="s">
        <v>1050</v>
      </c>
      <c r="PV2" s="458" t="s">
        <v>1050</v>
      </c>
      <c r="PW2" s="458" t="s">
        <v>1050</v>
      </c>
      <c r="PX2" s="458" t="s">
        <v>1050</v>
      </c>
      <c r="PY2" s="458" t="s">
        <v>1050</v>
      </c>
      <c r="PZ2" s="458" t="s">
        <v>1050</v>
      </c>
      <c r="QA2" s="458" t="s">
        <v>1050</v>
      </c>
      <c r="QB2" s="458" t="s">
        <v>1050</v>
      </c>
      <c r="QC2" s="458" t="s">
        <v>1050</v>
      </c>
      <c r="QD2" s="458" t="s">
        <v>1050</v>
      </c>
      <c r="QE2" s="458" t="s">
        <v>1050</v>
      </c>
      <c r="QF2" s="458" t="s">
        <v>1050</v>
      </c>
      <c r="QG2" s="458" t="s">
        <v>1050</v>
      </c>
      <c r="QH2" s="458" t="s">
        <v>1050</v>
      </c>
      <c r="QI2" s="458" t="s">
        <v>1050</v>
      </c>
      <c r="QJ2" s="458" t="s">
        <v>1050</v>
      </c>
      <c r="QK2" s="458" t="s">
        <v>1050</v>
      </c>
      <c r="QL2" s="458" t="s">
        <v>1050</v>
      </c>
      <c r="QM2" s="458" t="s">
        <v>1050</v>
      </c>
      <c r="QN2" s="458" t="s">
        <v>1050</v>
      </c>
      <c r="QO2" s="458" t="s">
        <v>1050</v>
      </c>
      <c r="QP2" s="458" t="s">
        <v>1050</v>
      </c>
      <c r="QQ2" s="458" t="s">
        <v>1050</v>
      </c>
      <c r="QR2" s="458" t="s">
        <v>1050</v>
      </c>
      <c r="QS2" s="458" t="s">
        <v>1050</v>
      </c>
      <c r="QT2" s="458" t="s">
        <v>1050</v>
      </c>
      <c r="QU2" s="458" t="s">
        <v>1050</v>
      </c>
      <c r="QV2" s="458" t="s">
        <v>1050</v>
      </c>
      <c r="QW2" s="458" t="s">
        <v>1050</v>
      </c>
      <c r="QX2" s="458" t="s">
        <v>1050</v>
      </c>
      <c r="QY2" s="458" t="s">
        <v>1050</v>
      </c>
      <c r="QZ2" s="458" t="s">
        <v>1050</v>
      </c>
      <c r="RA2" s="458" t="s">
        <v>1050</v>
      </c>
      <c r="RB2" s="458" t="s">
        <v>1050</v>
      </c>
      <c r="RC2" s="458" t="s">
        <v>1050</v>
      </c>
      <c r="RD2" s="458" t="s">
        <v>1050</v>
      </c>
      <c r="RE2" s="458" t="s">
        <v>1050</v>
      </c>
      <c r="RF2" s="458" t="s">
        <v>1050</v>
      </c>
      <c r="RG2" s="458" t="s">
        <v>1050</v>
      </c>
      <c r="RH2" s="458" t="s">
        <v>1050</v>
      </c>
      <c r="RI2" s="458" t="s">
        <v>1050</v>
      </c>
      <c r="RJ2" s="458" t="s">
        <v>1050</v>
      </c>
      <c r="RK2" s="458" t="s">
        <v>1050</v>
      </c>
      <c r="RL2" s="458" t="s">
        <v>1050</v>
      </c>
      <c r="RM2" s="458" t="s">
        <v>1050</v>
      </c>
      <c r="RN2" s="458" t="s">
        <v>1050</v>
      </c>
      <c r="RO2" s="458" t="s">
        <v>1050</v>
      </c>
      <c r="RP2" s="458" t="s">
        <v>1050</v>
      </c>
      <c r="RQ2" s="458" t="s">
        <v>1050</v>
      </c>
      <c r="RR2" s="458" t="s">
        <v>1050</v>
      </c>
      <c r="RS2" s="458" t="s">
        <v>1050</v>
      </c>
      <c r="RT2" s="458" t="s">
        <v>1050</v>
      </c>
      <c r="RU2" s="458" t="s">
        <v>1050</v>
      </c>
      <c r="RV2" s="458" t="s">
        <v>1050</v>
      </c>
      <c r="RW2" s="458" t="s">
        <v>1050</v>
      </c>
      <c r="RX2" s="458" t="s">
        <v>1050</v>
      </c>
      <c r="RY2" s="458" t="s">
        <v>1050</v>
      </c>
      <c r="RZ2" s="458" t="s">
        <v>1050</v>
      </c>
      <c r="SA2" s="458" t="s">
        <v>1050</v>
      </c>
      <c r="SB2" s="458" t="s">
        <v>1050</v>
      </c>
      <c r="SC2" s="458" t="s">
        <v>1050</v>
      </c>
      <c r="SD2" s="458" t="s">
        <v>1050</v>
      </c>
      <c r="SE2" s="458" t="s">
        <v>1050</v>
      </c>
      <c r="SF2" s="458" t="s">
        <v>1050</v>
      </c>
      <c r="SG2" s="458" t="s">
        <v>1050</v>
      </c>
      <c r="SH2" s="458" t="s">
        <v>1050</v>
      </c>
      <c r="SI2" s="458" t="s">
        <v>1050</v>
      </c>
      <c r="SJ2" s="458" t="s">
        <v>1050</v>
      </c>
      <c r="SK2" s="458" t="s">
        <v>1050</v>
      </c>
      <c r="SL2" s="458" t="s">
        <v>1050</v>
      </c>
      <c r="SM2" s="458" t="s">
        <v>1050</v>
      </c>
      <c r="SN2" s="458" t="s">
        <v>1050</v>
      </c>
      <c r="SO2" s="458" t="s">
        <v>1050</v>
      </c>
      <c r="SP2" s="458" t="s">
        <v>1050</v>
      </c>
      <c r="SQ2" s="458" t="s">
        <v>1050</v>
      </c>
      <c r="SR2" s="458" t="s">
        <v>1050</v>
      </c>
      <c r="SS2" s="458" t="s">
        <v>1050</v>
      </c>
      <c r="ST2" s="458" t="s">
        <v>1050</v>
      </c>
      <c r="SU2" s="458" t="s">
        <v>1050</v>
      </c>
      <c r="SV2" s="458" t="s">
        <v>1050</v>
      </c>
      <c r="SW2" s="458" t="s">
        <v>1050</v>
      </c>
      <c r="SX2" s="458" t="s">
        <v>1050</v>
      </c>
      <c r="SY2" s="458" t="s">
        <v>1050</v>
      </c>
      <c r="SZ2" s="458" t="s">
        <v>1050</v>
      </c>
      <c r="TA2" s="458" t="s">
        <v>1050</v>
      </c>
      <c r="TB2" s="458" t="s">
        <v>1050</v>
      </c>
      <c r="TC2" s="458" t="s">
        <v>1050</v>
      </c>
      <c r="TD2" s="458" t="s">
        <v>1050</v>
      </c>
      <c r="TE2" s="458" t="s">
        <v>1050</v>
      </c>
      <c r="TF2" s="458" t="s">
        <v>1050</v>
      </c>
      <c r="TG2" s="458" t="s">
        <v>1050</v>
      </c>
      <c r="TH2" s="458" t="s">
        <v>1050</v>
      </c>
      <c r="TI2" s="458" t="s">
        <v>1050</v>
      </c>
      <c r="TJ2" s="458" t="s">
        <v>1050</v>
      </c>
      <c r="TK2" s="458" t="s">
        <v>1050</v>
      </c>
      <c r="TL2" s="458" t="s">
        <v>1050</v>
      </c>
      <c r="TM2" s="458" t="s">
        <v>1050</v>
      </c>
      <c r="TN2" s="458" t="s">
        <v>1050</v>
      </c>
      <c r="TO2" s="458" t="s">
        <v>1050</v>
      </c>
      <c r="TP2" s="458" t="s">
        <v>1050</v>
      </c>
      <c r="TQ2" s="458" t="s">
        <v>1050</v>
      </c>
      <c r="TR2" s="458" t="s">
        <v>1050</v>
      </c>
      <c r="TS2" s="458" t="s">
        <v>1050</v>
      </c>
      <c r="TT2" s="458" t="s">
        <v>1050</v>
      </c>
      <c r="TU2" s="458" t="s">
        <v>1050</v>
      </c>
      <c r="TV2" s="458" t="s">
        <v>1050</v>
      </c>
      <c r="TW2" s="458" t="s">
        <v>1050</v>
      </c>
      <c r="TX2" s="458" t="s">
        <v>1050</v>
      </c>
      <c r="TY2" s="458" t="s">
        <v>1050</v>
      </c>
      <c r="TZ2" s="458" t="s">
        <v>1050</v>
      </c>
      <c r="UA2" s="458" t="s">
        <v>1050</v>
      </c>
      <c r="UB2" s="458" t="s">
        <v>1050</v>
      </c>
      <c r="UC2" s="458" t="s">
        <v>1050</v>
      </c>
      <c r="UD2" s="458" t="s">
        <v>1050</v>
      </c>
      <c r="UE2" s="458" t="s">
        <v>1050</v>
      </c>
      <c r="UF2" s="458" t="s">
        <v>1050</v>
      </c>
      <c r="UG2" s="458" t="s">
        <v>1050</v>
      </c>
      <c r="UH2" s="458" t="s">
        <v>1050</v>
      </c>
      <c r="UI2" s="458" t="s">
        <v>1050</v>
      </c>
      <c r="UJ2" s="458" t="s">
        <v>1050</v>
      </c>
      <c r="UK2" s="458" t="s">
        <v>1050</v>
      </c>
      <c r="UL2" s="458" t="s">
        <v>1050</v>
      </c>
      <c r="UM2" s="458" t="s">
        <v>1050</v>
      </c>
      <c r="UN2" s="458" t="s">
        <v>1050</v>
      </c>
      <c r="UO2" s="458" t="s">
        <v>1050</v>
      </c>
      <c r="UP2" s="458" t="s">
        <v>1050</v>
      </c>
      <c r="UQ2" s="458" t="s">
        <v>1050</v>
      </c>
      <c r="UR2" s="458" t="s">
        <v>1050</v>
      </c>
      <c r="US2" s="458" t="s">
        <v>1050</v>
      </c>
      <c r="UT2" s="458" t="s">
        <v>1050</v>
      </c>
      <c r="UU2" s="458" t="s">
        <v>1050</v>
      </c>
      <c r="UV2" s="458" t="s">
        <v>1050</v>
      </c>
      <c r="UW2" s="458" t="s">
        <v>1050</v>
      </c>
      <c r="UX2" s="458" t="s">
        <v>1050</v>
      </c>
      <c r="UY2" s="458" t="s">
        <v>1050</v>
      </c>
      <c r="UZ2" s="458" t="s">
        <v>1050</v>
      </c>
      <c r="VA2" s="458" t="s">
        <v>1050</v>
      </c>
      <c r="VB2" s="458" t="s">
        <v>1050</v>
      </c>
      <c r="VC2" s="458" t="s">
        <v>1050</v>
      </c>
      <c r="VD2" s="458" t="s">
        <v>1050</v>
      </c>
      <c r="VE2" s="458" t="s">
        <v>1050</v>
      </c>
      <c r="VF2" s="458" t="s">
        <v>1050</v>
      </c>
      <c r="VG2" s="458" t="s">
        <v>1050</v>
      </c>
      <c r="VH2" s="458" t="s">
        <v>1050</v>
      </c>
      <c r="VI2" s="458" t="s">
        <v>1050</v>
      </c>
      <c r="VJ2" s="458" t="s">
        <v>1050</v>
      </c>
      <c r="VK2" s="458" t="s">
        <v>1050</v>
      </c>
      <c r="VL2" s="458" t="s">
        <v>1050</v>
      </c>
      <c r="VM2" s="458" t="s">
        <v>1050</v>
      </c>
      <c r="VN2" s="458" t="s">
        <v>1050</v>
      </c>
      <c r="VO2" s="458" t="s">
        <v>1050</v>
      </c>
      <c r="VP2" s="458" t="s">
        <v>1050</v>
      </c>
      <c r="VQ2" s="458" t="s">
        <v>1050</v>
      </c>
      <c r="VR2" s="458" t="s">
        <v>1050</v>
      </c>
      <c r="VS2" s="458" t="s">
        <v>1050</v>
      </c>
      <c r="VT2" s="458" t="s">
        <v>1050</v>
      </c>
      <c r="VU2" s="458" t="s">
        <v>1050</v>
      </c>
      <c r="VV2" s="458" t="s">
        <v>1050</v>
      </c>
      <c r="VW2" s="458" t="s">
        <v>1050</v>
      </c>
      <c r="VX2" s="458" t="s">
        <v>1050</v>
      </c>
      <c r="VY2" s="458" t="s">
        <v>1050</v>
      </c>
      <c r="VZ2" s="458" t="s">
        <v>1050</v>
      </c>
      <c r="WA2" s="458" t="s">
        <v>1050</v>
      </c>
      <c r="WB2" s="458" t="s">
        <v>1050</v>
      </c>
      <c r="WC2" s="458" t="s">
        <v>1050</v>
      </c>
      <c r="WD2" s="458" t="s">
        <v>1050</v>
      </c>
      <c r="WE2" s="458" t="s">
        <v>1050</v>
      </c>
      <c r="WF2" s="458" t="s">
        <v>1050</v>
      </c>
      <c r="WG2" s="458" t="s">
        <v>1050</v>
      </c>
      <c r="WH2" s="458" t="s">
        <v>1050</v>
      </c>
      <c r="WI2" s="458" t="s">
        <v>1050</v>
      </c>
      <c r="WJ2" s="458" t="s">
        <v>1050</v>
      </c>
      <c r="WK2" s="458" t="s">
        <v>1050</v>
      </c>
      <c r="WL2" s="458" t="s">
        <v>1050</v>
      </c>
      <c r="WM2" s="458" t="s">
        <v>1050</v>
      </c>
      <c r="WN2" s="458" t="s">
        <v>1050</v>
      </c>
      <c r="WO2" s="458" t="s">
        <v>1050</v>
      </c>
      <c r="WP2" s="458" t="s">
        <v>1050</v>
      </c>
      <c r="WQ2" s="458" t="s">
        <v>1050</v>
      </c>
      <c r="WR2" s="458" t="s">
        <v>1050</v>
      </c>
      <c r="WS2" s="458" t="s">
        <v>1050</v>
      </c>
      <c r="WT2" s="458" t="s">
        <v>1050</v>
      </c>
      <c r="WU2" s="458" t="s">
        <v>1050</v>
      </c>
      <c r="WV2" s="458" t="s">
        <v>1050</v>
      </c>
      <c r="WW2" s="458" t="s">
        <v>1050</v>
      </c>
      <c r="WX2" s="458" t="s">
        <v>1050</v>
      </c>
      <c r="WY2" s="458" t="s">
        <v>1050</v>
      </c>
      <c r="WZ2" s="458" t="s">
        <v>1050</v>
      </c>
      <c r="XA2" s="458" t="s">
        <v>1050</v>
      </c>
      <c r="XB2" s="458" t="s">
        <v>1050</v>
      </c>
      <c r="XC2" s="458" t="s">
        <v>1050</v>
      </c>
      <c r="XD2" s="458" t="s">
        <v>1050</v>
      </c>
      <c r="XE2" s="458" t="s">
        <v>1050</v>
      </c>
      <c r="XF2" s="458" t="s">
        <v>1050</v>
      </c>
      <c r="XG2" s="458" t="s">
        <v>1050</v>
      </c>
      <c r="XH2" s="458" t="s">
        <v>1050</v>
      </c>
      <c r="XI2" s="458" t="s">
        <v>1050</v>
      </c>
      <c r="XJ2" s="458" t="s">
        <v>1050</v>
      </c>
      <c r="XK2" s="458" t="s">
        <v>1050</v>
      </c>
      <c r="XL2" s="458" t="s">
        <v>1050</v>
      </c>
      <c r="XM2" s="458" t="s">
        <v>1050</v>
      </c>
      <c r="XN2" s="458" t="s">
        <v>1050</v>
      </c>
      <c r="XO2" s="458" t="s">
        <v>1050</v>
      </c>
      <c r="XP2" s="458" t="s">
        <v>1050</v>
      </c>
      <c r="XQ2" s="458" t="s">
        <v>1050</v>
      </c>
      <c r="XR2" s="458" t="s">
        <v>1050</v>
      </c>
      <c r="XS2" s="458" t="s">
        <v>1050</v>
      </c>
      <c r="XT2" s="458" t="s">
        <v>1050</v>
      </c>
      <c r="XU2" s="458" t="s">
        <v>1050</v>
      </c>
      <c r="XV2" s="458" t="s">
        <v>1050</v>
      </c>
      <c r="XW2" s="458" t="s">
        <v>1050</v>
      </c>
      <c r="XX2" s="458" t="s">
        <v>1050</v>
      </c>
      <c r="XY2" s="458" t="s">
        <v>1050</v>
      </c>
      <c r="XZ2" s="458" t="s">
        <v>1050</v>
      </c>
      <c r="YA2" s="458" t="s">
        <v>1050</v>
      </c>
      <c r="YB2" s="458" t="s">
        <v>1050</v>
      </c>
      <c r="YC2" s="458" t="s">
        <v>1050</v>
      </c>
      <c r="YD2" s="458" t="s">
        <v>1050</v>
      </c>
      <c r="YE2" s="458" t="s">
        <v>1050</v>
      </c>
      <c r="YF2" s="458" t="s">
        <v>1050</v>
      </c>
      <c r="YG2" s="458" t="s">
        <v>1050</v>
      </c>
      <c r="YH2" s="458" t="s">
        <v>1050</v>
      </c>
      <c r="YI2" s="458" t="s">
        <v>1050</v>
      </c>
      <c r="YJ2" s="458" t="s">
        <v>1050</v>
      </c>
      <c r="YK2" s="458" t="s">
        <v>1050</v>
      </c>
      <c r="YL2" s="458" t="s">
        <v>1050</v>
      </c>
      <c r="YM2" s="458" t="s">
        <v>1050</v>
      </c>
      <c r="YN2" s="458" t="s">
        <v>1050</v>
      </c>
      <c r="YO2" s="458" t="s">
        <v>1050</v>
      </c>
      <c r="YP2" s="458" t="s">
        <v>1050</v>
      </c>
      <c r="YQ2" s="458" t="s">
        <v>1050</v>
      </c>
      <c r="YR2" s="458" t="s">
        <v>1050</v>
      </c>
      <c r="YS2" s="458" t="s">
        <v>1050</v>
      </c>
      <c r="YT2" s="458" t="s">
        <v>1050</v>
      </c>
      <c r="YU2" s="458" t="s">
        <v>1050</v>
      </c>
      <c r="YV2" s="458" t="s">
        <v>1050</v>
      </c>
      <c r="YW2" s="458" t="s">
        <v>1050</v>
      </c>
      <c r="YX2" s="458" t="s">
        <v>1050</v>
      </c>
      <c r="YY2" s="458" t="s">
        <v>1050</v>
      </c>
      <c r="YZ2" s="458" t="s">
        <v>1050</v>
      </c>
      <c r="ZA2" s="458" t="s">
        <v>1050</v>
      </c>
      <c r="ZB2" s="458" t="s">
        <v>1050</v>
      </c>
      <c r="ZC2" s="458" t="s">
        <v>1050</v>
      </c>
      <c r="ZD2" s="458" t="s">
        <v>1050</v>
      </c>
      <c r="ZE2" s="458" t="s">
        <v>1050</v>
      </c>
      <c r="ZF2" s="458" t="s">
        <v>1050</v>
      </c>
      <c r="ZG2" s="458" t="s">
        <v>1050</v>
      </c>
      <c r="ZH2" s="458" t="s">
        <v>1050</v>
      </c>
      <c r="ZI2" s="458" t="s">
        <v>1050</v>
      </c>
      <c r="ZJ2" s="458" t="s">
        <v>1050</v>
      </c>
      <c r="ZK2" s="458" t="s">
        <v>1050</v>
      </c>
      <c r="ZL2" s="458" t="s">
        <v>1050</v>
      </c>
      <c r="ZM2" s="458" t="s">
        <v>1050</v>
      </c>
      <c r="ZN2" s="458" t="s">
        <v>1050</v>
      </c>
      <c r="ZO2" s="458" t="s">
        <v>1050</v>
      </c>
      <c r="ZP2" s="458" t="s">
        <v>1050</v>
      </c>
      <c r="ZQ2" s="458" t="s">
        <v>1050</v>
      </c>
      <c r="ZR2" s="458" t="s">
        <v>1050</v>
      </c>
      <c r="ZS2" s="458" t="s">
        <v>1050</v>
      </c>
      <c r="ZT2" s="458" t="s">
        <v>1050</v>
      </c>
      <c r="ZU2" s="458" t="s">
        <v>1050</v>
      </c>
      <c r="ZV2" s="458" t="s">
        <v>1050</v>
      </c>
      <c r="ZW2" s="458" t="s">
        <v>1050</v>
      </c>
      <c r="ZX2" s="458" t="s">
        <v>1050</v>
      </c>
      <c r="ZY2" s="458" t="s">
        <v>1050</v>
      </c>
      <c r="ZZ2" s="458" t="s">
        <v>1050</v>
      </c>
      <c r="AAA2" s="458" t="s">
        <v>1050</v>
      </c>
      <c r="AAB2" s="458" t="s">
        <v>1050</v>
      </c>
      <c r="AAC2" s="458" t="s">
        <v>1050</v>
      </c>
      <c r="AAD2" s="458" t="s">
        <v>1050</v>
      </c>
      <c r="AAE2" s="458" t="s">
        <v>1050</v>
      </c>
      <c r="AAF2" s="458" t="s">
        <v>1050</v>
      </c>
      <c r="AAG2" s="458" t="s">
        <v>1050</v>
      </c>
      <c r="AAH2" s="458" t="s">
        <v>1050</v>
      </c>
      <c r="AAI2" s="458" t="s">
        <v>1050</v>
      </c>
      <c r="AAJ2" s="458" t="s">
        <v>1050</v>
      </c>
      <c r="AAK2" s="458" t="s">
        <v>1050</v>
      </c>
      <c r="AAL2" s="458" t="s">
        <v>1050</v>
      </c>
      <c r="AAM2" s="458" t="s">
        <v>1050</v>
      </c>
      <c r="AAN2" s="458" t="s">
        <v>1050</v>
      </c>
      <c r="AAO2" s="458" t="s">
        <v>1050</v>
      </c>
      <c r="AAP2" s="458" t="s">
        <v>1050</v>
      </c>
      <c r="AAQ2" s="458" t="s">
        <v>1050</v>
      </c>
      <c r="AAR2" s="458" t="s">
        <v>1050</v>
      </c>
      <c r="AAS2" s="458" t="s">
        <v>1050</v>
      </c>
      <c r="AAT2" s="458" t="s">
        <v>1050</v>
      </c>
      <c r="AAU2" s="458" t="s">
        <v>1050</v>
      </c>
      <c r="AAV2" s="458" t="s">
        <v>1050</v>
      </c>
      <c r="AAW2" s="458" t="s">
        <v>1050</v>
      </c>
      <c r="AAX2" s="458" t="s">
        <v>1050</v>
      </c>
      <c r="AAY2" s="458" t="s">
        <v>1050</v>
      </c>
      <c r="AAZ2" s="458" t="s">
        <v>1050</v>
      </c>
      <c r="ABA2" s="458" t="s">
        <v>1050</v>
      </c>
      <c r="ABB2" s="458" t="s">
        <v>1050</v>
      </c>
      <c r="ABC2" s="458" t="s">
        <v>1050</v>
      </c>
      <c r="ABD2" s="458" t="s">
        <v>1050</v>
      </c>
      <c r="ABE2" s="458" t="s">
        <v>1050</v>
      </c>
      <c r="ABF2" s="458" t="s">
        <v>1050</v>
      </c>
      <c r="ABG2" s="458" t="s">
        <v>1050</v>
      </c>
      <c r="ABH2" s="458" t="s">
        <v>1050</v>
      </c>
      <c r="ABI2" s="458" t="s">
        <v>1050</v>
      </c>
      <c r="ABJ2" s="458" t="s">
        <v>1050</v>
      </c>
      <c r="ABK2" s="458" t="s">
        <v>1050</v>
      </c>
      <c r="ABL2" s="458" t="s">
        <v>1050</v>
      </c>
      <c r="ABM2" s="458" t="s">
        <v>1050</v>
      </c>
      <c r="ABN2" s="458" t="s">
        <v>1050</v>
      </c>
      <c r="ABO2" s="458" t="s">
        <v>1050</v>
      </c>
      <c r="ABP2" s="458" t="s">
        <v>1050</v>
      </c>
      <c r="ABQ2" s="458" t="s">
        <v>1050</v>
      </c>
      <c r="ABR2" s="458" t="s">
        <v>1050</v>
      </c>
      <c r="ABS2" s="458" t="s">
        <v>1050</v>
      </c>
      <c r="ABT2" s="458" t="s">
        <v>1050</v>
      </c>
      <c r="ABU2" s="458" t="s">
        <v>1050</v>
      </c>
      <c r="ABV2" s="458" t="s">
        <v>1050</v>
      </c>
      <c r="ABW2" s="458" t="s">
        <v>1050</v>
      </c>
      <c r="ABX2" s="458" t="s">
        <v>1050</v>
      </c>
      <c r="ABY2" s="458" t="s">
        <v>1050</v>
      </c>
      <c r="ABZ2" s="458" t="s">
        <v>1050</v>
      </c>
      <c r="ACA2" s="458" t="s">
        <v>1050</v>
      </c>
      <c r="ACB2" s="458" t="s">
        <v>1050</v>
      </c>
      <c r="ACC2" s="458" t="s">
        <v>1050</v>
      </c>
      <c r="ACD2" s="458" t="s">
        <v>1050</v>
      </c>
      <c r="ACE2" s="458" t="s">
        <v>1050</v>
      </c>
      <c r="ACF2" s="458" t="s">
        <v>1050</v>
      </c>
      <c r="ACG2" s="458" t="s">
        <v>1050</v>
      </c>
      <c r="ACH2" s="458" t="s">
        <v>1050</v>
      </c>
      <c r="ACI2" s="458" t="s">
        <v>1050</v>
      </c>
      <c r="ACJ2" s="458" t="s">
        <v>1050</v>
      </c>
      <c r="ACK2" s="458" t="s">
        <v>1050</v>
      </c>
      <c r="ACL2" s="458" t="s">
        <v>1050</v>
      </c>
      <c r="ACM2" s="458" t="s">
        <v>1050</v>
      </c>
      <c r="ACN2" s="458" t="s">
        <v>1050</v>
      </c>
      <c r="ACO2" s="458" t="s">
        <v>1050</v>
      </c>
      <c r="ACP2" s="458" t="s">
        <v>1050</v>
      </c>
      <c r="ACQ2" s="458" t="s">
        <v>1050</v>
      </c>
      <c r="ACR2" s="458" t="s">
        <v>1050</v>
      </c>
      <c r="ACS2" s="458" t="s">
        <v>1050</v>
      </c>
      <c r="ACT2" s="458" t="s">
        <v>1050</v>
      </c>
      <c r="ACU2" s="458" t="s">
        <v>1050</v>
      </c>
      <c r="ACV2" s="458" t="s">
        <v>1050</v>
      </c>
      <c r="ACW2" s="458" t="s">
        <v>1050</v>
      </c>
      <c r="ACX2" s="458" t="s">
        <v>1050</v>
      </c>
      <c r="ACY2" s="458" t="s">
        <v>1050</v>
      </c>
      <c r="ACZ2" s="458" t="s">
        <v>1050</v>
      </c>
      <c r="ADA2" s="458" t="s">
        <v>1050</v>
      </c>
      <c r="ADB2" s="458" t="s">
        <v>1050</v>
      </c>
      <c r="ADC2" s="458" t="s">
        <v>1050</v>
      </c>
      <c r="ADD2" s="458" t="s">
        <v>1050</v>
      </c>
      <c r="ADE2" s="458" t="s">
        <v>1050</v>
      </c>
      <c r="ADF2" s="458" t="s">
        <v>1050</v>
      </c>
      <c r="ADG2" s="458" t="s">
        <v>1050</v>
      </c>
      <c r="ADH2" s="458" t="s">
        <v>1050</v>
      </c>
      <c r="ADI2" s="458" t="s">
        <v>1050</v>
      </c>
      <c r="ADJ2" s="458" t="s">
        <v>1050</v>
      </c>
      <c r="ADK2" s="458" t="s">
        <v>1050</v>
      </c>
      <c r="ADL2" s="458" t="s">
        <v>1050</v>
      </c>
      <c r="ADM2" s="458" t="s">
        <v>1050</v>
      </c>
      <c r="ADN2" s="458" t="s">
        <v>1050</v>
      </c>
      <c r="ADO2" s="458" t="s">
        <v>1050</v>
      </c>
      <c r="ADP2" s="458" t="s">
        <v>1050</v>
      </c>
      <c r="ADQ2" s="458" t="s">
        <v>1050</v>
      </c>
      <c r="ADR2" s="458" t="s">
        <v>1050</v>
      </c>
      <c r="ADS2" s="458" t="s">
        <v>1050</v>
      </c>
      <c r="ADT2" s="458" t="s">
        <v>1050</v>
      </c>
      <c r="ADU2" s="458" t="s">
        <v>1050</v>
      </c>
      <c r="ADV2" s="458" t="s">
        <v>1050</v>
      </c>
      <c r="ADW2" s="458" t="s">
        <v>1050</v>
      </c>
      <c r="ADX2" s="458" t="s">
        <v>1050</v>
      </c>
      <c r="ADY2" s="458" t="s">
        <v>1050</v>
      </c>
      <c r="ADZ2" s="458" t="s">
        <v>1050</v>
      </c>
      <c r="AEA2" s="458" t="s">
        <v>1050</v>
      </c>
      <c r="AEB2" s="458" t="s">
        <v>1050</v>
      </c>
      <c r="AEC2" s="458" t="s">
        <v>1050</v>
      </c>
      <c r="AED2" s="458" t="s">
        <v>1050</v>
      </c>
      <c r="AEE2" s="458" t="s">
        <v>1050</v>
      </c>
      <c r="AEF2" s="458" t="s">
        <v>1050</v>
      </c>
      <c r="AEG2" s="458" t="s">
        <v>1050</v>
      </c>
      <c r="AEH2" s="458" t="s">
        <v>1050</v>
      </c>
      <c r="AEI2" s="458" t="s">
        <v>1050</v>
      </c>
      <c r="AEJ2" s="458" t="s">
        <v>1050</v>
      </c>
      <c r="AEK2" s="458" t="s">
        <v>1050</v>
      </c>
      <c r="AEL2" s="458" t="s">
        <v>1050</v>
      </c>
      <c r="AEM2" s="458" t="s">
        <v>1050</v>
      </c>
      <c r="AEN2" s="458" t="s">
        <v>1050</v>
      </c>
      <c r="AEO2" s="458" t="s">
        <v>1050</v>
      </c>
      <c r="AEP2" s="458" t="s">
        <v>1050</v>
      </c>
      <c r="AEQ2" s="458" t="s">
        <v>1050</v>
      </c>
      <c r="AER2" s="458" t="s">
        <v>1050</v>
      </c>
      <c r="AES2" s="458" t="s">
        <v>1050</v>
      </c>
      <c r="AET2" s="458" t="s">
        <v>1050</v>
      </c>
      <c r="AEU2" s="458" t="s">
        <v>1050</v>
      </c>
      <c r="AEV2" s="458" t="s">
        <v>1050</v>
      </c>
      <c r="AEW2" s="458" t="s">
        <v>1050</v>
      </c>
      <c r="AEX2" s="458" t="s">
        <v>1050</v>
      </c>
      <c r="AEY2" s="458" t="s">
        <v>1050</v>
      </c>
      <c r="AEZ2" s="458" t="s">
        <v>1050</v>
      </c>
      <c r="AFA2" s="458" t="s">
        <v>1050</v>
      </c>
      <c r="AFB2" s="458" t="s">
        <v>1050</v>
      </c>
      <c r="AFC2" s="458" t="s">
        <v>1050</v>
      </c>
      <c r="AFD2" s="458" t="s">
        <v>1050</v>
      </c>
      <c r="AFE2" s="458" t="s">
        <v>1050</v>
      </c>
      <c r="AFF2" s="458" t="s">
        <v>1050</v>
      </c>
      <c r="AFG2" s="458" t="s">
        <v>1050</v>
      </c>
      <c r="AFH2" s="458" t="s">
        <v>1050</v>
      </c>
      <c r="AFI2" s="458" t="s">
        <v>1050</v>
      </c>
      <c r="AFJ2" s="458" t="s">
        <v>1050</v>
      </c>
      <c r="AFK2" s="458" t="s">
        <v>1050</v>
      </c>
      <c r="AFL2" s="458" t="s">
        <v>1050</v>
      </c>
      <c r="AFM2" s="458" t="s">
        <v>1050</v>
      </c>
      <c r="AFN2" s="458" t="s">
        <v>1050</v>
      </c>
      <c r="AFO2" s="458" t="s">
        <v>1050</v>
      </c>
      <c r="AFP2" s="458" t="s">
        <v>1050</v>
      </c>
      <c r="AFQ2" s="458" t="s">
        <v>1050</v>
      </c>
      <c r="AFR2" s="458" t="s">
        <v>1050</v>
      </c>
      <c r="AFS2" s="458" t="s">
        <v>1050</v>
      </c>
      <c r="AFT2" s="458" t="s">
        <v>1050</v>
      </c>
      <c r="AFU2" s="458" t="s">
        <v>1050</v>
      </c>
      <c r="AFV2" s="458" t="s">
        <v>1050</v>
      </c>
      <c r="AFW2" s="458" t="s">
        <v>1050</v>
      </c>
      <c r="AFX2" s="458" t="s">
        <v>1050</v>
      </c>
      <c r="AFY2" s="458" t="s">
        <v>1050</v>
      </c>
      <c r="AFZ2" s="458" t="s">
        <v>1050</v>
      </c>
      <c r="AGA2" s="458" t="s">
        <v>1050</v>
      </c>
      <c r="AGB2" s="458" t="s">
        <v>1050</v>
      </c>
      <c r="AGC2" s="458" t="s">
        <v>1050</v>
      </c>
      <c r="AGD2" s="458" t="s">
        <v>1050</v>
      </c>
      <c r="AGE2" s="458" t="s">
        <v>1050</v>
      </c>
      <c r="AGF2" s="458" t="s">
        <v>1050</v>
      </c>
      <c r="AGG2" s="458" t="s">
        <v>1050</v>
      </c>
      <c r="AGH2" s="458" t="s">
        <v>1050</v>
      </c>
      <c r="AGI2" s="458" t="s">
        <v>1050</v>
      </c>
      <c r="AGJ2" s="458" t="s">
        <v>1050</v>
      </c>
      <c r="AGK2" s="458" t="s">
        <v>1050</v>
      </c>
      <c r="AGL2" s="458" t="s">
        <v>1050</v>
      </c>
      <c r="AGM2" s="458" t="s">
        <v>1050</v>
      </c>
      <c r="AGN2" s="458" t="s">
        <v>1050</v>
      </c>
      <c r="AGO2" s="458" t="s">
        <v>1050</v>
      </c>
      <c r="AGP2" s="458" t="s">
        <v>1050</v>
      </c>
      <c r="AGQ2" s="458" t="s">
        <v>1050</v>
      </c>
      <c r="AGR2" s="458" t="s">
        <v>1050</v>
      </c>
      <c r="AGS2" s="458" t="s">
        <v>1050</v>
      </c>
      <c r="AGT2" s="458" t="s">
        <v>1050</v>
      </c>
      <c r="AGU2" s="458" t="s">
        <v>1050</v>
      </c>
      <c r="AGV2" s="458" t="s">
        <v>1050</v>
      </c>
      <c r="AGW2" s="458" t="s">
        <v>1050</v>
      </c>
      <c r="AGX2" s="458" t="s">
        <v>1050</v>
      </c>
      <c r="AGY2" s="458" t="s">
        <v>1050</v>
      </c>
      <c r="AGZ2" s="458" t="s">
        <v>1050</v>
      </c>
      <c r="AHA2" s="458" t="s">
        <v>1050</v>
      </c>
      <c r="AHB2" s="458" t="s">
        <v>1050</v>
      </c>
      <c r="AHC2" s="458" t="s">
        <v>1050</v>
      </c>
      <c r="AHD2" s="458" t="s">
        <v>1050</v>
      </c>
      <c r="AHE2" s="458" t="s">
        <v>1050</v>
      </c>
      <c r="AHF2" s="458" t="s">
        <v>1050</v>
      </c>
      <c r="AHG2" s="458" t="s">
        <v>1050</v>
      </c>
      <c r="AHH2" s="458" t="s">
        <v>1050</v>
      </c>
      <c r="AHI2" s="458" t="s">
        <v>1050</v>
      </c>
      <c r="AHJ2" s="458" t="s">
        <v>1050</v>
      </c>
      <c r="AHK2" s="458" t="s">
        <v>1050</v>
      </c>
      <c r="AHL2" s="458" t="s">
        <v>1050</v>
      </c>
      <c r="AHM2" s="458" t="s">
        <v>1050</v>
      </c>
      <c r="AHN2" s="458" t="s">
        <v>1050</v>
      </c>
      <c r="AHO2" s="458" t="s">
        <v>1050</v>
      </c>
      <c r="AHP2" s="458" t="s">
        <v>1050</v>
      </c>
      <c r="AHQ2" s="458" t="s">
        <v>1050</v>
      </c>
      <c r="AHR2" s="458" t="s">
        <v>1050</v>
      </c>
      <c r="AHS2" s="458" t="s">
        <v>1050</v>
      </c>
      <c r="AHT2" s="458" t="s">
        <v>1050</v>
      </c>
      <c r="AHU2" s="458" t="s">
        <v>1050</v>
      </c>
      <c r="AHV2" s="458" t="s">
        <v>1050</v>
      </c>
      <c r="AHW2" s="458" t="s">
        <v>1050</v>
      </c>
      <c r="AHX2" s="458" t="s">
        <v>1050</v>
      </c>
      <c r="AHY2" s="458" t="s">
        <v>1050</v>
      </c>
      <c r="AHZ2" s="458" t="s">
        <v>1050</v>
      </c>
      <c r="AIA2" s="458" t="s">
        <v>1050</v>
      </c>
      <c r="AIB2" s="458" t="s">
        <v>1050</v>
      </c>
      <c r="AIC2" s="458" t="s">
        <v>1050</v>
      </c>
      <c r="AID2" s="458" t="s">
        <v>1050</v>
      </c>
      <c r="AIE2" s="458" t="s">
        <v>1050</v>
      </c>
      <c r="AIF2" s="458" t="s">
        <v>1050</v>
      </c>
      <c r="AIG2" s="458" t="s">
        <v>1050</v>
      </c>
      <c r="AIH2" s="458" t="s">
        <v>1050</v>
      </c>
      <c r="AII2" s="458" t="s">
        <v>1050</v>
      </c>
      <c r="AIJ2" s="458" t="s">
        <v>1050</v>
      </c>
      <c r="AIK2" s="458" t="s">
        <v>1050</v>
      </c>
      <c r="AIL2" s="458" t="s">
        <v>1050</v>
      </c>
      <c r="AIM2" s="458" t="s">
        <v>1050</v>
      </c>
      <c r="AIN2" s="458" t="s">
        <v>1050</v>
      </c>
      <c r="AIO2" s="458" t="s">
        <v>1050</v>
      </c>
      <c r="AIP2" s="458" t="s">
        <v>1050</v>
      </c>
      <c r="AIQ2" s="458" t="s">
        <v>1050</v>
      </c>
      <c r="AIR2" s="458" t="s">
        <v>1050</v>
      </c>
      <c r="AIS2" s="458" t="s">
        <v>1050</v>
      </c>
      <c r="AIT2" s="458" t="s">
        <v>1050</v>
      </c>
      <c r="AIU2" s="458" t="s">
        <v>1050</v>
      </c>
      <c r="AIV2" s="458" t="s">
        <v>1050</v>
      </c>
      <c r="AIW2" s="458" t="s">
        <v>1050</v>
      </c>
      <c r="AIX2" s="458" t="s">
        <v>1050</v>
      </c>
      <c r="AIY2" s="458" t="s">
        <v>1050</v>
      </c>
      <c r="AIZ2" s="458" t="s">
        <v>1050</v>
      </c>
      <c r="AJA2" s="458" t="s">
        <v>1050</v>
      </c>
      <c r="AJB2" s="458" t="s">
        <v>1050</v>
      </c>
      <c r="AJC2" s="458" t="s">
        <v>1050</v>
      </c>
      <c r="AJD2" s="458" t="s">
        <v>1050</v>
      </c>
      <c r="AJE2" s="458" t="s">
        <v>1050</v>
      </c>
      <c r="AJF2" s="458" t="s">
        <v>1050</v>
      </c>
      <c r="AJG2" s="458" t="s">
        <v>1050</v>
      </c>
      <c r="AJH2" s="458" t="s">
        <v>1050</v>
      </c>
      <c r="AJI2" s="458" t="s">
        <v>1050</v>
      </c>
      <c r="AJJ2" s="458" t="s">
        <v>1050</v>
      </c>
      <c r="AJK2" s="458" t="s">
        <v>1050</v>
      </c>
      <c r="AJL2" s="458" t="s">
        <v>1050</v>
      </c>
      <c r="AJM2" s="458" t="s">
        <v>1050</v>
      </c>
      <c r="AJN2" s="458" t="s">
        <v>1050</v>
      </c>
      <c r="AJO2" s="458" t="s">
        <v>1050</v>
      </c>
      <c r="AJP2" s="458" t="s">
        <v>1050</v>
      </c>
      <c r="AJQ2" s="458" t="s">
        <v>1050</v>
      </c>
      <c r="AJR2" s="458" t="s">
        <v>1050</v>
      </c>
      <c r="AJS2" s="458" t="s">
        <v>1050</v>
      </c>
      <c r="AJT2" s="458" t="s">
        <v>1050</v>
      </c>
      <c r="AJU2" s="458" t="s">
        <v>1050</v>
      </c>
      <c r="AJV2" s="458" t="s">
        <v>1050</v>
      </c>
      <c r="AJW2" s="458" t="s">
        <v>1050</v>
      </c>
      <c r="AJX2" s="458" t="s">
        <v>1050</v>
      </c>
      <c r="AJY2" s="458" t="s">
        <v>1050</v>
      </c>
      <c r="AJZ2" s="458" t="s">
        <v>1050</v>
      </c>
      <c r="AKA2" s="458" t="s">
        <v>1050</v>
      </c>
      <c r="AKB2" s="458" t="s">
        <v>1050</v>
      </c>
      <c r="AKC2" s="458" t="s">
        <v>1050</v>
      </c>
      <c r="AKD2" s="458" t="s">
        <v>1050</v>
      </c>
      <c r="AKE2" s="458" t="s">
        <v>1050</v>
      </c>
      <c r="AKF2" s="458" t="s">
        <v>1050</v>
      </c>
      <c r="AKG2" s="458" t="s">
        <v>1050</v>
      </c>
      <c r="AKH2" s="458" t="s">
        <v>1050</v>
      </c>
      <c r="AKI2" s="458" t="s">
        <v>1050</v>
      </c>
      <c r="AKJ2" s="458" t="s">
        <v>1050</v>
      </c>
      <c r="AKK2" s="458" t="s">
        <v>1050</v>
      </c>
      <c r="AKL2" s="458" t="s">
        <v>1050</v>
      </c>
      <c r="AKM2" s="458" t="s">
        <v>1050</v>
      </c>
      <c r="AKN2" s="458" t="s">
        <v>1050</v>
      </c>
      <c r="AKO2" s="458" t="s">
        <v>1050</v>
      </c>
      <c r="AKP2" s="458" t="s">
        <v>1050</v>
      </c>
      <c r="AKQ2" s="458" t="s">
        <v>1050</v>
      </c>
      <c r="AKR2" s="458" t="s">
        <v>1050</v>
      </c>
      <c r="AKS2" s="458" t="s">
        <v>1050</v>
      </c>
      <c r="AKT2" s="458" t="s">
        <v>1050</v>
      </c>
      <c r="AKU2" s="458" t="s">
        <v>1050</v>
      </c>
      <c r="AKV2" s="458" t="s">
        <v>1050</v>
      </c>
      <c r="AKW2" s="458" t="s">
        <v>1050</v>
      </c>
      <c r="AKX2" s="458" t="s">
        <v>1050</v>
      </c>
      <c r="AKY2" s="458" t="s">
        <v>1050</v>
      </c>
      <c r="AKZ2" s="458" t="s">
        <v>1050</v>
      </c>
      <c r="ALA2" s="458" t="s">
        <v>1050</v>
      </c>
      <c r="ALB2" s="458" t="s">
        <v>1050</v>
      </c>
      <c r="ALC2" s="458" t="s">
        <v>1050</v>
      </c>
      <c r="ALD2" s="458" t="s">
        <v>1050</v>
      </c>
      <c r="ALE2" s="458" t="s">
        <v>1050</v>
      </c>
      <c r="ALF2" s="458" t="s">
        <v>1050</v>
      </c>
      <c r="ALG2" s="458" t="s">
        <v>1050</v>
      </c>
      <c r="ALH2" s="458" t="s">
        <v>1050</v>
      </c>
      <c r="ALI2" s="458" t="s">
        <v>1050</v>
      </c>
      <c r="ALJ2" s="458" t="s">
        <v>1050</v>
      </c>
      <c r="ALK2" s="458" t="s">
        <v>1050</v>
      </c>
      <c r="ALL2" s="458" t="s">
        <v>1050</v>
      </c>
      <c r="ALM2" s="458" t="s">
        <v>1050</v>
      </c>
      <c r="ALN2" s="458" t="s">
        <v>1050</v>
      </c>
      <c r="ALO2" s="458" t="s">
        <v>1050</v>
      </c>
      <c r="ALP2" s="458" t="s">
        <v>1050</v>
      </c>
      <c r="ALQ2" s="458" t="s">
        <v>1050</v>
      </c>
      <c r="ALR2" s="458" t="s">
        <v>1050</v>
      </c>
      <c r="ALS2" s="458" t="s">
        <v>1050</v>
      </c>
      <c r="ALT2" s="458" t="s">
        <v>1050</v>
      </c>
      <c r="ALU2" s="458" t="s">
        <v>1050</v>
      </c>
      <c r="ALV2" s="458" t="s">
        <v>1050</v>
      </c>
      <c r="ALW2" s="458" t="s">
        <v>1050</v>
      </c>
      <c r="ALX2" s="458" t="s">
        <v>1050</v>
      </c>
      <c r="ALY2" s="458" t="s">
        <v>1050</v>
      </c>
      <c r="ALZ2" s="458" t="s">
        <v>1050</v>
      </c>
      <c r="AMA2" s="458" t="s">
        <v>1050</v>
      </c>
      <c r="AMB2" s="458" t="s">
        <v>1050</v>
      </c>
      <c r="AMC2" s="458" t="s">
        <v>1050</v>
      </c>
      <c r="AMD2" s="458" t="s">
        <v>1050</v>
      </c>
      <c r="AME2" s="458" t="s">
        <v>1050</v>
      </c>
      <c r="AMF2" s="458" t="s">
        <v>1050</v>
      </c>
      <c r="AMG2" s="458" t="s">
        <v>1050</v>
      </c>
      <c r="AMH2" s="458" t="s">
        <v>1050</v>
      </c>
      <c r="AMI2" s="458" t="s">
        <v>1050</v>
      </c>
      <c r="AMJ2" s="458" t="s">
        <v>1050</v>
      </c>
      <c r="AMK2" s="458" t="s">
        <v>1050</v>
      </c>
      <c r="AML2" s="458" t="s">
        <v>1050</v>
      </c>
      <c r="AMM2" s="458" t="s">
        <v>1050</v>
      </c>
      <c r="AMN2" s="458" t="s">
        <v>1050</v>
      </c>
      <c r="AMO2" s="458" t="s">
        <v>1050</v>
      </c>
      <c r="AMP2" s="458" t="s">
        <v>1050</v>
      </c>
      <c r="AMQ2" s="458" t="s">
        <v>1050</v>
      </c>
      <c r="AMR2" s="458" t="s">
        <v>1050</v>
      </c>
      <c r="AMS2" s="458" t="s">
        <v>1050</v>
      </c>
      <c r="AMT2" s="458" t="s">
        <v>1050</v>
      </c>
      <c r="AMU2" s="458" t="s">
        <v>1050</v>
      </c>
      <c r="AMV2" s="458" t="s">
        <v>1050</v>
      </c>
      <c r="AMW2" s="458" t="s">
        <v>1050</v>
      </c>
      <c r="AMX2" s="458" t="s">
        <v>1050</v>
      </c>
      <c r="AMY2" s="458" t="s">
        <v>1050</v>
      </c>
      <c r="AMZ2" s="458" t="s">
        <v>1050</v>
      </c>
      <c r="ANA2" s="458" t="s">
        <v>1050</v>
      </c>
      <c r="ANB2" s="458" t="s">
        <v>1050</v>
      </c>
      <c r="ANC2" s="458" t="s">
        <v>1050</v>
      </c>
      <c r="AND2" s="458" t="s">
        <v>1050</v>
      </c>
      <c r="ANE2" s="458" t="s">
        <v>1050</v>
      </c>
      <c r="ANF2" s="458" t="s">
        <v>1050</v>
      </c>
      <c r="ANG2" s="458" t="s">
        <v>1050</v>
      </c>
      <c r="ANH2" s="458" t="s">
        <v>1050</v>
      </c>
      <c r="ANI2" s="458" t="s">
        <v>1050</v>
      </c>
      <c r="ANJ2" s="458" t="s">
        <v>1050</v>
      </c>
      <c r="ANK2" s="458" t="s">
        <v>1050</v>
      </c>
      <c r="ANL2" s="458" t="s">
        <v>1050</v>
      </c>
      <c r="ANM2" s="458" t="s">
        <v>1050</v>
      </c>
      <c r="ANN2" s="458" t="s">
        <v>1050</v>
      </c>
      <c r="ANO2" s="458" t="s">
        <v>1050</v>
      </c>
      <c r="ANP2" s="458" t="s">
        <v>1050</v>
      </c>
      <c r="ANQ2" s="458" t="s">
        <v>1050</v>
      </c>
      <c r="ANR2" s="458" t="s">
        <v>1050</v>
      </c>
      <c r="ANS2" s="458" t="s">
        <v>1050</v>
      </c>
      <c r="ANT2" s="458" t="s">
        <v>1050</v>
      </c>
      <c r="ANU2" s="458" t="s">
        <v>1050</v>
      </c>
      <c r="ANV2" s="458" t="s">
        <v>1050</v>
      </c>
      <c r="ANW2" s="458" t="s">
        <v>1050</v>
      </c>
      <c r="ANX2" s="458" t="s">
        <v>1050</v>
      </c>
      <c r="ANY2" s="458" t="s">
        <v>1050</v>
      </c>
      <c r="ANZ2" s="458" t="s">
        <v>1050</v>
      </c>
      <c r="AOA2" s="458" t="s">
        <v>1050</v>
      </c>
      <c r="AOB2" s="458" t="s">
        <v>1050</v>
      </c>
      <c r="AOC2" s="458" t="s">
        <v>1050</v>
      </c>
      <c r="AOD2" s="458" t="s">
        <v>1050</v>
      </c>
      <c r="AOE2" s="458" t="s">
        <v>1050</v>
      </c>
      <c r="AOF2" s="458" t="s">
        <v>1050</v>
      </c>
      <c r="AOG2" s="458" t="s">
        <v>1050</v>
      </c>
      <c r="AOH2" s="458" t="s">
        <v>1050</v>
      </c>
      <c r="AOI2" s="458" t="s">
        <v>1050</v>
      </c>
      <c r="AOJ2" s="458" t="s">
        <v>1050</v>
      </c>
      <c r="AOK2" s="458" t="s">
        <v>1050</v>
      </c>
      <c r="AOL2" s="458" t="s">
        <v>1050</v>
      </c>
      <c r="AOM2" s="458" t="s">
        <v>1050</v>
      </c>
      <c r="AON2" s="458" t="s">
        <v>1050</v>
      </c>
      <c r="AOO2" s="458" t="s">
        <v>1050</v>
      </c>
      <c r="AOP2" s="458" t="s">
        <v>1050</v>
      </c>
      <c r="AOQ2" s="458" t="s">
        <v>1050</v>
      </c>
      <c r="AOR2" s="458" t="s">
        <v>1050</v>
      </c>
      <c r="AOS2" s="458" t="s">
        <v>1050</v>
      </c>
      <c r="AOT2" s="458" t="s">
        <v>1050</v>
      </c>
      <c r="AOU2" s="458" t="s">
        <v>1050</v>
      </c>
      <c r="AOV2" s="458" t="s">
        <v>1050</v>
      </c>
      <c r="AOW2" s="458" t="s">
        <v>1050</v>
      </c>
      <c r="AOX2" s="458" t="s">
        <v>1050</v>
      </c>
      <c r="AOY2" s="458" t="s">
        <v>1050</v>
      </c>
      <c r="AOZ2" s="458" t="s">
        <v>1050</v>
      </c>
      <c r="APA2" s="458" t="s">
        <v>1050</v>
      </c>
      <c r="APB2" s="458" t="s">
        <v>1050</v>
      </c>
      <c r="APC2" s="458" t="s">
        <v>1050</v>
      </c>
      <c r="APD2" s="458" t="s">
        <v>1050</v>
      </c>
      <c r="APE2" s="458" t="s">
        <v>1050</v>
      </c>
      <c r="APF2" s="458" t="s">
        <v>1050</v>
      </c>
      <c r="APG2" s="458" t="s">
        <v>1050</v>
      </c>
      <c r="APH2" s="458" t="s">
        <v>1050</v>
      </c>
      <c r="API2" s="458" t="s">
        <v>1050</v>
      </c>
      <c r="APJ2" s="458" t="s">
        <v>1050</v>
      </c>
      <c r="APK2" s="458" t="s">
        <v>1050</v>
      </c>
      <c r="APL2" s="458" t="s">
        <v>1050</v>
      </c>
      <c r="APM2" s="458" t="s">
        <v>1050</v>
      </c>
      <c r="APN2" s="458" t="s">
        <v>1050</v>
      </c>
      <c r="APO2" s="458" t="s">
        <v>1050</v>
      </c>
      <c r="APP2" s="458" t="s">
        <v>1050</v>
      </c>
      <c r="APQ2" s="458" t="s">
        <v>1050</v>
      </c>
      <c r="APR2" s="458" t="s">
        <v>1050</v>
      </c>
      <c r="APS2" s="458" t="s">
        <v>1050</v>
      </c>
      <c r="APT2" s="458" t="s">
        <v>1050</v>
      </c>
      <c r="APU2" s="458" t="s">
        <v>1050</v>
      </c>
      <c r="APV2" s="458" t="s">
        <v>1050</v>
      </c>
      <c r="APW2" s="458" t="s">
        <v>1050</v>
      </c>
      <c r="APX2" s="458" t="s">
        <v>1050</v>
      </c>
      <c r="APY2" s="458" t="s">
        <v>1050</v>
      </c>
      <c r="APZ2" s="458" t="s">
        <v>1050</v>
      </c>
      <c r="AQA2" s="458" t="s">
        <v>1050</v>
      </c>
      <c r="AQB2" s="458" t="s">
        <v>1050</v>
      </c>
      <c r="AQC2" s="458" t="s">
        <v>1050</v>
      </c>
      <c r="AQD2" s="458" t="s">
        <v>1050</v>
      </c>
      <c r="AQE2" s="458" t="s">
        <v>1050</v>
      </c>
      <c r="AQF2" s="458" t="s">
        <v>1050</v>
      </c>
      <c r="AQG2" s="458" t="s">
        <v>1050</v>
      </c>
      <c r="AQH2" s="458" t="s">
        <v>1050</v>
      </c>
      <c r="AQI2" s="458" t="s">
        <v>1050</v>
      </c>
      <c r="AQJ2" s="458" t="s">
        <v>1050</v>
      </c>
      <c r="AQK2" s="458" t="s">
        <v>1050</v>
      </c>
      <c r="AQL2" s="458" t="s">
        <v>1050</v>
      </c>
      <c r="AQM2" s="458" t="s">
        <v>1050</v>
      </c>
      <c r="AQN2" s="458" t="s">
        <v>1050</v>
      </c>
      <c r="AQO2" s="458" t="s">
        <v>1050</v>
      </c>
      <c r="AQP2" s="458" t="s">
        <v>1050</v>
      </c>
      <c r="AQQ2" s="458" t="s">
        <v>1050</v>
      </c>
      <c r="AQR2" s="458" t="s">
        <v>1050</v>
      </c>
      <c r="AQS2" s="458" t="s">
        <v>1050</v>
      </c>
      <c r="AQT2" s="458" t="s">
        <v>1050</v>
      </c>
      <c r="AQU2" s="458" t="s">
        <v>1050</v>
      </c>
      <c r="AQV2" s="458" t="s">
        <v>1050</v>
      </c>
      <c r="AQW2" s="458" t="s">
        <v>1050</v>
      </c>
      <c r="AQX2" s="458" t="s">
        <v>1050</v>
      </c>
      <c r="AQY2" s="458" t="s">
        <v>1050</v>
      </c>
      <c r="AQZ2" s="458" t="s">
        <v>1050</v>
      </c>
      <c r="ARA2" s="458" t="s">
        <v>1050</v>
      </c>
      <c r="ARB2" s="458" t="s">
        <v>1050</v>
      </c>
      <c r="ARC2" s="458" t="s">
        <v>1050</v>
      </c>
      <c r="ARD2" s="458" t="s">
        <v>1050</v>
      </c>
      <c r="ARE2" s="458" t="s">
        <v>1050</v>
      </c>
      <c r="ARF2" s="458" t="s">
        <v>1050</v>
      </c>
      <c r="ARG2" s="458" t="s">
        <v>1050</v>
      </c>
      <c r="ARH2" s="458" t="s">
        <v>1050</v>
      </c>
      <c r="ARI2" s="458" t="s">
        <v>1050</v>
      </c>
      <c r="ARJ2" s="458" t="s">
        <v>1050</v>
      </c>
      <c r="ARK2" s="458" t="s">
        <v>1050</v>
      </c>
      <c r="ARL2" s="458" t="s">
        <v>1050</v>
      </c>
      <c r="ARM2" s="458" t="s">
        <v>1050</v>
      </c>
      <c r="ARN2" s="458" t="s">
        <v>1050</v>
      </c>
      <c r="ARO2" s="458" t="s">
        <v>1050</v>
      </c>
      <c r="ARP2" s="458" t="s">
        <v>1050</v>
      </c>
      <c r="ARQ2" s="458" t="s">
        <v>1050</v>
      </c>
      <c r="ARR2" s="458" t="s">
        <v>1050</v>
      </c>
      <c r="ARS2" s="458" t="s">
        <v>1050</v>
      </c>
      <c r="ART2" s="458" t="s">
        <v>1050</v>
      </c>
      <c r="ARU2" s="458" t="s">
        <v>1050</v>
      </c>
      <c r="ARV2" s="458" t="s">
        <v>1050</v>
      </c>
      <c r="ARW2" s="458" t="s">
        <v>1050</v>
      </c>
      <c r="ARX2" s="458" t="s">
        <v>1050</v>
      </c>
      <c r="ARY2" s="458" t="s">
        <v>1050</v>
      </c>
      <c r="ARZ2" s="458" t="s">
        <v>1050</v>
      </c>
      <c r="ASA2" s="458" t="s">
        <v>1050</v>
      </c>
      <c r="ASB2" s="458" t="s">
        <v>1050</v>
      </c>
      <c r="ASC2" s="458" t="s">
        <v>1050</v>
      </c>
      <c r="ASD2" s="458" t="s">
        <v>1050</v>
      </c>
      <c r="ASE2" s="458" t="s">
        <v>1050</v>
      </c>
      <c r="ASF2" s="458" t="s">
        <v>1050</v>
      </c>
      <c r="ASG2" s="458" t="s">
        <v>1050</v>
      </c>
      <c r="ASH2" s="458" t="s">
        <v>1050</v>
      </c>
      <c r="ASI2" s="458" t="s">
        <v>1050</v>
      </c>
      <c r="ASJ2" s="458" t="s">
        <v>1050</v>
      </c>
      <c r="ASK2" s="458" t="s">
        <v>1050</v>
      </c>
      <c r="ASL2" s="458" t="s">
        <v>1050</v>
      </c>
      <c r="ASM2" s="458" t="s">
        <v>1050</v>
      </c>
      <c r="ASN2" s="458" t="s">
        <v>1050</v>
      </c>
      <c r="ASO2" s="458" t="s">
        <v>1050</v>
      </c>
      <c r="ASP2" s="458" t="s">
        <v>1050</v>
      </c>
      <c r="ASQ2" s="458" t="s">
        <v>1050</v>
      </c>
      <c r="ASR2" s="458" t="s">
        <v>1050</v>
      </c>
      <c r="ASS2" s="458" t="s">
        <v>1050</v>
      </c>
      <c r="AST2" s="458" t="s">
        <v>1050</v>
      </c>
      <c r="ASU2" s="458" t="s">
        <v>1050</v>
      </c>
      <c r="ASV2" s="458" t="s">
        <v>1050</v>
      </c>
      <c r="ASW2" s="458" t="s">
        <v>1050</v>
      </c>
      <c r="ASX2" s="458" t="s">
        <v>1050</v>
      </c>
      <c r="ASY2" s="458" t="s">
        <v>1050</v>
      </c>
      <c r="ASZ2" s="458" t="s">
        <v>1050</v>
      </c>
      <c r="ATA2" s="458" t="s">
        <v>1050</v>
      </c>
      <c r="ATB2" s="458" t="s">
        <v>1050</v>
      </c>
      <c r="ATC2" s="458" t="s">
        <v>1050</v>
      </c>
      <c r="ATD2" s="458" t="s">
        <v>1050</v>
      </c>
      <c r="ATE2" s="458" t="s">
        <v>1050</v>
      </c>
      <c r="ATF2" s="458" t="s">
        <v>1050</v>
      </c>
      <c r="ATG2" s="458" t="s">
        <v>1050</v>
      </c>
      <c r="ATH2" s="458" t="s">
        <v>1050</v>
      </c>
      <c r="ATI2" s="458" t="s">
        <v>1050</v>
      </c>
      <c r="ATJ2" s="458" t="s">
        <v>1050</v>
      </c>
      <c r="ATK2" s="458" t="s">
        <v>1050</v>
      </c>
      <c r="ATL2" s="458" t="s">
        <v>1050</v>
      </c>
      <c r="ATM2" s="458" t="s">
        <v>1050</v>
      </c>
      <c r="ATN2" s="458" t="s">
        <v>1050</v>
      </c>
      <c r="ATO2" s="458" t="s">
        <v>1050</v>
      </c>
      <c r="ATP2" s="458" t="s">
        <v>1050</v>
      </c>
      <c r="ATQ2" s="458" t="s">
        <v>1050</v>
      </c>
      <c r="ATR2" s="458" t="s">
        <v>1050</v>
      </c>
      <c r="ATS2" s="458" t="s">
        <v>1050</v>
      </c>
      <c r="ATT2" s="458" t="s">
        <v>1050</v>
      </c>
      <c r="ATU2" s="458" t="s">
        <v>1050</v>
      </c>
      <c r="ATV2" s="458" t="s">
        <v>1050</v>
      </c>
      <c r="ATW2" s="458" t="s">
        <v>1050</v>
      </c>
      <c r="ATX2" s="458" t="s">
        <v>1050</v>
      </c>
      <c r="ATY2" s="458" t="s">
        <v>1050</v>
      </c>
      <c r="ATZ2" s="458" t="s">
        <v>1050</v>
      </c>
      <c r="AUA2" s="458" t="s">
        <v>1050</v>
      </c>
      <c r="AUB2" s="458" t="s">
        <v>1050</v>
      </c>
      <c r="AUC2" s="458" t="s">
        <v>1050</v>
      </c>
      <c r="AUD2" s="458" t="s">
        <v>1050</v>
      </c>
      <c r="AUE2" s="458" t="s">
        <v>1050</v>
      </c>
      <c r="AUF2" s="458" t="s">
        <v>1050</v>
      </c>
      <c r="AUG2" s="458" t="s">
        <v>1050</v>
      </c>
      <c r="AUH2" s="458" t="s">
        <v>1050</v>
      </c>
      <c r="AUI2" s="458" t="s">
        <v>1050</v>
      </c>
      <c r="AUJ2" s="458" t="s">
        <v>1050</v>
      </c>
      <c r="AUK2" s="458" t="s">
        <v>1050</v>
      </c>
      <c r="AUL2" s="458" t="s">
        <v>1050</v>
      </c>
      <c r="AUM2" s="458" t="s">
        <v>1050</v>
      </c>
      <c r="AUN2" s="458" t="s">
        <v>1050</v>
      </c>
      <c r="AUO2" s="458" t="s">
        <v>1050</v>
      </c>
      <c r="AUP2" s="458" t="s">
        <v>1050</v>
      </c>
      <c r="AUQ2" s="458" t="s">
        <v>1050</v>
      </c>
      <c r="AUR2" s="458" t="s">
        <v>1050</v>
      </c>
      <c r="AUS2" s="458" t="s">
        <v>1050</v>
      </c>
      <c r="AUT2" s="458" t="s">
        <v>1050</v>
      </c>
      <c r="AUU2" s="458" t="s">
        <v>1050</v>
      </c>
      <c r="AUV2" s="458" t="s">
        <v>1050</v>
      </c>
      <c r="AUW2" s="458" t="s">
        <v>1050</v>
      </c>
      <c r="AUX2" s="458" t="s">
        <v>1050</v>
      </c>
      <c r="AUY2" s="458" t="s">
        <v>1050</v>
      </c>
      <c r="AUZ2" s="458" t="s">
        <v>1050</v>
      </c>
      <c r="AVA2" s="458" t="s">
        <v>1050</v>
      </c>
      <c r="AVB2" s="458" t="s">
        <v>1050</v>
      </c>
      <c r="AVC2" s="458" t="s">
        <v>1050</v>
      </c>
      <c r="AVD2" s="458" t="s">
        <v>1050</v>
      </c>
      <c r="AVE2" s="458" t="s">
        <v>1050</v>
      </c>
      <c r="AVF2" s="458" t="s">
        <v>1050</v>
      </c>
      <c r="AVG2" s="458" t="s">
        <v>1050</v>
      </c>
      <c r="AVH2" s="458" t="s">
        <v>1050</v>
      </c>
      <c r="AVI2" s="458" t="s">
        <v>1050</v>
      </c>
      <c r="AVJ2" s="458" t="s">
        <v>1050</v>
      </c>
      <c r="AVK2" s="458" t="s">
        <v>1050</v>
      </c>
      <c r="AVL2" s="458" t="s">
        <v>1050</v>
      </c>
      <c r="AVM2" s="458" t="s">
        <v>1050</v>
      </c>
      <c r="AVN2" s="458" t="s">
        <v>1050</v>
      </c>
      <c r="AVO2" s="458" t="s">
        <v>1050</v>
      </c>
      <c r="AVP2" s="458" t="s">
        <v>1050</v>
      </c>
      <c r="AVQ2" s="458" t="s">
        <v>1050</v>
      </c>
      <c r="AVR2" s="458" t="s">
        <v>1050</v>
      </c>
      <c r="AVS2" s="458" t="s">
        <v>1050</v>
      </c>
      <c r="AVT2" s="458" t="s">
        <v>1050</v>
      </c>
      <c r="AVU2" s="458" t="s">
        <v>1050</v>
      </c>
      <c r="AVV2" s="458" t="s">
        <v>1050</v>
      </c>
      <c r="AVW2" s="458" t="s">
        <v>1050</v>
      </c>
      <c r="AVX2" s="458" t="s">
        <v>1050</v>
      </c>
      <c r="AVY2" s="458" t="s">
        <v>1050</v>
      </c>
      <c r="AVZ2" s="458" t="s">
        <v>1050</v>
      </c>
      <c r="AWA2" s="458" t="s">
        <v>1050</v>
      </c>
      <c r="AWB2" s="458" t="s">
        <v>1050</v>
      </c>
      <c r="AWC2" s="458" t="s">
        <v>1050</v>
      </c>
      <c r="AWD2" s="458" t="s">
        <v>1050</v>
      </c>
      <c r="AWE2" s="458" t="s">
        <v>1050</v>
      </c>
      <c r="AWF2" s="458" t="s">
        <v>1050</v>
      </c>
      <c r="AWG2" s="458" t="s">
        <v>1050</v>
      </c>
      <c r="AWH2" s="458" t="s">
        <v>1050</v>
      </c>
      <c r="AWI2" s="458" t="s">
        <v>1050</v>
      </c>
      <c r="AWJ2" s="458" t="s">
        <v>1050</v>
      </c>
      <c r="AWK2" s="458" t="s">
        <v>1050</v>
      </c>
      <c r="AWL2" s="458" t="s">
        <v>1050</v>
      </c>
      <c r="AWM2" s="458" t="s">
        <v>1050</v>
      </c>
      <c r="AWN2" s="458" t="s">
        <v>1050</v>
      </c>
      <c r="AWO2" s="458" t="s">
        <v>1050</v>
      </c>
      <c r="AWP2" s="458" t="s">
        <v>1050</v>
      </c>
      <c r="AWQ2" s="458" t="s">
        <v>1050</v>
      </c>
      <c r="AWR2" s="458" t="s">
        <v>1050</v>
      </c>
      <c r="AWS2" s="458" t="s">
        <v>1050</v>
      </c>
      <c r="AWT2" s="458" t="s">
        <v>1050</v>
      </c>
      <c r="AWU2" s="458" t="s">
        <v>1050</v>
      </c>
      <c r="AWV2" s="458" t="s">
        <v>1050</v>
      </c>
      <c r="AWW2" s="458" t="s">
        <v>1050</v>
      </c>
      <c r="AWX2" s="458" t="s">
        <v>1050</v>
      </c>
      <c r="AWY2" s="458" t="s">
        <v>1050</v>
      </c>
      <c r="AWZ2" s="458" t="s">
        <v>1050</v>
      </c>
      <c r="AXA2" s="458" t="s">
        <v>1050</v>
      </c>
      <c r="AXB2" s="458" t="s">
        <v>1050</v>
      </c>
      <c r="AXC2" s="458" t="s">
        <v>1050</v>
      </c>
      <c r="AXD2" s="458" t="s">
        <v>1050</v>
      </c>
      <c r="AXE2" s="458" t="s">
        <v>1050</v>
      </c>
      <c r="AXF2" s="458" t="s">
        <v>1050</v>
      </c>
      <c r="AXG2" s="458" t="s">
        <v>1050</v>
      </c>
      <c r="AXH2" s="458" t="s">
        <v>1050</v>
      </c>
      <c r="AXI2" s="458" t="s">
        <v>1050</v>
      </c>
      <c r="AXJ2" s="458" t="s">
        <v>1050</v>
      </c>
      <c r="AXK2" s="458" t="s">
        <v>1050</v>
      </c>
      <c r="AXL2" s="458" t="s">
        <v>1050</v>
      </c>
      <c r="AXM2" s="458" t="s">
        <v>1050</v>
      </c>
      <c r="AXN2" s="458" t="s">
        <v>1050</v>
      </c>
      <c r="AXO2" s="458" t="s">
        <v>1050</v>
      </c>
      <c r="AXP2" s="458" t="s">
        <v>1050</v>
      </c>
      <c r="AXQ2" s="458" t="s">
        <v>1050</v>
      </c>
      <c r="AXR2" s="458" t="s">
        <v>1050</v>
      </c>
      <c r="AXS2" s="458" t="s">
        <v>1050</v>
      </c>
      <c r="AXT2" s="458" t="s">
        <v>1050</v>
      </c>
      <c r="AXU2" s="458" t="s">
        <v>1050</v>
      </c>
      <c r="AXV2" s="458" t="s">
        <v>1050</v>
      </c>
      <c r="AXW2" s="458" t="s">
        <v>1050</v>
      </c>
      <c r="AXX2" s="458" t="s">
        <v>1050</v>
      </c>
      <c r="AXY2" s="458" t="s">
        <v>1050</v>
      </c>
      <c r="AXZ2" s="458" t="s">
        <v>1050</v>
      </c>
      <c r="AYA2" s="458" t="s">
        <v>1050</v>
      </c>
      <c r="AYB2" s="458" t="s">
        <v>1050</v>
      </c>
      <c r="AYC2" s="458" t="s">
        <v>1050</v>
      </c>
      <c r="AYD2" s="458" t="s">
        <v>1050</v>
      </c>
      <c r="AYE2" s="458" t="s">
        <v>1050</v>
      </c>
      <c r="AYF2" s="458" t="s">
        <v>1050</v>
      </c>
      <c r="AYG2" s="458" t="s">
        <v>1050</v>
      </c>
      <c r="AYH2" s="458" t="s">
        <v>1050</v>
      </c>
      <c r="AYI2" s="458" t="s">
        <v>1050</v>
      </c>
      <c r="AYJ2" s="458" t="s">
        <v>1050</v>
      </c>
      <c r="AYK2" s="458" t="s">
        <v>1050</v>
      </c>
      <c r="AYL2" s="458" t="s">
        <v>1050</v>
      </c>
      <c r="AYM2" s="458" t="s">
        <v>1050</v>
      </c>
      <c r="AYN2" s="458" t="s">
        <v>1050</v>
      </c>
      <c r="AYO2" s="458" t="s">
        <v>1050</v>
      </c>
      <c r="AYP2" s="458" t="s">
        <v>1050</v>
      </c>
      <c r="AYQ2" s="458" t="s">
        <v>1050</v>
      </c>
      <c r="AYR2" s="458" t="s">
        <v>1050</v>
      </c>
      <c r="AYS2" s="458" t="s">
        <v>1050</v>
      </c>
      <c r="AYT2" s="458" t="s">
        <v>1050</v>
      </c>
      <c r="AYU2" s="458" t="s">
        <v>1050</v>
      </c>
      <c r="AYV2" s="458" t="s">
        <v>1050</v>
      </c>
      <c r="AYW2" s="458" t="s">
        <v>1050</v>
      </c>
      <c r="AYX2" s="458" t="s">
        <v>1050</v>
      </c>
      <c r="AYY2" s="458" t="s">
        <v>1050</v>
      </c>
      <c r="AYZ2" s="458" t="s">
        <v>1050</v>
      </c>
      <c r="AZA2" s="458" t="s">
        <v>1050</v>
      </c>
      <c r="AZB2" s="458" t="s">
        <v>1050</v>
      </c>
      <c r="AZC2" s="458" t="s">
        <v>1050</v>
      </c>
      <c r="AZD2" s="458" t="s">
        <v>1050</v>
      </c>
      <c r="AZE2" s="458" t="s">
        <v>1050</v>
      </c>
      <c r="AZF2" s="458" t="s">
        <v>1050</v>
      </c>
      <c r="AZG2" s="458" t="s">
        <v>1050</v>
      </c>
      <c r="AZH2" s="458" t="s">
        <v>1050</v>
      </c>
      <c r="AZI2" s="458" t="s">
        <v>1050</v>
      </c>
      <c r="AZJ2" s="458" t="s">
        <v>1050</v>
      </c>
      <c r="AZK2" s="458" t="s">
        <v>1050</v>
      </c>
      <c r="AZL2" s="458" t="s">
        <v>1050</v>
      </c>
      <c r="AZM2" s="458" t="s">
        <v>1050</v>
      </c>
      <c r="AZN2" s="458" t="s">
        <v>1050</v>
      </c>
      <c r="AZO2" s="458" t="s">
        <v>1050</v>
      </c>
      <c r="AZP2" s="458" t="s">
        <v>1050</v>
      </c>
      <c r="AZQ2" s="458" t="s">
        <v>1050</v>
      </c>
      <c r="AZR2" s="458" t="s">
        <v>1050</v>
      </c>
      <c r="AZS2" s="458" t="s">
        <v>1050</v>
      </c>
      <c r="AZT2" s="458" t="s">
        <v>1050</v>
      </c>
      <c r="AZU2" s="458" t="s">
        <v>1050</v>
      </c>
      <c r="AZV2" s="458" t="s">
        <v>1050</v>
      </c>
      <c r="AZW2" s="458" t="s">
        <v>1050</v>
      </c>
      <c r="AZX2" s="458" t="s">
        <v>1050</v>
      </c>
      <c r="AZY2" s="458" t="s">
        <v>1050</v>
      </c>
      <c r="AZZ2" s="458" t="s">
        <v>1050</v>
      </c>
      <c r="BAA2" s="458" t="s">
        <v>1050</v>
      </c>
      <c r="BAB2" s="458" t="s">
        <v>1050</v>
      </c>
      <c r="BAC2" s="458" t="s">
        <v>1050</v>
      </c>
      <c r="BAD2" s="458" t="s">
        <v>1050</v>
      </c>
      <c r="BAE2" s="458" t="s">
        <v>1050</v>
      </c>
      <c r="BAF2" s="458" t="s">
        <v>1050</v>
      </c>
      <c r="BAG2" s="458" t="s">
        <v>1050</v>
      </c>
      <c r="BAH2" s="458" t="s">
        <v>1050</v>
      </c>
      <c r="BAI2" s="458" t="s">
        <v>1050</v>
      </c>
      <c r="BAJ2" s="458" t="s">
        <v>1050</v>
      </c>
      <c r="BAK2" s="458" t="s">
        <v>1050</v>
      </c>
      <c r="BAL2" s="458" t="s">
        <v>1050</v>
      </c>
      <c r="BAM2" s="458" t="s">
        <v>1050</v>
      </c>
      <c r="BAN2" s="458" t="s">
        <v>1050</v>
      </c>
      <c r="BAO2" s="458" t="s">
        <v>1050</v>
      </c>
      <c r="BAP2" s="458" t="s">
        <v>1050</v>
      </c>
      <c r="BAQ2" s="458" t="s">
        <v>1050</v>
      </c>
      <c r="BAR2" s="458" t="s">
        <v>1050</v>
      </c>
      <c r="BAS2" s="458" t="s">
        <v>1050</v>
      </c>
      <c r="BAT2" s="458" t="s">
        <v>1050</v>
      </c>
      <c r="BAU2" s="458" t="s">
        <v>1050</v>
      </c>
      <c r="BAV2" s="458" t="s">
        <v>1050</v>
      </c>
      <c r="BAW2" s="458" t="s">
        <v>1050</v>
      </c>
      <c r="BAX2" s="458" t="s">
        <v>1050</v>
      </c>
      <c r="BAY2" s="458" t="s">
        <v>1050</v>
      </c>
      <c r="BAZ2" s="458" t="s">
        <v>1050</v>
      </c>
      <c r="BBA2" s="458" t="s">
        <v>1050</v>
      </c>
      <c r="BBB2" s="458" t="s">
        <v>1050</v>
      </c>
      <c r="BBC2" s="458" t="s">
        <v>1050</v>
      </c>
      <c r="BBD2" s="458" t="s">
        <v>1050</v>
      </c>
      <c r="BBE2" s="458" t="s">
        <v>1050</v>
      </c>
      <c r="BBF2" s="458" t="s">
        <v>1050</v>
      </c>
      <c r="BBG2" s="458" t="s">
        <v>1050</v>
      </c>
      <c r="BBH2" s="458" t="s">
        <v>1050</v>
      </c>
      <c r="BBI2" s="458" t="s">
        <v>1050</v>
      </c>
      <c r="BBJ2" s="458" t="s">
        <v>1050</v>
      </c>
      <c r="BBK2" s="458" t="s">
        <v>1050</v>
      </c>
      <c r="BBL2" s="458" t="s">
        <v>1050</v>
      </c>
      <c r="BBM2" s="458" t="s">
        <v>1050</v>
      </c>
      <c r="BBN2" s="458" t="s">
        <v>1050</v>
      </c>
      <c r="BBO2" s="458" t="s">
        <v>1050</v>
      </c>
      <c r="BBP2" s="458" t="s">
        <v>1050</v>
      </c>
      <c r="BBQ2" s="458" t="s">
        <v>1050</v>
      </c>
      <c r="BBR2" s="458" t="s">
        <v>1050</v>
      </c>
      <c r="BBS2" s="458" t="s">
        <v>1050</v>
      </c>
      <c r="BBT2" s="458" t="s">
        <v>1050</v>
      </c>
      <c r="BBU2" s="458" t="s">
        <v>1050</v>
      </c>
      <c r="BBV2" s="458" t="s">
        <v>1050</v>
      </c>
      <c r="BBW2" s="458" t="s">
        <v>1050</v>
      </c>
      <c r="BBX2" s="458" t="s">
        <v>1050</v>
      </c>
      <c r="BBY2" s="458" t="s">
        <v>1050</v>
      </c>
      <c r="BBZ2" s="458" t="s">
        <v>1050</v>
      </c>
      <c r="BCA2" s="458" t="s">
        <v>1050</v>
      </c>
      <c r="BCB2" s="458" t="s">
        <v>1050</v>
      </c>
      <c r="BCC2" s="458" t="s">
        <v>1050</v>
      </c>
      <c r="BCD2" s="458" t="s">
        <v>1050</v>
      </c>
      <c r="BCE2" s="458" t="s">
        <v>1050</v>
      </c>
      <c r="BCF2" s="458" t="s">
        <v>1050</v>
      </c>
      <c r="BCG2" s="458" t="s">
        <v>1050</v>
      </c>
      <c r="BCH2" s="458" t="s">
        <v>1050</v>
      </c>
      <c r="BCI2" s="458" t="s">
        <v>1050</v>
      </c>
      <c r="BCJ2" s="458" t="s">
        <v>1050</v>
      </c>
      <c r="BCK2" s="458" t="s">
        <v>1050</v>
      </c>
      <c r="BCL2" s="458" t="s">
        <v>1050</v>
      </c>
      <c r="BCM2" s="458" t="s">
        <v>1050</v>
      </c>
      <c r="BCN2" s="458" t="s">
        <v>1050</v>
      </c>
      <c r="BCO2" s="458" t="s">
        <v>1050</v>
      </c>
      <c r="BCP2" s="458" t="s">
        <v>1050</v>
      </c>
      <c r="BCQ2" s="458" t="s">
        <v>1050</v>
      </c>
      <c r="BCR2" s="458" t="s">
        <v>1050</v>
      </c>
      <c r="BCS2" s="458" t="s">
        <v>1050</v>
      </c>
      <c r="BCT2" s="458" t="s">
        <v>1050</v>
      </c>
      <c r="BCU2" s="458" t="s">
        <v>1050</v>
      </c>
      <c r="BCV2" s="458" t="s">
        <v>1050</v>
      </c>
      <c r="BCW2" s="458" t="s">
        <v>1050</v>
      </c>
      <c r="BCX2" s="458" t="s">
        <v>1050</v>
      </c>
      <c r="BCY2" s="458" t="s">
        <v>1050</v>
      </c>
      <c r="BCZ2" s="458" t="s">
        <v>1050</v>
      </c>
      <c r="BDA2" s="458" t="s">
        <v>1050</v>
      </c>
      <c r="BDB2" s="458" t="s">
        <v>1050</v>
      </c>
      <c r="BDC2" s="458" t="s">
        <v>1050</v>
      </c>
      <c r="BDD2" s="458" t="s">
        <v>1050</v>
      </c>
      <c r="BDE2" s="458" t="s">
        <v>1050</v>
      </c>
      <c r="BDF2" s="458" t="s">
        <v>1050</v>
      </c>
      <c r="BDG2" s="458" t="s">
        <v>1050</v>
      </c>
      <c r="BDH2" s="458" t="s">
        <v>1050</v>
      </c>
      <c r="BDI2" s="458" t="s">
        <v>1050</v>
      </c>
      <c r="BDJ2" s="458" t="s">
        <v>1050</v>
      </c>
      <c r="BDK2" s="458" t="s">
        <v>1050</v>
      </c>
      <c r="BDL2" s="458" t="s">
        <v>1050</v>
      </c>
      <c r="BDM2" s="458" t="s">
        <v>1050</v>
      </c>
      <c r="BDN2" s="458" t="s">
        <v>1050</v>
      </c>
      <c r="BDO2" s="458" t="s">
        <v>1050</v>
      </c>
      <c r="BDP2" s="458" t="s">
        <v>1050</v>
      </c>
      <c r="BDQ2" s="458" t="s">
        <v>1050</v>
      </c>
      <c r="BDR2" s="458" t="s">
        <v>1050</v>
      </c>
      <c r="BDS2" s="458" t="s">
        <v>1050</v>
      </c>
      <c r="BDT2" s="458" t="s">
        <v>1050</v>
      </c>
      <c r="BDU2" s="458" t="s">
        <v>1050</v>
      </c>
      <c r="BDV2" s="458" t="s">
        <v>1050</v>
      </c>
      <c r="BDW2" s="458" t="s">
        <v>1050</v>
      </c>
      <c r="BDX2" s="458" t="s">
        <v>1050</v>
      </c>
      <c r="BDY2" s="458" t="s">
        <v>1050</v>
      </c>
      <c r="BDZ2" s="458" t="s">
        <v>1050</v>
      </c>
      <c r="BEA2" s="458" t="s">
        <v>1050</v>
      </c>
      <c r="BEB2" s="458" t="s">
        <v>1050</v>
      </c>
      <c r="BEC2" s="458" t="s">
        <v>1050</v>
      </c>
      <c r="BED2" s="458" t="s">
        <v>1050</v>
      </c>
      <c r="BEE2" s="458" t="s">
        <v>1050</v>
      </c>
      <c r="BEF2" s="458" t="s">
        <v>1050</v>
      </c>
      <c r="BEG2" s="458" t="s">
        <v>1050</v>
      </c>
      <c r="BEH2" s="458" t="s">
        <v>1050</v>
      </c>
      <c r="BEI2" s="458" t="s">
        <v>1050</v>
      </c>
      <c r="BEJ2" s="458" t="s">
        <v>1050</v>
      </c>
      <c r="BEK2" s="458" t="s">
        <v>1050</v>
      </c>
      <c r="BEL2" s="458" t="s">
        <v>1050</v>
      </c>
      <c r="BEM2" s="458" t="s">
        <v>1050</v>
      </c>
      <c r="BEN2" s="458" t="s">
        <v>1050</v>
      </c>
      <c r="BEO2" s="458" t="s">
        <v>1050</v>
      </c>
      <c r="BEP2" s="458" t="s">
        <v>1050</v>
      </c>
      <c r="BEQ2" s="458" t="s">
        <v>1050</v>
      </c>
      <c r="BER2" s="458" t="s">
        <v>1050</v>
      </c>
      <c r="BES2" s="458" t="s">
        <v>1050</v>
      </c>
      <c r="BET2" s="458" t="s">
        <v>1050</v>
      </c>
      <c r="BEU2" s="458" t="s">
        <v>1050</v>
      </c>
      <c r="BEV2" s="458" t="s">
        <v>1050</v>
      </c>
      <c r="BEW2" s="458" t="s">
        <v>1050</v>
      </c>
      <c r="BEX2" s="458" t="s">
        <v>1050</v>
      </c>
      <c r="BEY2" s="458" t="s">
        <v>1050</v>
      </c>
      <c r="BEZ2" s="458" t="s">
        <v>1050</v>
      </c>
      <c r="BFA2" s="458" t="s">
        <v>1050</v>
      </c>
      <c r="BFB2" s="458" t="s">
        <v>1050</v>
      </c>
      <c r="BFC2" s="458" t="s">
        <v>1050</v>
      </c>
      <c r="BFD2" s="458" t="s">
        <v>1050</v>
      </c>
      <c r="BFE2" s="458" t="s">
        <v>1050</v>
      </c>
      <c r="BFF2" s="458" t="s">
        <v>1050</v>
      </c>
      <c r="BFG2" s="458" t="s">
        <v>1050</v>
      </c>
      <c r="BFH2" s="458" t="s">
        <v>1050</v>
      </c>
      <c r="BFI2" s="458" t="s">
        <v>1050</v>
      </c>
      <c r="BFJ2" s="458" t="s">
        <v>1050</v>
      </c>
      <c r="BFK2" s="458" t="s">
        <v>1050</v>
      </c>
      <c r="BFL2" s="458" t="s">
        <v>1050</v>
      </c>
      <c r="BFM2" s="458" t="s">
        <v>1050</v>
      </c>
      <c r="BFN2" s="458" t="s">
        <v>1050</v>
      </c>
      <c r="BFO2" s="458" t="s">
        <v>1050</v>
      </c>
      <c r="BFP2" s="458" t="s">
        <v>1050</v>
      </c>
      <c r="BFQ2" s="458" t="s">
        <v>1050</v>
      </c>
      <c r="BFR2" s="458" t="s">
        <v>1050</v>
      </c>
      <c r="BFS2" s="458" t="s">
        <v>1050</v>
      </c>
      <c r="BFT2" s="458" t="s">
        <v>1050</v>
      </c>
      <c r="BFU2" s="458" t="s">
        <v>1050</v>
      </c>
      <c r="BFV2" s="458" t="s">
        <v>1050</v>
      </c>
      <c r="BFW2" s="458" t="s">
        <v>1050</v>
      </c>
      <c r="BFX2" s="458" t="s">
        <v>1050</v>
      </c>
      <c r="BFY2" s="458" t="s">
        <v>1050</v>
      </c>
      <c r="BFZ2" s="458" t="s">
        <v>1050</v>
      </c>
      <c r="BGA2" s="458" t="s">
        <v>1050</v>
      </c>
      <c r="BGB2" s="458" t="s">
        <v>1050</v>
      </c>
      <c r="BGC2" s="458" t="s">
        <v>1050</v>
      </c>
      <c r="BGD2" s="458" t="s">
        <v>1050</v>
      </c>
      <c r="BGE2" s="458" t="s">
        <v>1050</v>
      </c>
      <c r="BGF2" s="458" t="s">
        <v>1050</v>
      </c>
      <c r="BGG2" s="458" t="s">
        <v>1050</v>
      </c>
      <c r="BGH2" s="458" t="s">
        <v>1050</v>
      </c>
      <c r="BGI2" s="458" t="s">
        <v>1050</v>
      </c>
      <c r="BGJ2" s="458" t="s">
        <v>1050</v>
      </c>
      <c r="BGK2" s="458" t="s">
        <v>1050</v>
      </c>
      <c r="BGL2" s="458" t="s">
        <v>1050</v>
      </c>
      <c r="BGM2" s="458" t="s">
        <v>1050</v>
      </c>
      <c r="BGN2" s="458" t="s">
        <v>1050</v>
      </c>
      <c r="BGO2" s="458" t="s">
        <v>1050</v>
      </c>
      <c r="BGP2" s="458" t="s">
        <v>1050</v>
      </c>
      <c r="BGQ2" s="458" t="s">
        <v>1050</v>
      </c>
      <c r="BGR2" s="458" t="s">
        <v>1050</v>
      </c>
      <c r="BGS2" s="458" t="s">
        <v>1050</v>
      </c>
      <c r="BGT2" s="458" t="s">
        <v>1050</v>
      </c>
      <c r="BGU2" s="458" t="s">
        <v>1050</v>
      </c>
      <c r="BGV2" s="458" t="s">
        <v>1050</v>
      </c>
      <c r="BGW2" s="458" t="s">
        <v>1050</v>
      </c>
      <c r="BGX2" s="458" t="s">
        <v>1050</v>
      </c>
      <c r="BGY2" s="458" t="s">
        <v>1050</v>
      </c>
      <c r="BGZ2" s="458" t="s">
        <v>1050</v>
      </c>
      <c r="BHA2" s="458" t="s">
        <v>1050</v>
      </c>
      <c r="BHB2" s="458" t="s">
        <v>1050</v>
      </c>
      <c r="BHC2" s="458" t="s">
        <v>1050</v>
      </c>
      <c r="BHD2" s="458" t="s">
        <v>1050</v>
      </c>
      <c r="BHE2" s="458" t="s">
        <v>1050</v>
      </c>
      <c r="BHF2" s="458" t="s">
        <v>1050</v>
      </c>
      <c r="BHG2" s="458" t="s">
        <v>1050</v>
      </c>
      <c r="BHH2" s="458" t="s">
        <v>1050</v>
      </c>
      <c r="BHI2" s="458" t="s">
        <v>1050</v>
      </c>
      <c r="BHJ2" s="458" t="s">
        <v>1050</v>
      </c>
      <c r="BHK2" s="458" t="s">
        <v>1050</v>
      </c>
      <c r="BHL2" s="458" t="s">
        <v>1050</v>
      </c>
      <c r="BHM2" s="458" t="s">
        <v>1050</v>
      </c>
      <c r="BHN2" s="458" t="s">
        <v>1050</v>
      </c>
      <c r="BHO2" s="458" t="s">
        <v>1050</v>
      </c>
      <c r="BHP2" s="458" t="s">
        <v>1050</v>
      </c>
      <c r="BHQ2" s="458" t="s">
        <v>1050</v>
      </c>
      <c r="BHR2" s="458" t="s">
        <v>1050</v>
      </c>
      <c r="BHS2" s="458" t="s">
        <v>1050</v>
      </c>
      <c r="BHT2" s="458" t="s">
        <v>1050</v>
      </c>
      <c r="BHU2" s="458" t="s">
        <v>1050</v>
      </c>
      <c r="BHV2" s="458" t="s">
        <v>1050</v>
      </c>
      <c r="BHW2" s="458" t="s">
        <v>1050</v>
      </c>
      <c r="BHX2" s="458" t="s">
        <v>1050</v>
      </c>
      <c r="BHY2" s="458" t="s">
        <v>1050</v>
      </c>
      <c r="BHZ2" s="458" t="s">
        <v>1050</v>
      </c>
      <c r="BIA2" s="458" t="s">
        <v>1050</v>
      </c>
      <c r="BIB2" s="458" t="s">
        <v>1050</v>
      </c>
      <c r="BIC2" s="458" t="s">
        <v>1050</v>
      </c>
      <c r="BID2" s="458" t="s">
        <v>1050</v>
      </c>
      <c r="BIE2" s="458" t="s">
        <v>1050</v>
      </c>
      <c r="BIF2" s="458" t="s">
        <v>1050</v>
      </c>
      <c r="BIG2" s="458" t="s">
        <v>1050</v>
      </c>
      <c r="BIH2" s="458" t="s">
        <v>1050</v>
      </c>
      <c r="BII2" s="458" t="s">
        <v>1050</v>
      </c>
      <c r="BIJ2" s="458" t="s">
        <v>1050</v>
      </c>
      <c r="BIK2" s="458" t="s">
        <v>1050</v>
      </c>
      <c r="BIL2" s="458" t="s">
        <v>1050</v>
      </c>
      <c r="BIM2" s="458" t="s">
        <v>1050</v>
      </c>
      <c r="BIN2" s="458" t="s">
        <v>1050</v>
      </c>
      <c r="BIO2" s="458" t="s">
        <v>1050</v>
      </c>
      <c r="BIP2" s="458" t="s">
        <v>1050</v>
      </c>
      <c r="BIQ2" s="458" t="s">
        <v>1050</v>
      </c>
      <c r="BIR2" s="458" t="s">
        <v>1050</v>
      </c>
      <c r="BIS2" s="458" t="s">
        <v>1050</v>
      </c>
      <c r="BIT2" s="458" t="s">
        <v>1050</v>
      </c>
      <c r="BIU2" s="458" t="s">
        <v>1050</v>
      </c>
      <c r="BIV2" s="458" t="s">
        <v>1050</v>
      </c>
      <c r="BIW2" s="458" t="s">
        <v>1050</v>
      </c>
      <c r="BIX2" s="458" t="s">
        <v>1050</v>
      </c>
      <c r="BIY2" s="458" t="s">
        <v>1050</v>
      </c>
      <c r="BIZ2" s="458" t="s">
        <v>1050</v>
      </c>
      <c r="BJA2" s="458" t="s">
        <v>1050</v>
      </c>
      <c r="BJB2" s="458" t="s">
        <v>1050</v>
      </c>
      <c r="BJC2" s="458" t="s">
        <v>1050</v>
      </c>
      <c r="BJD2" s="458" t="s">
        <v>1050</v>
      </c>
      <c r="BJE2" s="458" t="s">
        <v>1050</v>
      </c>
      <c r="BJF2" s="458" t="s">
        <v>1050</v>
      </c>
      <c r="BJG2" s="458" t="s">
        <v>1050</v>
      </c>
      <c r="BJH2" s="458" t="s">
        <v>1050</v>
      </c>
      <c r="BJI2" s="458" t="s">
        <v>1050</v>
      </c>
      <c r="BJJ2" s="458" t="s">
        <v>1050</v>
      </c>
      <c r="BJK2" s="458" t="s">
        <v>1050</v>
      </c>
      <c r="BJL2" s="458" t="s">
        <v>1050</v>
      </c>
      <c r="BJM2" s="458" t="s">
        <v>1050</v>
      </c>
      <c r="BJN2" s="458" t="s">
        <v>1050</v>
      </c>
      <c r="BJO2" s="458" t="s">
        <v>1050</v>
      </c>
      <c r="BJP2" s="458" t="s">
        <v>1050</v>
      </c>
      <c r="BJQ2" s="458" t="s">
        <v>1050</v>
      </c>
      <c r="BJR2" s="458" t="s">
        <v>1050</v>
      </c>
      <c r="BJS2" s="458" t="s">
        <v>1050</v>
      </c>
      <c r="BJT2" s="458" t="s">
        <v>1050</v>
      </c>
      <c r="BJU2" s="458" t="s">
        <v>1050</v>
      </c>
      <c r="BJV2" s="458" t="s">
        <v>1050</v>
      </c>
      <c r="BJW2" s="458" t="s">
        <v>1050</v>
      </c>
      <c r="BJX2" s="458" t="s">
        <v>1050</v>
      </c>
      <c r="BJY2" s="458" t="s">
        <v>1050</v>
      </c>
      <c r="BJZ2" s="458" t="s">
        <v>1050</v>
      </c>
      <c r="BKA2" s="458" t="s">
        <v>1050</v>
      </c>
      <c r="BKB2" s="458" t="s">
        <v>1050</v>
      </c>
      <c r="BKC2" s="458" t="s">
        <v>1050</v>
      </c>
      <c r="BKD2" s="458" t="s">
        <v>1050</v>
      </c>
      <c r="BKE2" s="458" t="s">
        <v>1050</v>
      </c>
      <c r="BKF2" s="458" t="s">
        <v>1050</v>
      </c>
      <c r="BKG2" s="458" t="s">
        <v>1050</v>
      </c>
      <c r="BKH2" s="458" t="s">
        <v>1050</v>
      </c>
      <c r="BKI2" s="458" t="s">
        <v>1050</v>
      </c>
      <c r="BKJ2" s="458" t="s">
        <v>1050</v>
      </c>
      <c r="BKK2" s="458" t="s">
        <v>1050</v>
      </c>
      <c r="BKL2" s="458" t="s">
        <v>1050</v>
      </c>
      <c r="BKM2" s="458" t="s">
        <v>1050</v>
      </c>
      <c r="BKN2" s="458" t="s">
        <v>1050</v>
      </c>
      <c r="BKO2" s="458" t="s">
        <v>1050</v>
      </c>
      <c r="BKP2" s="458" t="s">
        <v>1050</v>
      </c>
      <c r="BKQ2" s="458" t="s">
        <v>1050</v>
      </c>
      <c r="BKR2" s="458" t="s">
        <v>1050</v>
      </c>
      <c r="BKS2" s="458" t="s">
        <v>1050</v>
      </c>
      <c r="BKT2" s="458" t="s">
        <v>1050</v>
      </c>
      <c r="BKU2" s="458" t="s">
        <v>1050</v>
      </c>
      <c r="BKV2" s="458" t="s">
        <v>1050</v>
      </c>
      <c r="BKW2" s="458" t="s">
        <v>1050</v>
      </c>
      <c r="BKX2" s="458" t="s">
        <v>1050</v>
      </c>
      <c r="BKY2" s="458" t="s">
        <v>1050</v>
      </c>
      <c r="BKZ2" s="458" t="s">
        <v>1050</v>
      </c>
      <c r="BLA2" s="458" t="s">
        <v>1050</v>
      </c>
      <c r="BLB2" s="458" t="s">
        <v>1050</v>
      </c>
      <c r="BLC2" s="458" t="s">
        <v>1050</v>
      </c>
      <c r="BLD2" s="458" t="s">
        <v>1050</v>
      </c>
      <c r="BLE2" s="458" t="s">
        <v>1050</v>
      </c>
      <c r="BLF2" s="458" t="s">
        <v>1050</v>
      </c>
      <c r="BLG2" s="458" t="s">
        <v>1050</v>
      </c>
      <c r="BLH2" s="458" t="s">
        <v>1050</v>
      </c>
      <c r="BLI2" s="458" t="s">
        <v>1050</v>
      </c>
      <c r="BLJ2" s="458" t="s">
        <v>1050</v>
      </c>
      <c r="BLK2" s="458" t="s">
        <v>1050</v>
      </c>
      <c r="BLL2" s="458" t="s">
        <v>1050</v>
      </c>
      <c r="BLM2" s="458" t="s">
        <v>1050</v>
      </c>
      <c r="BLN2" s="458" t="s">
        <v>1050</v>
      </c>
      <c r="BLO2" s="458" t="s">
        <v>1050</v>
      </c>
      <c r="BLP2" s="458" t="s">
        <v>1050</v>
      </c>
      <c r="BLQ2" s="458" t="s">
        <v>1050</v>
      </c>
      <c r="BLR2" s="458" t="s">
        <v>1050</v>
      </c>
      <c r="BLS2" s="458" t="s">
        <v>1050</v>
      </c>
      <c r="BLT2" s="458" t="s">
        <v>1050</v>
      </c>
      <c r="BLU2" s="458" t="s">
        <v>1050</v>
      </c>
      <c r="BLV2" s="458" t="s">
        <v>1050</v>
      </c>
      <c r="BLW2" s="458" t="s">
        <v>1050</v>
      </c>
      <c r="BLX2" s="458" t="s">
        <v>1050</v>
      </c>
      <c r="BLY2" s="458" t="s">
        <v>1050</v>
      </c>
      <c r="BLZ2" s="458" t="s">
        <v>1050</v>
      </c>
      <c r="BMA2" s="458" t="s">
        <v>1050</v>
      </c>
      <c r="BMB2" s="458" t="s">
        <v>1050</v>
      </c>
      <c r="BMC2" s="458" t="s">
        <v>1050</v>
      </c>
      <c r="BMD2" s="458" t="s">
        <v>1050</v>
      </c>
      <c r="BME2" s="458" t="s">
        <v>1050</v>
      </c>
      <c r="BMF2" s="458" t="s">
        <v>1050</v>
      </c>
      <c r="BMG2" s="458" t="s">
        <v>1050</v>
      </c>
      <c r="BMH2" s="458" t="s">
        <v>1050</v>
      </c>
      <c r="BMI2" s="458" t="s">
        <v>1050</v>
      </c>
      <c r="BMJ2" s="458" t="s">
        <v>1050</v>
      </c>
      <c r="BMK2" s="458" t="s">
        <v>1050</v>
      </c>
      <c r="BML2" s="458" t="s">
        <v>1050</v>
      </c>
      <c r="BMM2" s="458" t="s">
        <v>1050</v>
      </c>
      <c r="BMN2" s="458" t="s">
        <v>1050</v>
      </c>
      <c r="BMO2" s="458" t="s">
        <v>1050</v>
      </c>
      <c r="BMP2" s="458" t="s">
        <v>1050</v>
      </c>
      <c r="BMQ2" s="458" t="s">
        <v>1050</v>
      </c>
      <c r="BMR2" s="458" t="s">
        <v>1050</v>
      </c>
      <c r="BMS2" s="458" t="s">
        <v>1050</v>
      </c>
      <c r="BMT2" s="458" t="s">
        <v>1050</v>
      </c>
      <c r="BMU2" s="458" t="s">
        <v>1050</v>
      </c>
      <c r="BMV2" s="458" t="s">
        <v>1050</v>
      </c>
      <c r="BMW2" s="458" t="s">
        <v>1050</v>
      </c>
      <c r="BMX2" s="458" t="s">
        <v>1050</v>
      </c>
      <c r="BMY2" s="458" t="s">
        <v>1050</v>
      </c>
      <c r="BMZ2" s="458" t="s">
        <v>1050</v>
      </c>
      <c r="BNA2" s="458" t="s">
        <v>1050</v>
      </c>
      <c r="BNB2" s="458" t="s">
        <v>1050</v>
      </c>
      <c r="BNC2" s="458" t="s">
        <v>1050</v>
      </c>
      <c r="BND2" s="458" t="s">
        <v>1050</v>
      </c>
      <c r="BNE2" s="458" t="s">
        <v>1050</v>
      </c>
      <c r="BNF2" s="458" t="s">
        <v>1050</v>
      </c>
      <c r="BNG2" s="458" t="s">
        <v>1050</v>
      </c>
      <c r="BNH2" s="458" t="s">
        <v>1050</v>
      </c>
      <c r="BNI2" s="458" t="s">
        <v>1050</v>
      </c>
      <c r="BNJ2" s="458" t="s">
        <v>1050</v>
      </c>
      <c r="BNK2" s="458" t="s">
        <v>1050</v>
      </c>
      <c r="BNL2" s="458" t="s">
        <v>1050</v>
      </c>
      <c r="BNM2" s="458" t="s">
        <v>1050</v>
      </c>
      <c r="BNN2" s="458" t="s">
        <v>1050</v>
      </c>
      <c r="BNO2" s="458" t="s">
        <v>1050</v>
      </c>
      <c r="BNP2" s="458" t="s">
        <v>1050</v>
      </c>
      <c r="BNQ2" s="458" t="s">
        <v>1050</v>
      </c>
      <c r="BNR2" s="458" t="s">
        <v>1050</v>
      </c>
      <c r="BNS2" s="458" t="s">
        <v>1050</v>
      </c>
      <c r="BNT2" s="458" t="s">
        <v>1050</v>
      </c>
      <c r="BNU2" s="458" t="s">
        <v>1050</v>
      </c>
      <c r="BNV2" s="458" t="s">
        <v>1050</v>
      </c>
      <c r="BNW2" s="458" t="s">
        <v>1050</v>
      </c>
      <c r="BNX2" s="458" t="s">
        <v>1050</v>
      </c>
      <c r="BNY2" s="458" t="s">
        <v>1050</v>
      </c>
      <c r="BNZ2" s="458" t="s">
        <v>1050</v>
      </c>
      <c r="BOA2" s="458" t="s">
        <v>1050</v>
      </c>
      <c r="BOB2" s="458" t="s">
        <v>1050</v>
      </c>
      <c r="BOC2" s="458" t="s">
        <v>1050</v>
      </c>
      <c r="BOD2" s="458" t="s">
        <v>1050</v>
      </c>
      <c r="BOE2" s="458" t="s">
        <v>1050</v>
      </c>
      <c r="BOF2" s="458" t="s">
        <v>1050</v>
      </c>
      <c r="BOG2" s="458" t="s">
        <v>1050</v>
      </c>
      <c r="BOH2" s="458" t="s">
        <v>1050</v>
      </c>
      <c r="BOI2" s="458" t="s">
        <v>1050</v>
      </c>
      <c r="BOJ2" s="458" t="s">
        <v>1050</v>
      </c>
      <c r="BOK2" s="458" t="s">
        <v>1050</v>
      </c>
      <c r="BOL2" s="458" t="s">
        <v>1050</v>
      </c>
      <c r="BOM2" s="458" t="s">
        <v>1050</v>
      </c>
      <c r="BON2" s="458" t="s">
        <v>1050</v>
      </c>
      <c r="BOO2" s="458" t="s">
        <v>1050</v>
      </c>
      <c r="BOP2" s="458" t="s">
        <v>1050</v>
      </c>
      <c r="BOQ2" s="458" t="s">
        <v>1050</v>
      </c>
      <c r="BOR2" s="458" t="s">
        <v>1050</v>
      </c>
      <c r="BOS2" s="458" t="s">
        <v>1050</v>
      </c>
      <c r="BOT2" s="458" t="s">
        <v>1050</v>
      </c>
      <c r="BOU2" s="458" t="s">
        <v>1050</v>
      </c>
      <c r="BOV2" s="458" t="s">
        <v>1050</v>
      </c>
      <c r="BOW2" s="458" t="s">
        <v>1050</v>
      </c>
      <c r="BOX2" s="458" t="s">
        <v>1050</v>
      </c>
      <c r="BOY2" s="458" t="s">
        <v>1050</v>
      </c>
      <c r="BOZ2" s="458" t="s">
        <v>1050</v>
      </c>
      <c r="BPA2" s="458" t="s">
        <v>1050</v>
      </c>
      <c r="BPB2" s="458" t="s">
        <v>1050</v>
      </c>
      <c r="BPC2" s="458" t="s">
        <v>1050</v>
      </c>
      <c r="BPD2" s="458" t="s">
        <v>1050</v>
      </c>
      <c r="BPE2" s="458" t="s">
        <v>1050</v>
      </c>
      <c r="BPF2" s="458" t="s">
        <v>1050</v>
      </c>
      <c r="BPG2" s="458" t="s">
        <v>1050</v>
      </c>
      <c r="BPH2" s="458" t="s">
        <v>1050</v>
      </c>
      <c r="BPI2" s="458" t="s">
        <v>1050</v>
      </c>
      <c r="BPJ2" s="458" t="s">
        <v>1050</v>
      </c>
      <c r="BPK2" s="458" t="s">
        <v>1050</v>
      </c>
      <c r="BPL2" s="458" t="s">
        <v>1050</v>
      </c>
      <c r="BPM2" s="458" t="s">
        <v>1050</v>
      </c>
      <c r="BPN2" s="458" t="s">
        <v>1050</v>
      </c>
      <c r="BPO2" s="458" t="s">
        <v>1050</v>
      </c>
      <c r="BPP2" s="458" t="s">
        <v>1050</v>
      </c>
      <c r="BPQ2" s="458" t="s">
        <v>1050</v>
      </c>
      <c r="BPR2" s="458" t="s">
        <v>1050</v>
      </c>
      <c r="BPS2" s="458" t="s">
        <v>1050</v>
      </c>
      <c r="BPT2" s="458" t="s">
        <v>1050</v>
      </c>
      <c r="BPU2" s="458" t="s">
        <v>1050</v>
      </c>
      <c r="BPV2" s="458" t="s">
        <v>1050</v>
      </c>
      <c r="BPW2" s="458" t="s">
        <v>1050</v>
      </c>
      <c r="BPX2" s="458" t="s">
        <v>1050</v>
      </c>
      <c r="BPY2" s="458" t="s">
        <v>1050</v>
      </c>
      <c r="BPZ2" s="458" t="s">
        <v>1050</v>
      </c>
      <c r="BQA2" s="458" t="s">
        <v>1050</v>
      </c>
      <c r="BQB2" s="458" t="s">
        <v>1050</v>
      </c>
      <c r="BQC2" s="458" t="s">
        <v>1050</v>
      </c>
      <c r="BQD2" s="458" t="s">
        <v>1050</v>
      </c>
      <c r="BQE2" s="458" t="s">
        <v>1050</v>
      </c>
      <c r="BQF2" s="458" t="s">
        <v>1050</v>
      </c>
      <c r="BQG2" s="458" t="s">
        <v>1050</v>
      </c>
      <c r="BQH2" s="458" t="s">
        <v>1050</v>
      </c>
      <c r="BQI2" s="458" t="s">
        <v>1050</v>
      </c>
      <c r="BQJ2" s="458" t="s">
        <v>1050</v>
      </c>
      <c r="BQK2" s="458" t="s">
        <v>1050</v>
      </c>
      <c r="BQL2" s="458" t="s">
        <v>1050</v>
      </c>
      <c r="BQM2" s="458" t="s">
        <v>1050</v>
      </c>
      <c r="BQN2" s="458" t="s">
        <v>1050</v>
      </c>
      <c r="BQO2" s="458" t="s">
        <v>1050</v>
      </c>
      <c r="BQP2" s="458" t="s">
        <v>1050</v>
      </c>
      <c r="BQQ2" s="458" t="s">
        <v>1050</v>
      </c>
      <c r="BQR2" s="458" t="s">
        <v>1050</v>
      </c>
      <c r="BQS2" s="458" t="s">
        <v>1050</v>
      </c>
      <c r="BQT2" s="458" t="s">
        <v>1050</v>
      </c>
      <c r="BQU2" s="458" t="s">
        <v>1050</v>
      </c>
      <c r="BQV2" s="458" t="s">
        <v>1050</v>
      </c>
      <c r="BQW2" s="458" t="s">
        <v>1050</v>
      </c>
      <c r="BQX2" s="458" t="s">
        <v>1050</v>
      </c>
      <c r="BQY2" s="458" t="s">
        <v>1050</v>
      </c>
      <c r="BQZ2" s="458" t="s">
        <v>1050</v>
      </c>
      <c r="BRA2" s="458" t="s">
        <v>1050</v>
      </c>
      <c r="BRB2" s="458" t="s">
        <v>1050</v>
      </c>
      <c r="BRC2" s="458" t="s">
        <v>1050</v>
      </c>
      <c r="BRD2" s="458" t="s">
        <v>1050</v>
      </c>
      <c r="BRE2" s="458" t="s">
        <v>1050</v>
      </c>
      <c r="BRF2" s="458" t="s">
        <v>1050</v>
      </c>
      <c r="BRG2" s="458" t="s">
        <v>1050</v>
      </c>
      <c r="BRH2" s="458" t="s">
        <v>1050</v>
      </c>
      <c r="BRI2" s="458" t="s">
        <v>1050</v>
      </c>
      <c r="BRJ2" s="458" t="s">
        <v>1050</v>
      </c>
      <c r="BRK2" s="458" t="s">
        <v>1050</v>
      </c>
      <c r="BRL2" s="458" t="s">
        <v>1050</v>
      </c>
      <c r="BRM2" s="458" t="s">
        <v>1050</v>
      </c>
      <c r="BRN2" s="458" t="s">
        <v>1050</v>
      </c>
      <c r="BRO2" s="458" t="s">
        <v>1050</v>
      </c>
      <c r="BRP2" s="458" t="s">
        <v>1050</v>
      </c>
      <c r="BRQ2" s="458" t="s">
        <v>1050</v>
      </c>
      <c r="BRR2" s="458" t="s">
        <v>1050</v>
      </c>
      <c r="BRS2" s="458" t="s">
        <v>1050</v>
      </c>
      <c r="BRT2" s="458" t="s">
        <v>1050</v>
      </c>
      <c r="BRU2" s="458" t="s">
        <v>1050</v>
      </c>
      <c r="BRV2" s="458" t="s">
        <v>1050</v>
      </c>
      <c r="BRW2" s="458" t="s">
        <v>1050</v>
      </c>
      <c r="BRX2" s="458" t="s">
        <v>1050</v>
      </c>
      <c r="BRY2" s="458" t="s">
        <v>1050</v>
      </c>
      <c r="BRZ2" s="458" t="s">
        <v>1050</v>
      </c>
      <c r="BSA2" s="458" t="s">
        <v>1050</v>
      </c>
      <c r="BSB2" s="458" t="s">
        <v>1050</v>
      </c>
      <c r="BSC2" s="458" t="s">
        <v>1050</v>
      </c>
      <c r="BSD2" s="458" t="s">
        <v>1050</v>
      </c>
      <c r="BSE2" s="458" t="s">
        <v>1050</v>
      </c>
      <c r="BSF2" s="458" t="s">
        <v>1050</v>
      </c>
      <c r="BSG2" s="458" t="s">
        <v>1050</v>
      </c>
      <c r="BSH2" s="458" t="s">
        <v>1050</v>
      </c>
      <c r="BSI2" s="458" t="s">
        <v>1050</v>
      </c>
      <c r="BSJ2" s="458" t="s">
        <v>1050</v>
      </c>
      <c r="BSK2" s="458" t="s">
        <v>1050</v>
      </c>
      <c r="BSL2" s="458" t="s">
        <v>1050</v>
      </c>
      <c r="BSM2" s="458" t="s">
        <v>1050</v>
      </c>
      <c r="BSN2" s="458" t="s">
        <v>1050</v>
      </c>
      <c r="BSO2" s="458" t="s">
        <v>1050</v>
      </c>
      <c r="BSP2" s="458" t="s">
        <v>1050</v>
      </c>
      <c r="BSQ2" s="458" t="s">
        <v>1050</v>
      </c>
      <c r="BSR2" s="458" t="s">
        <v>1050</v>
      </c>
      <c r="BSS2" s="458" t="s">
        <v>1050</v>
      </c>
      <c r="BST2" s="458" t="s">
        <v>1050</v>
      </c>
      <c r="BSU2" s="458" t="s">
        <v>1050</v>
      </c>
      <c r="BSV2" s="458" t="s">
        <v>1050</v>
      </c>
      <c r="BSW2" s="458" t="s">
        <v>1050</v>
      </c>
      <c r="BSX2" s="458" t="s">
        <v>1050</v>
      </c>
      <c r="BSY2" s="458" t="s">
        <v>1050</v>
      </c>
      <c r="BSZ2" s="458" t="s">
        <v>1050</v>
      </c>
      <c r="BTA2" s="458" t="s">
        <v>1050</v>
      </c>
      <c r="BTB2" s="458" t="s">
        <v>1050</v>
      </c>
      <c r="BTC2" s="458" t="s">
        <v>1050</v>
      </c>
      <c r="BTD2" s="458" t="s">
        <v>1050</v>
      </c>
      <c r="BTE2" s="458" t="s">
        <v>1050</v>
      </c>
      <c r="BTF2" s="458" t="s">
        <v>1050</v>
      </c>
      <c r="BTG2" s="458" t="s">
        <v>1050</v>
      </c>
      <c r="BTH2" s="458" t="s">
        <v>1050</v>
      </c>
      <c r="BTI2" s="458" t="s">
        <v>1050</v>
      </c>
      <c r="BTJ2" s="458" t="s">
        <v>1050</v>
      </c>
      <c r="BTK2" s="458" t="s">
        <v>1050</v>
      </c>
      <c r="BTL2" s="458" t="s">
        <v>1050</v>
      </c>
      <c r="BTM2" s="458" t="s">
        <v>1050</v>
      </c>
      <c r="BTN2" s="458" t="s">
        <v>1050</v>
      </c>
      <c r="BTO2" s="458" t="s">
        <v>1050</v>
      </c>
      <c r="BTP2" s="458" t="s">
        <v>1050</v>
      </c>
      <c r="BTQ2" s="458" t="s">
        <v>1050</v>
      </c>
      <c r="BTR2" s="458" t="s">
        <v>1050</v>
      </c>
      <c r="BTS2" s="458" t="s">
        <v>1050</v>
      </c>
      <c r="BTT2" s="458" t="s">
        <v>1050</v>
      </c>
      <c r="BTU2" s="458" t="s">
        <v>1050</v>
      </c>
      <c r="BTV2" s="458" t="s">
        <v>1050</v>
      </c>
      <c r="BTW2" s="458" t="s">
        <v>1050</v>
      </c>
      <c r="BTX2" s="458" t="s">
        <v>1050</v>
      </c>
      <c r="BTY2" s="458" t="s">
        <v>1050</v>
      </c>
      <c r="BTZ2" s="458" t="s">
        <v>1050</v>
      </c>
      <c r="BUA2" s="458" t="s">
        <v>1050</v>
      </c>
      <c r="BUB2" s="458" t="s">
        <v>1050</v>
      </c>
      <c r="BUC2" s="458" t="s">
        <v>1050</v>
      </c>
      <c r="BUD2" s="458" t="s">
        <v>1050</v>
      </c>
      <c r="BUE2" s="458" t="s">
        <v>1050</v>
      </c>
      <c r="BUF2" s="458" t="s">
        <v>1050</v>
      </c>
      <c r="BUG2" s="458" t="s">
        <v>1050</v>
      </c>
      <c r="BUH2" s="458" t="s">
        <v>1050</v>
      </c>
      <c r="BUI2" s="458" t="s">
        <v>1050</v>
      </c>
      <c r="BUJ2" s="458" t="s">
        <v>1050</v>
      </c>
      <c r="BUK2" s="458" t="s">
        <v>1050</v>
      </c>
      <c r="BUL2" s="458" t="s">
        <v>1050</v>
      </c>
      <c r="BUM2" s="458" t="s">
        <v>1050</v>
      </c>
      <c r="BUN2" s="458" t="s">
        <v>1050</v>
      </c>
      <c r="BUO2" s="458" t="s">
        <v>1050</v>
      </c>
      <c r="BUP2" s="458" t="s">
        <v>1050</v>
      </c>
      <c r="BUQ2" s="458" t="s">
        <v>1050</v>
      </c>
      <c r="BUR2" s="458" t="s">
        <v>1050</v>
      </c>
      <c r="BUS2" s="458" t="s">
        <v>1050</v>
      </c>
      <c r="BUT2" s="458" t="s">
        <v>1050</v>
      </c>
      <c r="BUU2" s="458" t="s">
        <v>1050</v>
      </c>
      <c r="BUV2" s="458" t="s">
        <v>1050</v>
      </c>
      <c r="BUW2" s="458" t="s">
        <v>1050</v>
      </c>
      <c r="BUX2" s="458" t="s">
        <v>1050</v>
      </c>
      <c r="BUY2" s="458" t="s">
        <v>1050</v>
      </c>
      <c r="BUZ2" s="458" t="s">
        <v>1050</v>
      </c>
      <c r="BVA2" s="458" t="s">
        <v>1050</v>
      </c>
      <c r="BVB2" s="458" t="s">
        <v>1050</v>
      </c>
      <c r="BVC2" s="458" t="s">
        <v>1050</v>
      </c>
      <c r="BVD2" s="458" t="s">
        <v>1050</v>
      </c>
      <c r="BVE2" s="458" t="s">
        <v>1050</v>
      </c>
      <c r="BVF2" s="458" t="s">
        <v>1050</v>
      </c>
      <c r="BVG2" s="458" t="s">
        <v>1050</v>
      </c>
      <c r="BVH2" s="458" t="s">
        <v>1050</v>
      </c>
      <c r="BVI2" s="458" t="s">
        <v>1050</v>
      </c>
      <c r="BVJ2" s="458" t="s">
        <v>1050</v>
      </c>
      <c r="BVK2" s="458" t="s">
        <v>1050</v>
      </c>
      <c r="BVL2" s="458" t="s">
        <v>1050</v>
      </c>
      <c r="BVM2" s="458" t="s">
        <v>1050</v>
      </c>
      <c r="BVN2" s="458" t="s">
        <v>1050</v>
      </c>
      <c r="BVO2" s="458" t="s">
        <v>1050</v>
      </c>
      <c r="BVP2" s="458" t="s">
        <v>1050</v>
      </c>
      <c r="BVQ2" s="458" t="s">
        <v>1050</v>
      </c>
      <c r="BVR2" s="458" t="s">
        <v>1050</v>
      </c>
      <c r="BVS2" s="458" t="s">
        <v>1050</v>
      </c>
      <c r="BVT2" s="458" t="s">
        <v>1050</v>
      </c>
      <c r="BVU2" s="458" t="s">
        <v>1050</v>
      </c>
      <c r="BVV2" s="458" t="s">
        <v>1050</v>
      </c>
      <c r="BVW2" s="458" t="s">
        <v>1050</v>
      </c>
      <c r="BVX2" s="458" t="s">
        <v>1050</v>
      </c>
      <c r="BVY2" s="458" t="s">
        <v>1050</v>
      </c>
      <c r="BVZ2" s="458" t="s">
        <v>1050</v>
      </c>
      <c r="BWA2" s="458" t="s">
        <v>1050</v>
      </c>
      <c r="BWB2" s="458" t="s">
        <v>1050</v>
      </c>
      <c r="BWC2" s="458" t="s">
        <v>1050</v>
      </c>
      <c r="BWD2" s="458" t="s">
        <v>1050</v>
      </c>
      <c r="BWE2" s="458" t="s">
        <v>1050</v>
      </c>
      <c r="BWF2" s="458" t="s">
        <v>1050</v>
      </c>
      <c r="BWG2" s="458" t="s">
        <v>1050</v>
      </c>
      <c r="BWH2" s="458" t="s">
        <v>1050</v>
      </c>
      <c r="BWI2" s="458" t="s">
        <v>1050</v>
      </c>
      <c r="BWJ2" s="458" t="s">
        <v>1050</v>
      </c>
      <c r="BWK2" s="458" t="s">
        <v>1050</v>
      </c>
      <c r="BWL2" s="458" t="s">
        <v>1050</v>
      </c>
      <c r="BWM2" s="458" t="s">
        <v>1050</v>
      </c>
      <c r="BWN2" s="458" t="s">
        <v>1050</v>
      </c>
      <c r="BWO2" s="458" t="s">
        <v>1050</v>
      </c>
      <c r="BWP2" s="458" t="s">
        <v>1050</v>
      </c>
      <c r="BWQ2" s="458" t="s">
        <v>1050</v>
      </c>
      <c r="BWR2" s="458" t="s">
        <v>1050</v>
      </c>
      <c r="BWS2" s="458" t="s">
        <v>1050</v>
      </c>
      <c r="BWT2" s="458" t="s">
        <v>1050</v>
      </c>
      <c r="BWU2" s="458" t="s">
        <v>1050</v>
      </c>
      <c r="BWV2" s="458" t="s">
        <v>1050</v>
      </c>
      <c r="BWW2" s="458" t="s">
        <v>1050</v>
      </c>
      <c r="BWX2" s="458" t="s">
        <v>1050</v>
      </c>
      <c r="BWY2" s="458" t="s">
        <v>1050</v>
      </c>
      <c r="BWZ2" s="458" t="s">
        <v>1050</v>
      </c>
      <c r="BXA2" s="458" t="s">
        <v>1050</v>
      </c>
      <c r="BXB2" s="458" t="s">
        <v>1050</v>
      </c>
      <c r="BXC2" s="458" t="s">
        <v>1050</v>
      </c>
      <c r="BXD2" s="458" t="s">
        <v>1050</v>
      </c>
      <c r="BXE2" s="458" t="s">
        <v>1050</v>
      </c>
      <c r="BXF2" s="458" t="s">
        <v>1050</v>
      </c>
      <c r="BXG2" s="458" t="s">
        <v>1050</v>
      </c>
      <c r="BXH2" s="458" t="s">
        <v>1050</v>
      </c>
      <c r="BXI2" s="458" t="s">
        <v>1050</v>
      </c>
      <c r="BXJ2" s="458" t="s">
        <v>1050</v>
      </c>
      <c r="BXK2" s="458" t="s">
        <v>1050</v>
      </c>
      <c r="BXL2" s="458" t="s">
        <v>1050</v>
      </c>
      <c r="BXM2" s="458" t="s">
        <v>1050</v>
      </c>
      <c r="BXN2" s="458" t="s">
        <v>1050</v>
      </c>
      <c r="BXO2" s="458" t="s">
        <v>1050</v>
      </c>
      <c r="BXP2" s="458" t="s">
        <v>1050</v>
      </c>
      <c r="BXQ2" s="458" t="s">
        <v>1050</v>
      </c>
      <c r="BXR2" s="458" t="s">
        <v>1050</v>
      </c>
      <c r="BXS2" s="458" t="s">
        <v>1050</v>
      </c>
      <c r="BXT2" s="458" t="s">
        <v>1050</v>
      </c>
      <c r="BXU2" s="458" t="s">
        <v>1050</v>
      </c>
      <c r="BXV2" s="458" t="s">
        <v>1050</v>
      </c>
      <c r="BXW2" s="458" t="s">
        <v>1050</v>
      </c>
      <c r="BXX2" s="458" t="s">
        <v>1050</v>
      </c>
      <c r="BXY2" s="458" t="s">
        <v>1050</v>
      </c>
      <c r="BXZ2" s="458" t="s">
        <v>1050</v>
      </c>
      <c r="BYA2" s="458" t="s">
        <v>1050</v>
      </c>
      <c r="BYB2" s="458" t="s">
        <v>1050</v>
      </c>
      <c r="BYC2" s="458" t="s">
        <v>1050</v>
      </c>
      <c r="BYD2" s="458" t="s">
        <v>1050</v>
      </c>
      <c r="BYE2" s="458" t="s">
        <v>1050</v>
      </c>
      <c r="BYF2" s="458" t="s">
        <v>1050</v>
      </c>
      <c r="BYG2" s="458" t="s">
        <v>1050</v>
      </c>
      <c r="BYH2" s="458" t="s">
        <v>1050</v>
      </c>
      <c r="BYI2" s="458" t="s">
        <v>1050</v>
      </c>
      <c r="BYJ2" s="458" t="s">
        <v>1050</v>
      </c>
      <c r="BYK2" s="458" t="s">
        <v>1050</v>
      </c>
      <c r="BYL2" s="458" t="s">
        <v>1050</v>
      </c>
      <c r="BYM2" s="458" t="s">
        <v>1050</v>
      </c>
      <c r="BYN2" s="458" t="s">
        <v>1050</v>
      </c>
      <c r="BYO2" s="458" t="s">
        <v>1050</v>
      </c>
      <c r="BYP2" s="458" t="s">
        <v>1050</v>
      </c>
      <c r="BYQ2" s="458" t="s">
        <v>1050</v>
      </c>
      <c r="BYR2" s="458" t="s">
        <v>1050</v>
      </c>
      <c r="BYS2" s="458" t="s">
        <v>1050</v>
      </c>
      <c r="BYT2" s="458" t="s">
        <v>1050</v>
      </c>
      <c r="BYU2" s="458" t="s">
        <v>1050</v>
      </c>
      <c r="BYV2" s="458" t="s">
        <v>1050</v>
      </c>
      <c r="BYW2" s="458" t="s">
        <v>1050</v>
      </c>
      <c r="BYX2" s="458" t="s">
        <v>1050</v>
      </c>
      <c r="BYY2" s="458" t="s">
        <v>1050</v>
      </c>
      <c r="BYZ2" s="458" t="s">
        <v>1050</v>
      </c>
      <c r="BZA2" s="458" t="s">
        <v>1050</v>
      </c>
      <c r="BZB2" s="458" t="s">
        <v>1050</v>
      </c>
      <c r="BZC2" s="458" t="s">
        <v>1050</v>
      </c>
      <c r="BZD2" s="458" t="s">
        <v>1050</v>
      </c>
      <c r="BZE2" s="458" t="s">
        <v>1050</v>
      </c>
      <c r="BZF2" s="458" t="s">
        <v>1050</v>
      </c>
      <c r="BZG2" s="458" t="s">
        <v>1050</v>
      </c>
      <c r="BZH2" s="458" t="s">
        <v>1050</v>
      </c>
      <c r="BZI2" s="458" t="s">
        <v>1050</v>
      </c>
      <c r="BZJ2" s="458" t="s">
        <v>1050</v>
      </c>
      <c r="BZK2" s="458" t="s">
        <v>1050</v>
      </c>
      <c r="BZL2" s="458" t="s">
        <v>1050</v>
      </c>
      <c r="BZM2" s="458" t="s">
        <v>1050</v>
      </c>
      <c r="BZN2" s="458" t="s">
        <v>1050</v>
      </c>
      <c r="BZO2" s="458" t="s">
        <v>1050</v>
      </c>
      <c r="BZP2" s="458" t="s">
        <v>1050</v>
      </c>
      <c r="BZQ2" s="458" t="s">
        <v>1050</v>
      </c>
      <c r="BZR2" s="458" t="s">
        <v>1050</v>
      </c>
      <c r="BZS2" s="458" t="s">
        <v>1050</v>
      </c>
      <c r="BZT2" s="458" t="s">
        <v>1050</v>
      </c>
      <c r="BZU2" s="458" t="s">
        <v>1050</v>
      </c>
      <c r="BZV2" s="458" t="s">
        <v>1050</v>
      </c>
      <c r="BZW2" s="458" t="s">
        <v>1050</v>
      </c>
      <c r="BZX2" s="458" t="s">
        <v>1050</v>
      </c>
      <c r="BZY2" s="458" t="s">
        <v>1050</v>
      </c>
      <c r="BZZ2" s="458" t="s">
        <v>1050</v>
      </c>
      <c r="CAA2" s="458" t="s">
        <v>1050</v>
      </c>
      <c r="CAB2" s="458" t="s">
        <v>1050</v>
      </c>
      <c r="CAC2" s="458" t="s">
        <v>1050</v>
      </c>
      <c r="CAD2" s="458" t="s">
        <v>1050</v>
      </c>
      <c r="CAE2" s="458" t="s">
        <v>1050</v>
      </c>
      <c r="CAF2" s="458" t="s">
        <v>1050</v>
      </c>
      <c r="CAG2" s="458" t="s">
        <v>1050</v>
      </c>
      <c r="CAH2" s="458" t="s">
        <v>1050</v>
      </c>
      <c r="CAI2" s="458" t="s">
        <v>1050</v>
      </c>
      <c r="CAJ2" s="458" t="s">
        <v>1050</v>
      </c>
      <c r="CAK2" s="458" t="s">
        <v>1050</v>
      </c>
      <c r="CAL2" s="458" t="s">
        <v>1050</v>
      </c>
      <c r="CAM2" s="458" t="s">
        <v>1050</v>
      </c>
      <c r="CAN2" s="458" t="s">
        <v>1050</v>
      </c>
      <c r="CAO2" s="458" t="s">
        <v>1050</v>
      </c>
      <c r="CAP2" s="458" t="s">
        <v>1050</v>
      </c>
      <c r="CAQ2" s="458" t="s">
        <v>1050</v>
      </c>
      <c r="CAR2" s="458" t="s">
        <v>1050</v>
      </c>
      <c r="CAS2" s="458" t="s">
        <v>1050</v>
      </c>
      <c r="CAT2" s="458" t="s">
        <v>1050</v>
      </c>
      <c r="CAU2" s="458" t="s">
        <v>1050</v>
      </c>
      <c r="CAV2" s="458" t="s">
        <v>1050</v>
      </c>
      <c r="CAW2" s="458" t="s">
        <v>1050</v>
      </c>
      <c r="CAX2" s="458" t="s">
        <v>1050</v>
      </c>
      <c r="CAY2" s="458" t="s">
        <v>1050</v>
      </c>
      <c r="CAZ2" s="458" t="s">
        <v>1050</v>
      </c>
      <c r="CBA2" s="458" t="s">
        <v>1050</v>
      </c>
      <c r="CBB2" s="458" t="s">
        <v>1050</v>
      </c>
      <c r="CBC2" s="458" t="s">
        <v>1050</v>
      </c>
      <c r="CBD2" s="458" t="s">
        <v>1050</v>
      </c>
      <c r="CBE2" s="458" t="s">
        <v>1050</v>
      </c>
      <c r="CBF2" s="458" t="s">
        <v>1050</v>
      </c>
      <c r="CBG2" s="458" t="s">
        <v>1050</v>
      </c>
      <c r="CBH2" s="458" t="s">
        <v>1050</v>
      </c>
      <c r="CBI2" s="458" t="s">
        <v>1050</v>
      </c>
      <c r="CBJ2" s="458" t="s">
        <v>1050</v>
      </c>
      <c r="CBK2" s="458" t="s">
        <v>1050</v>
      </c>
      <c r="CBL2" s="458" t="s">
        <v>1050</v>
      </c>
      <c r="CBM2" s="458" t="s">
        <v>1050</v>
      </c>
      <c r="CBN2" s="458" t="s">
        <v>1050</v>
      </c>
      <c r="CBO2" s="458" t="s">
        <v>1050</v>
      </c>
      <c r="CBP2" s="458" t="s">
        <v>1050</v>
      </c>
      <c r="CBQ2" s="458" t="s">
        <v>1050</v>
      </c>
      <c r="CBR2" s="458" t="s">
        <v>1050</v>
      </c>
      <c r="CBS2" s="458" t="s">
        <v>1050</v>
      </c>
      <c r="CBT2" s="458" t="s">
        <v>1050</v>
      </c>
      <c r="CBU2" s="458" t="s">
        <v>1050</v>
      </c>
      <c r="CBV2" s="458" t="s">
        <v>1050</v>
      </c>
      <c r="CBW2" s="458" t="s">
        <v>1050</v>
      </c>
      <c r="CBX2" s="458" t="s">
        <v>1050</v>
      </c>
      <c r="CBY2" s="458" t="s">
        <v>1050</v>
      </c>
      <c r="CBZ2" s="458" t="s">
        <v>1050</v>
      </c>
      <c r="CCA2" s="458" t="s">
        <v>1050</v>
      </c>
      <c r="CCB2" s="458" t="s">
        <v>1050</v>
      </c>
      <c r="CCC2" s="458" t="s">
        <v>1050</v>
      </c>
      <c r="CCD2" s="458" t="s">
        <v>1050</v>
      </c>
      <c r="CCE2" s="458" t="s">
        <v>1050</v>
      </c>
      <c r="CCF2" s="458" t="s">
        <v>1050</v>
      </c>
      <c r="CCG2" s="458" t="s">
        <v>1050</v>
      </c>
      <c r="CCH2" s="458" t="s">
        <v>1050</v>
      </c>
      <c r="CCI2" s="458" t="s">
        <v>1050</v>
      </c>
      <c r="CCJ2" s="458" t="s">
        <v>1050</v>
      </c>
      <c r="CCK2" s="458" t="s">
        <v>1050</v>
      </c>
      <c r="CCL2" s="458" t="s">
        <v>1050</v>
      </c>
      <c r="CCM2" s="458" t="s">
        <v>1050</v>
      </c>
      <c r="CCN2" s="458" t="s">
        <v>1050</v>
      </c>
      <c r="CCO2" s="458" t="s">
        <v>1050</v>
      </c>
      <c r="CCP2" s="458" t="s">
        <v>1050</v>
      </c>
      <c r="CCQ2" s="458" t="s">
        <v>1050</v>
      </c>
      <c r="CCR2" s="458" t="s">
        <v>1050</v>
      </c>
      <c r="CCS2" s="458" t="s">
        <v>1050</v>
      </c>
      <c r="CCT2" s="458" t="s">
        <v>1050</v>
      </c>
      <c r="CCU2" s="458" t="s">
        <v>1050</v>
      </c>
      <c r="CCV2" s="458" t="s">
        <v>1050</v>
      </c>
      <c r="CCW2" s="458" t="s">
        <v>1050</v>
      </c>
      <c r="CCX2" s="458" t="s">
        <v>1050</v>
      </c>
      <c r="CCY2" s="458" t="s">
        <v>1050</v>
      </c>
      <c r="CCZ2" s="458" t="s">
        <v>1050</v>
      </c>
      <c r="CDA2" s="458" t="s">
        <v>1050</v>
      </c>
      <c r="CDB2" s="458" t="s">
        <v>1050</v>
      </c>
      <c r="CDC2" s="458" t="s">
        <v>1050</v>
      </c>
      <c r="CDD2" s="458" t="s">
        <v>1050</v>
      </c>
      <c r="CDE2" s="458" t="s">
        <v>1050</v>
      </c>
      <c r="CDF2" s="458" t="s">
        <v>1050</v>
      </c>
      <c r="CDG2" s="458" t="s">
        <v>1050</v>
      </c>
      <c r="CDH2" s="458" t="s">
        <v>1050</v>
      </c>
      <c r="CDI2" s="458" t="s">
        <v>1050</v>
      </c>
      <c r="CDJ2" s="458" t="s">
        <v>1050</v>
      </c>
      <c r="CDK2" s="458" t="s">
        <v>1050</v>
      </c>
      <c r="CDL2" s="458" t="s">
        <v>1050</v>
      </c>
      <c r="CDM2" s="458" t="s">
        <v>1050</v>
      </c>
      <c r="CDN2" s="458" t="s">
        <v>1050</v>
      </c>
      <c r="CDO2" s="458" t="s">
        <v>1050</v>
      </c>
      <c r="CDP2" s="458" t="s">
        <v>1050</v>
      </c>
      <c r="CDQ2" s="458" t="s">
        <v>1050</v>
      </c>
      <c r="CDR2" s="458" t="s">
        <v>1050</v>
      </c>
      <c r="CDS2" s="458" t="s">
        <v>1050</v>
      </c>
      <c r="CDT2" s="458" t="s">
        <v>1050</v>
      </c>
      <c r="CDU2" s="458" t="s">
        <v>1050</v>
      </c>
      <c r="CDV2" s="458" t="s">
        <v>1050</v>
      </c>
      <c r="CDW2" s="458" t="s">
        <v>1050</v>
      </c>
      <c r="CDX2" s="458" t="s">
        <v>1050</v>
      </c>
      <c r="CDY2" s="458" t="s">
        <v>1050</v>
      </c>
      <c r="CDZ2" s="458" t="s">
        <v>1050</v>
      </c>
      <c r="CEA2" s="458" t="s">
        <v>1050</v>
      </c>
      <c r="CEB2" s="458" t="s">
        <v>1050</v>
      </c>
      <c r="CEC2" s="458" t="s">
        <v>1050</v>
      </c>
      <c r="CED2" s="458" t="s">
        <v>1050</v>
      </c>
      <c r="CEE2" s="458" t="s">
        <v>1050</v>
      </c>
      <c r="CEF2" s="458" t="s">
        <v>1050</v>
      </c>
      <c r="CEG2" s="458" t="s">
        <v>1050</v>
      </c>
      <c r="CEH2" s="458" t="s">
        <v>1050</v>
      </c>
      <c r="CEI2" s="458" t="s">
        <v>1050</v>
      </c>
      <c r="CEJ2" s="458" t="s">
        <v>1050</v>
      </c>
      <c r="CEK2" s="458" t="s">
        <v>1050</v>
      </c>
      <c r="CEL2" s="458" t="s">
        <v>1050</v>
      </c>
      <c r="CEM2" s="458" t="s">
        <v>1050</v>
      </c>
      <c r="CEN2" s="458" t="s">
        <v>1050</v>
      </c>
      <c r="CEO2" s="458" t="s">
        <v>1050</v>
      </c>
      <c r="CEP2" s="458" t="s">
        <v>1050</v>
      </c>
      <c r="CEQ2" s="458" t="s">
        <v>1050</v>
      </c>
      <c r="CER2" s="458" t="s">
        <v>1050</v>
      </c>
      <c r="CES2" s="458" t="s">
        <v>1050</v>
      </c>
      <c r="CET2" s="458" t="s">
        <v>1050</v>
      </c>
      <c r="CEU2" s="458" t="s">
        <v>1050</v>
      </c>
      <c r="CEV2" s="458" t="s">
        <v>1050</v>
      </c>
      <c r="CEW2" s="458" t="s">
        <v>1050</v>
      </c>
      <c r="CEX2" s="458" t="s">
        <v>1050</v>
      </c>
      <c r="CEY2" s="458" t="s">
        <v>1050</v>
      </c>
      <c r="CEZ2" s="458" t="s">
        <v>1050</v>
      </c>
      <c r="CFA2" s="458" t="s">
        <v>1050</v>
      </c>
      <c r="CFB2" s="458" t="s">
        <v>1050</v>
      </c>
      <c r="CFC2" s="458" t="s">
        <v>1050</v>
      </c>
      <c r="CFD2" s="458" t="s">
        <v>1050</v>
      </c>
      <c r="CFE2" s="458" t="s">
        <v>1050</v>
      </c>
      <c r="CFF2" s="458" t="s">
        <v>1050</v>
      </c>
      <c r="CFG2" s="458" t="s">
        <v>1050</v>
      </c>
      <c r="CFH2" s="458" t="s">
        <v>1050</v>
      </c>
      <c r="CFI2" s="458" t="s">
        <v>1050</v>
      </c>
      <c r="CFJ2" s="458" t="s">
        <v>1050</v>
      </c>
      <c r="CFK2" s="458" t="s">
        <v>1050</v>
      </c>
      <c r="CFL2" s="458" t="s">
        <v>1050</v>
      </c>
      <c r="CFM2" s="458" t="s">
        <v>1050</v>
      </c>
      <c r="CFN2" s="458" t="s">
        <v>1050</v>
      </c>
      <c r="CFO2" s="458" t="s">
        <v>1050</v>
      </c>
      <c r="CFP2" s="458" t="s">
        <v>1050</v>
      </c>
      <c r="CFQ2" s="458" t="s">
        <v>1050</v>
      </c>
      <c r="CFR2" s="458" t="s">
        <v>1050</v>
      </c>
      <c r="CFS2" s="458" t="s">
        <v>1050</v>
      </c>
      <c r="CFT2" s="458" t="s">
        <v>1050</v>
      </c>
      <c r="CFU2" s="458" t="s">
        <v>1050</v>
      </c>
      <c r="CFV2" s="458" t="s">
        <v>1050</v>
      </c>
      <c r="CFW2" s="458" t="s">
        <v>1050</v>
      </c>
      <c r="CFX2" s="458" t="s">
        <v>1050</v>
      </c>
      <c r="CFY2" s="458" t="s">
        <v>1050</v>
      </c>
      <c r="CFZ2" s="458" t="s">
        <v>1050</v>
      </c>
      <c r="CGA2" s="458" t="s">
        <v>1050</v>
      </c>
      <c r="CGB2" s="458" t="s">
        <v>1050</v>
      </c>
      <c r="CGC2" s="458" t="s">
        <v>1050</v>
      </c>
      <c r="CGD2" s="458" t="s">
        <v>1050</v>
      </c>
      <c r="CGE2" s="458" t="s">
        <v>1050</v>
      </c>
      <c r="CGF2" s="458" t="s">
        <v>1050</v>
      </c>
      <c r="CGG2" s="458" t="s">
        <v>1050</v>
      </c>
      <c r="CGH2" s="458" t="s">
        <v>1050</v>
      </c>
      <c r="CGI2" s="458" t="s">
        <v>1050</v>
      </c>
      <c r="CGJ2" s="458" t="s">
        <v>1050</v>
      </c>
      <c r="CGK2" s="458" t="s">
        <v>1050</v>
      </c>
      <c r="CGL2" s="458" t="s">
        <v>1050</v>
      </c>
      <c r="CGM2" s="458" t="s">
        <v>1050</v>
      </c>
      <c r="CGN2" s="458" t="s">
        <v>1050</v>
      </c>
      <c r="CGO2" s="458" t="s">
        <v>1050</v>
      </c>
      <c r="CGP2" s="458" t="s">
        <v>1050</v>
      </c>
      <c r="CGQ2" s="458" t="s">
        <v>1050</v>
      </c>
      <c r="CGR2" s="458" t="s">
        <v>1050</v>
      </c>
      <c r="CGS2" s="458" t="s">
        <v>1050</v>
      </c>
      <c r="CGT2" s="458" t="s">
        <v>1050</v>
      </c>
      <c r="CGU2" s="458" t="s">
        <v>1050</v>
      </c>
      <c r="CGV2" s="458" t="s">
        <v>1050</v>
      </c>
      <c r="CGW2" s="458" t="s">
        <v>1050</v>
      </c>
      <c r="CGX2" s="458" t="s">
        <v>1050</v>
      </c>
      <c r="CGY2" s="458" t="s">
        <v>1050</v>
      </c>
      <c r="CGZ2" s="458" t="s">
        <v>1050</v>
      </c>
      <c r="CHA2" s="458" t="s">
        <v>1050</v>
      </c>
      <c r="CHB2" s="458" t="s">
        <v>1050</v>
      </c>
      <c r="CHC2" s="458" t="s">
        <v>1050</v>
      </c>
      <c r="CHD2" s="458" t="s">
        <v>1050</v>
      </c>
      <c r="CHE2" s="458" t="s">
        <v>1050</v>
      </c>
      <c r="CHF2" s="458" t="s">
        <v>1050</v>
      </c>
      <c r="CHG2" s="458" t="s">
        <v>1050</v>
      </c>
      <c r="CHH2" s="458" t="s">
        <v>1050</v>
      </c>
      <c r="CHI2" s="458" t="s">
        <v>1050</v>
      </c>
      <c r="CHJ2" s="458" t="s">
        <v>1050</v>
      </c>
      <c r="CHK2" s="458" t="s">
        <v>1050</v>
      </c>
      <c r="CHL2" s="458" t="s">
        <v>1050</v>
      </c>
      <c r="CHM2" s="458" t="s">
        <v>1050</v>
      </c>
      <c r="CHN2" s="458" t="s">
        <v>1050</v>
      </c>
      <c r="CHO2" s="458" t="s">
        <v>1050</v>
      </c>
      <c r="CHP2" s="458" t="s">
        <v>1050</v>
      </c>
      <c r="CHQ2" s="458" t="s">
        <v>1050</v>
      </c>
      <c r="CHR2" s="458" t="s">
        <v>1050</v>
      </c>
      <c r="CHS2" s="458" t="s">
        <v>1050</v>
      </c>
      <c r="CHT2" s="458" t="s">
        <v>1050</v>
      </c>
      <c r="CHU2" s="458" t="s">
        <v>1050</v>
      </c>
      <c r="CHV2" s="458" t="s">
        <v>1050</v>
      </c>
      <c r="CHW2" s="458" t="s">
        <v>1050</v>
      </c>
      <c r="CHX2" s="458" t="s">
        <v>1050</v>
      </c>
      <c r="CHY2" s="458" t="s">
        <v>1050</v>
      </c>
      <c r="CHZ2" s="458" t="s">
        <v>1050</v>
      </c>
      <c r="CIA2" s="458" t="s">
        <v>1050</v>
      </c>
      <c r="CIB2" s="458" t="s">
        <v>1050</v>
      </c>
      <c r="CIC2" s="458" t="s">
        <v>1050</v>
      </c>
      <c r="CID2" s="458" t="s">
        <v>1050</v>
      </c>
      <c r="CIE2" s="458" t="s">
        <v>1050</v>
      </c>
      <c r="CIF2" s="458" t="s">
        <v>1050</v>
      </c>
      <c r="CIG2" s="458" t="s">
        <v>1050</v>
      </c>
      <c r="CIH2" s="458" t="s">
        <v>1050</v>
      </c>
      <c r="CII2" s="458" t="s">
        <v>1050</v>
      </c>
      <c r="CIJ2" s="458" t="s">
        <v>1050</v>
      </c>
      <c r="CIK2" s="458" t="s">
        <v>1050</v>
      </c>
      <c r="CIL2" s="458" t="s">
        <v>1050</v>
      </c>
      <c r="CIM2" s="458" t="s">
        <v>1050</v>
      </c>
      <c r="CIN2" s="458" t="s">
        <v>1050</v>
      </c>
      <c r="CIO2" s="458" t="s">
        <v>1050</v>
      </c>
      <c r="CIP2" s="458" t="s">
        <v>1050</v>
      </c>
      <c r="CIQ2" s="458" t="s">
        <v>1050</v>
      </c>
      <c r="CIR2" s="458" t="s">
        <v>1050</v>
      </c>
      <c r="CIS2" s="458" t="s">
        <v>1050</v>
      </c>
      <c r="CIT2" s="458" t="s">
        <v>1050</v>
      </c>
      <c r="CIU2" s="458" t="s">
        <v>1050</v>
      </c>
      <c r="CIV2" s="458" t="s">
        <v>1050</v>
      </c>
      <c r="CIW2" s="458" t="s">
        <v>1050</v>
      </c>
      <c r="CIX2" s="458" t="s">
        <v>1050</v>
      </c>
      <c r="CIY2" s="458" t="s">
        <v>1050</v>
      </c>
      <c r="CIZ2" s="458" t="s">
        <v>1050</v>
      </c>
      <c r="CJA2" s="458" t="s">
        <v>1050</v>
      </c>
      <c r="CJB2" s="458" t="s">
        <v>1050</v>
      </c>
      <c r="CJC2" s="458" t="s">
        <v>1050</v>
      </c>
      <c r="CJD2" s="458" t="s">
        <v>1050</v>
      </c>
      <c r="CJE2" s="458" t="s">
        <v>1050</v>
      </c>
      <c r="CJF2" s="458" t="s">
        <v>1050</v>
      </c>
      <c r="CJG2" s="458" t="s">
        <v>1050</v>
      </c>
      <c r="CJH2" s="458" t="s">
        <v>1050</v>
      </c>
      <c r="CJI2" s="458" t="s">
        <v>1050</v>
      </c>
      <c r="CJJ2" s="458" t="s">
        <v>1050</v>
      </c>
      <c r="CJK2" s="458" t="s">
        <v>1050</v>
      </c>
      <c r="CJL2" s="458" t="s">
        <v>1050</v>
      </c>
      <c r="CJM2" s="458" t="s">
        <v>1050</v>
      </c>
      <c r="CJN2" s="458" t="s">
        <v>1050</v>
      </c>
      <c r="CJO2" s="458" t="s">
        <v>1050</v>
      </c>
      <c r="CJP2" s="458" t="s">
        <v>1050</v>
      </c>
      <c r="CJQ2" s="458" t="s">
        <v>1050</v>
      </c>
      <c r="CJR2" s="458" t="s">
        <v>1050</v>
      </c>
      <c r="CJS2" s="458" t="s">
        <v>1050</v>
      </c>
      <c r="CJT2" s="458" t="s">
        <v>1050</v>
      </c>
      <c r="CJU2" s="458" t="s">
        <v>1050</v>
      </c>
      <c r="CJV2" s="458" t="s">
        <v>1050</v>
      </c>
      <c r="CJW2" s="458" t="s">
        <v>1050</v>
      </c>
      <c r="CJX2" s="458" t="s">
        <v>1050</v>
      </c>
      <c r="CJY2" s="458" t="s">
        <v>1050</v>
      </c>
      <c r="CJZ2" s="458" t="s">
        <v>1050</v>
      </c>
      <c r="CKA2" s="458" t="s">
        <v>1050</v>
      </c>
      <c r="CKB2" s="458" t="s">
        <v>1050</v>
      </c>
      <c r="CKC2" s="458" t="s">
        <v>1050</v>
      </c>
      <c r="CKD2" s="458" t="s">
        <v>1050</v>
      </c>
      <c r="CKE2" s="458" t="s">
        <v>1050</v>
      </c>
      <c r="CKF2" s="458" t="s">
        <v>1050</v>
      </c>
      <c r="CKG2" s="458" t="s">
        <v>1050</v>
      </c>
      <c r="CKH2" s="458" t="s">
        <v>1050</v>
      </c>
      <c r="CKI2" s="458" t="s">
        <v>1050</v>
      </c>
      <c r="CKJ2" s="458" t="s">
        <v>1050</v>
      </c>
      <c r="CKK2" s="458" t="s">
        <v>1050</v>
      </c>
      <c r="CKL2" s="458" t="s">
        <v>1050</v>
      </c>
      <c r="CKM2" s="458" t="s">
        <v>1050</v>
      </c>
      <c r="CKN2" s="458" t="s">
        <v>1050</v>
      </c>
      <c r="CKO2" s="458" t="s">
        <v>1050</v>
      </c>
      <c r="CKP2" s="458" t="s">
        <v>1050</v>
      </c>
      <c r="CKQ2" s="458" t="s">
        <v>1050</v>
      </c>
      <c r="CKR2" s="458" t="s">
        <v>1050</v>
      </c>
      <c r="CKS2" s="458" t="s">
        <v>1050</v>
      </c>
      <c r="CKT2" s="458" t="s">
        <v>1050</v>
      </c>
      <c r="CKU2" s="458" t="s">
        <v>1050</v>
      </c>
      <c r="CKV2" s="458" t="s">
        <v>1050</v>
      </c>
      <c r="CKW2" s="458" t="s">
        <v>1050</v>
      </c>
      <c r="CKX2" s="458" t="s">
        <v>1050</v>
      </c>
      <c r="CKY2" s="458" t="s">
        <v>1050</v>
      </c>
      <c r="CKZ2" s="458" t="s">
        <v>1050</v>
      </c>
      <c r="CLA2" s="458" t="s">
        <v>1050</v>
      </c>
      <c r="CLB2" s="458" t="s">
        <v>1050</v>
      </c>
      <c r="CLC2" s="458" t="s">
        <v>1050</v>
      </c>
      <c r="CLD2" s="458" t="s">
        <v>1050</v>
      </c>
      <c r="CLE2" s="458" t="s">
        <v>1050</v>
      </c>
      <c r="CLF2" s="458" t="s">
        <v>1050</v>
      </c>
      <c r="CLG2" s="458" t="s">
        <v>1050</v>
      </c>
      <c r="CLH2" s="458" t="s">
        <v>1050</v>
      </c>
      <c r="CLI2" s="458" t="s">
        <v>1050</v>
      </c>
      <c r="CLJ2" s="458" t="s">
        <v>1050</v>
      </c>
      <c r="CLK2" s="458" t="s">
        <v>1050</v>
      </c>
      <c r="CLL2" s="458" t="s">
        <v>1050</v>
      </c>
      <c r="CLM2" s="458" t="s">
        <v>1050</v>
      </c>
      <c r="CLN2" s="458" t="s">
        <v>1050</v>
      </c>
      <c r="CLO2" s="458" t="s">
        <v>1050</v>
      </c>
      <c r="CLP2" s="458" t="s">
        <v>1050</v>
      </c>
      <c r="CLQ2" s="458" t="s">
        <v>1050</v>
      </c>
      <c r="CLR2" s="458" t="s">
        <v>1050</v>
      </c>
      <c r="CLS2" s="458" t="s">
        <v>1050</v>
      </c>
      <c r="CLT2" s="458" t="s">
        <v>1050</v>
      </c>
      <c r="CLU2" s="458" t="s">
        <v>1050</v>
      </c>
      <c r="CLV2" s="458" t="s">
        <v>1050</v>
      </c>
      <c r="CLW2" s="458" t="s">
        <v>1050</v>
      </c>
      <c r="CLX2" s="458" t="s">
        <v>1050</v>
      </c>
      <c r="CLY2" s="458" t="s">
        <v>1050</v>
      </c>
      <c r="CLZ2" s="458" t="s">
        <v>1050</v>
      </c>
      <c r="CMA2" s="458" t="s">
        <v>1050</v>
      </c>
      <c r="CMB2" s="458" t="s">
        <v>1050</v>
      </c>
      <c r="CMC2" s="458" t="s">
        <v>1050</v>
      </c>
      <c r="CMD2" s="458" t="s">
        <v>1050</v>
      </c>
      <c r="CME2" s="458" t="s">
        <v>1050</v>
      </c>
      <c r="CMF2" s="458" t="s">
        <v>1050</v>
      </c>
      <c r="CMG2" s="458" t="s">
        <v>1050</v>
      </c>
      <c r="CMH2" s="458" t="s">
        <v>1050</v>
      </c>
      <c r="CMI2" s="458" t="s">
        <v>1050</v>
      </c>
      <c r="CMJ2" s="458" t="s">
        <v>1050</v>
      </c>
      <c r="CMK2" s="458" t="s">
        <v>1050</v>
      </c>
      <c r="CML2" s="458" t="s">
        <v>1050</v>
      </c>
      <c r="CMM2" s="458" t="s">
        <v>1050</v>
      </c>
      <c r="CMN2" s="458" t="s">
        <v>1050</v>
      </c>
      <c r="CMO2" s="458" t="s">
        <v>1050</v>
      </c>
      <c r="CMP2" s="458" t="s">
        <v>1050</v>
      </c>
      <c r="CMQ2" s="458" t="s">
        <v>1050</v>
      </c>
      <c r="CMR2" s="458" t="s">
        <v>1050</v>
      </c>
      <c r="CMS2" s="458" t="s">
        <v>1050</v>
      </c>
      <c r="CMT2" s="458" t="s">
        <v>1050</v>
      </c>
      <c r="CMU2" s="458" t="s">
        <v>1050</v>
      </c>
      <c r="CMV2" s="458" t="s">
        <v>1050</v>
      </c>
      <c r="CMW2" s="458" t="s">
        <v>1050</v>
      </c>
      <c r="CMX2" s="458" t="s">
        <v>1050</v>
      </c>
      <c r="CMY2" s="458" t="s">
        <v>1050</v>
      </c>
      <c r="CMZ2" s="458" t="s">
        <v>1050</v>
      </c>
      <c r="CNA2" s="458" t="s">
        <v>1050</v>
      </c>
      <c r="CNB2" s="458" t="s">
        <v>1050</v>
      </c>
      <c r="CNC2" s="458" t="s">
        <v>1050</v>
      </c>
      <c r="CND2" s="458" t="s">
        <v>1050</v>
      </c>
      <c r="CNE2" s="458" t="s">
        <v>1050</v>
      </c>
      <c r="CNF2" s="458" t="s">
        <v>1050</v>
      </c>
      <c r="CNG2" s="458" t="s">
        <v>1050</v>
      </c>
      <c r="CNH2" s="458" t="s">
        <v>1050</v>
      </c>
      <c r="CNI2" s="458" t="s">
        <v>1050</v>
      </c>
      <c r="CNJ2" s="458" t="s">
        <v>1050</v>
      </c>
      <c r="CNK2" s="458" t="s">
        <v>1050</v>
      </c>
      <c r="CNL2" s="458" t="s">
        <v>1050</v>
      </c>
      <c r="CNM2" s="458" t="s">
        <v>1050</v>
      </c>
      <c r="CNN2" s="458" t="s">
        <v>1050</v>
      </c>
      <c r="CNO2" s="458" t="s">
        <v>1050</v>
      </c>
      <c r="CNP2" s="458" t="s">
        <v>1050</v>
      </c>
      <c r="CNQ2" s="458" t="s">
        <v>1050</v>
      </c>
      <c r="CNR2" s="458" t="s">
        <v>1050</v>
      </c>
      <c r="CNS2" s="458" t="s">
        <v>1050</v>
      </c>
      <c r="CNT2" s="458" t="s">
        <v>1050</v>
      </c>
      <c r="CNU2" s="458" t="s">
        <v>1050</v>
      </c>
      <c r="CNV2" s="458" t="s">
        <v>1050</v>
      </c>
      <c r="CNW2" s="458" t="s">
        <v>1050</v>
      </c>
      <c r="CNX2" s="458" t="s">
        <v>1050</v>
      </c>
      <c r="CNY2" s="458" t="s">
        <v>1050</v>
      </c>
      <c r="CNZ2" s="458" t="s">
        <v>1050</v>
      </c>
      <c r="COA2" s="458" t="s">
        <v>1050</v>
      </c>
      <c r="COB2" s="458" t="s">
        <v>1050</v>
      </c>
      <c r="COC2" s="458" t="s">
        <v>1050</v>
      </c>
      <c r="COD2" s="458" t="s">
        <v>1050</v>
      </c>
      <c r="COE2" s="458" t="s">
        <v>1050</v>
      </c>
      <c r="COF2" s="458" t="s">
        <v>1050</v>
      </c>
      <c r="COG2" s="458" t="s">
        <v>1050</v>
      </c>
      <c r="COH2" s="458" t="s">
        <v>1050</v>
      </c>
      <c r="COI2" s="458" t="s">
        <v>1050</v>
      </c>
      <c r="COJ2" s="458" t="s">
        <v>1050</v>
      </c>
      <c r="COK2" s="458" t="s">
        <v>1050</v>
      </c>
      <c r="COL2" s="458" t="s">
        <v>1050</v>
      </c>
      <c r="COM2" s="458" t="s">
        <v>1050</v>
      </c>
      <c r="CON2" s="458" t="s">
        <v>1050</v>
      </c>
      <c r="COO2" s="458" t="s">
        <v>1050</v>
      </c>
      <c r="COP2" s="458" t="s">
        <v>1050</v>
      </c>
      <c r="COQ2" s="458" t="s">
        <v>1050</v>
      </c>
      <c r="COR2" s="458" t="s">
        <v>1050</v>
      </c>
      <c r="COS2" s="458" t="s">
        <v>1050</v>
      </c>
      <c r="COT2" s="458" t="s">
        <v>1050</v>
      </c>
      <c r="COU2" s="458" t="s">
        <v>1050</v>
      </c>
      <c r="COV2" s="458" t="s">
        <v>1050</v>
      </c>
      <c r="COW2" s="458" t="s">
        <v>1050</v>
      </c>
      <c r="COX2" s="458" t="s">
        <v>1050</v>
      </c>
      <c r="COY2" s="458" t="s">
        <v>1050</v>
      </c>
      <c r="COZ2" s="458" t="s">
        <v>1050</v>
      </c>
      <c r="CPA2" s="458" t="s">
        <v>1050</v>
      </c>
      <c r="CPB2" s="458" t="s">
        <v>1050</v>
      </c>
      <c r="CPC2" s="458" t="s">
        <v>1050</v>
      </c>
      <c r="CPD2" s="458" t="s">
        <v>1050</v>
      </c>
      <c r="CPE2" s="458" t="s">
        <v>1050</v>
      </c>
      <c r="CPF2" s="458" t="s">
        <v>1050</v>
      </c>
      <c r="CPG2" s="458" t="s">
        <v>1050</v>
      </c>
      <c r="CPH2" s="458" t="s">
        <v>1050</v>
      </c>
      <c r="CPI2" s="458" t="s">
        <v>1050</v>
      </c>
      <c r="CPJ2" s="458" t="s">
        <v>1050</v>
      </c>
      <c r="CPK2" s="458" t="s">
        <v>1050</v>
      </c>
      <c r="CPL2" s="458" t="s">
        <v>1050</v>
      </c>
      <c r="CPM2" s="458" t="s">
        <v>1050</v>
      </c>
      <c r="CPN2" s="458" t="s">
        <v>1050</v>
      </c>
      <c r="CPO2" s="458" t="s">
        <v>1050</v>
      </c>
      <c r="CPP2" s="458" t="s">
        <v>1050</v>
      </c>
      <c r="CPQ2" s="458" t="s">
        <v>1050</v>
      </c>
      <c r="CPR2" s="458" t="s">
        <v>1050</v>
      </c>
      <c r="CPS2" s="458" t="s">
        <v>1050</v>
      </c>
      <c r="CPT2" s="458" t="s">
        <v>1050</v>
      </c>
      <c r="CPU2" s="458" t="s">
        <v>1050</v>
      </c>
      <c r="CPV2" s="458" t="s">
        <v>1050</v>
      </c>
      <c r="CPW2" s="458" t="s">
        <v>1050</v>
      </c>
      <c r="CPX2" s="458" t="s">
        <v>1050</v>
      </c>
      <c r="CPY2" s="458" t="s">
        <v>1050</v>
      </c>
      <c r="CPZ2" s="458" t="s">
        <v>1050</v>
      </c>
      <c r="CQA2" s="458" t="s">
        <v>1050</v>
      </c>
      <c r="CQB2" s="458" t="s">
        <v>1050</v>
      </c>
      <c r="CQC2" s="458" t="s">
        <v>1050</v>
      </c>
      <c r="CQD2" s="458" t="s">
        <v>1050</v>
      </c>
      <c r="CQE2" s="458" t="s">
        <v>1050</v>
      </c>
      <c r="CQF2" s="458" t="s">
        <v>1050</v>
      </c>
      <c r="CQG2" s="458" t="s">
        <v>1050</v>
      </c>
      <c r="CQH2" s="458" t="s">
        <v>1050</v>
      </c>
      <c r="CQI2" s="458" t="s">
        <v>1050</v>
      </c>
      <c r="CQJ2" s="458" t="s">
        <v>1050</v>
      </c>
      <c r="CQK2" s="458" t="s">
        <v>1050</v>
      </c>
      <c r="CQL2" s="458" t="s">
        <v>1050</v>
      </c>
      <c r="CQM2" s="458" t="s">
        <v>1050</v>
      </c>
      <c r="CQN2" s="458" t="s">
        <v>1050</v>
      </c>
      <c r="CQO2" s="458" t="s">
        <v>1050</v>
      </c>
      <c r="CQP2" s="458" t="s">
        <v>1050</v>
      </c>
      <c r="CQQ2" s="458" t="s">
        <v>1050</v>
      </c>
      <c r="CQR2" s="458" t="s">
        <v>1050</v>
      </c>
      <c r="CQS2" s="458" t="s">
        <v>1050</v>
      </c>
      <c r="CQT2" s="458" t="s">
        <v>1050</v>
      </c>
      <c r="CQU2" s="458" t="s">
        <v>1050</v>
      </c>
      <c r="CQV2" s="458" t="s">
        <v>1050</v>
      </c>
      <c r="CQW2" s="458" t="s">
        <v>1050</v>
      </c>
      <c r="CQX2" s="458" t="s">
        <v>1050</v>
      </c>
      <c r="CQY2" s="458" t="s">
        <v>1050</v>
      </c>
      <c r="CQZ2" s="458" t="s">
        <v>1050</v>
      </c>
      <c r="CRA2" s="458" t="s">
        <v>1050</v>
      </c>
      <c r="CRB2" s="458" t="s">
        <v>1050</v>
      </c>
      <c r="CRC2" s="458" t="s">
        <v>1050</v>
      </c>
      <c r="CRD2" s="458" t="s">
        <v>1050</v>
      </c>
      <c r="CRE2" s="458" t="s">
        <v>1050</v>
      </c>
      <c r="CRF2" s="458" t="s">
        <v>1050</v>
      </c>
      <c r="CRG2" s="458" t="s">
        <v>1050</v>
      </c>
      <c r="CRH2" s="458" t="s">
        <v>1050</v>
      </c>
      <c r="CRI2" s="458" t="s">
        <v>1050</v>
      </c>
      <c r="CRJ2" s="458" t="s">
        <v>1050</v>
      </c>
      <c r="CRK2" s="458" t="s">
        <v>1050</v>
      </c>
      <c r="CRL2" s="458" t="s">
        <v>1050</v>
      </c>
      <c r="CRM2" s="458" t="s">
        <v>1050</v>
      </c>
      <c r="CRN2" s="458" t="s">
        <v>1050</v>
      </c>
      <c r="CRO2" s="458" t="s">
        <v>1050</v>
      </c>
      <c r="CRP2" s="458" t="s">
        <v>1050</v>
      </c>
      <c r="CRQ2" s="458" t="s">
        <v>1050</v>
      </c>
      <c r="CRR2" s="458" t="s">
        <v>1050</v>
      </c>
      <c r="CRS2" s="458" t="s">
        <v>1050</v>
      </c>
      <c r="CRT2" s="458" t="s">
        <v>1050</v>
      </c>
      <c r="CRU2" s="458" t="s">
        <v>1050</v>
      </c>
      <c r="CRV2" s="458" t="s">
        <v>1050</v>
      </c>
      <c r="CRW2" s="458" t="s">
        <v>1050</v>
      </c>
      <c r="CRX2" s="458" t="s">
        <v>1050</v>
      </c>
      <c r="CRY2" s="458" t="s">
        <v>1050</v>
      </c>
      <c r="CRZ2" s="458" t="s">
        <v>1050</v>
      </c>
      <c r="CSA2" s="458" t="s">
        <v>1050</v>
      </c>
      <c r="CSB2" s="458" t="s">
        <v>1050</v>
      </c>
      <c r="CSC2" s="458" t="s">
        <v>1050</v>
      </c>
      <c r="CSD2" s="458" t="s">
        <v>1050</v>
      </c>
      <c r="CSE2" s="458" t="s">
        <v>1050</v>
      </c>
      <c r="CSF2" s="458" t="s">
        <v>1050</v>
      </c>
      <c r="CSG2" s="458" t="s">
        <v>1050</v>
      </c>
      <c r="CSH2" s="458" t="s">
        <v>1050</v>
      </c>
      <c r="CSI2" s="458" t="s">
        <v>1050</v>
      </c>
      <c r="CSJ2" s="458" t="s">
        <v>1050</v>
      </c>
      <c r="CSK2" s="458" t="s">
        <v>1050</v>
      </c>
      <c r="CSL2" s="458" t="s">
        <v>1050</v>
      </c>
      <c r="CSM2" s="458" t="s">
        <v>1050</v>
      </c>
      <c r="CSN2" s="458" t="s">
        <v>1050</v>
      </c>
      <c r="CSO2" s="458" t="s">
        <v>1050</v>
      </c>
      <c r="CSP2" s="458" t="s">
        <v>1050</v>
      </c>
      <c r="CSQ2" s="458" t="s">
        <v>1050</v>
      </c>
      <c r="CSR2" s="458" t="s">
        <v>1050</v>
      </c>
      <c r="CSS2" s="458" t="s">
        <v>1050</v>
      </c>
      <c r="CST2" s="458" t="s">
        <v>1050</v>
      </c>
      <c r="CSU2" s="458" t="s">
        <v>1050</v>
      </c>
      <c r="CSV2" s="458" t="s">
        <v>1050</v>
      </c>
      <c r="CSW2" s="458" t="s">
        <v>1050</v>
      </c>
      <c r="CSX2" s="458" t="s">
        <v>1050</v>
      </c>
      <c r="CSY2" s="458" t="s">
        <v>1050</v>
      </c>
      <c r="CSZ2" s="458" t="s">
        <v>1050</v>
      </c>
      <c r="CTA2" s="458" t="s">
        <v>1050</v>
      </c>
      <c r="CTB2" s="458" t="s">
        <v>1050</v>
      </c>
      <c r="CTC2" s="458" t="s">
        <v>1050</v>
      </c>
      <c r="CTD2" s="458" t="s">
        <v>1050</v>
      </c>
      <c r="CTE2" s="458" t="s">
        <v>1050</v>
      </c>
      <c r="CTF2" s="458" t="s">
        <v>1050</v>
      </c>
      <c r="CTG2" s="458" t="s">
        <v>1050</v>
      </c>
      <c r="CTH2" s="458" t="s">
        <v>1050</v>
      </c>
      <c r="CTI2" s="458" t="s">
        <v>1050</v>
      </c>
      <c r="CTJ2" s="458" t="s">
        <v>1050</v>
      </c>
      <c r="CTK2" s="458" t="s">
        <v>1050</v>
      </c>
      <c r="CTL2" s="458" t="s">
        <v>1050</v>
      </c>
      <c r="CTM2" s="458" t="s">
        <v>1050</v>
      </c>
      <c r="CTN2" s="458" t="s">
        <v>1050</v>
      </c>
      <c r="CTO2" s="458" t="s">
        <v>1050</v>
      </c>
      <c r="CTP2" s="458" t="s">
        <v>1050</v>
      </c>
      <c r="CTQ2" s="458" t="s">
        <v>1050</v>
      </c>
      <c r="CTR2" s="458" t="s">
        <v>1050</v>
      </c>
      <c r="CTS2" s="458" t="s">
        <v>1050</v>
      </c>
      <c r="CTT2" s="458" t="s">
        <v>1050</v>
      </c>
      <c r="CTU2" s="458" t="s">
        <v>1050</v>
      </c>
      <c r="CTV2" s="458" t="s">
        <v>1050</v>
      </c>
      <c r="CTW2" s="458" t="s">
        <v>1050</v>
      </c>
      <c r="CTX2" s="458" t="s">
        <v>1050</v>
      </c>
      <c r="CTY2" s="458" t="s">
        <v>1050</v>
      </c>
      <c r="CTZ2" s="458" t="s">
        <v>1050</v>
      </c>
      <c r="CUA2" s="458" t="s">
        <v>1050</v>
      </c>
      <c r="CUB2" s="458" t="s">
        <v>1050</v>
      </c>
      <c r="CUC2" s="458" t="s">
        <v>1050</v>
      </c>
      <c r="CUD2" s="458" t="s">
        <v>1050</v>
      </c>
      <c r="CUE2" s="458" t="s">
        <v>1050</v>
      </c>
      <c r="CUF2" s="458" t="s">
        <v>1050</v>
      </c>
      <c r="CUG2" s="458" t="s">
        <v>1050</v>
      </c>
      <c r="CUH2" s="458" t="s">
        <v>1050</v>
      </c>
      <c r="CUI2" s="458" t="s">
        <v>1050</v>
      </c>
      <c r="CUJ2" s="458" t="s">
        <v>1050</v>
      </c>
      <c r="CUK2" s="458" t="s">
        <v>1050</v>
      </c>
      <c r="CUL2" s="458" t="s">
        <v>1050</v>
      </c>
      <c r="CUM2" s="458" t="s">
        <v>1050</v>
      </c>
      <c r="CUN2" s="458" t="s">
        <v>1050</v>
      </c>
      <c r="CUO2" s="458" t="s">
        <v>1050</v>
      </c>
      <c r="CUP2" s="458" t="s">
        <v>1050</v>
      </c>
      <c r="CUQ2" s="458" t="s">
        <v>1050</v>
      </c>
      <c r="CUR2" s="458" t="s">
        <v>1050</v>
      </c>
      <c r="CUS2" s="458" t="s">
        <v>1050</v>
      </c>
      <c r="CUT2" s="458" t="s">
        <v>1050</v>
      </c>
      <c r="CUU2" s="458" t="s">
        <v>1050</v>
      </c>
      <c r="CUV2" s="458" t="s">
        <v>1050</v>
      </c>
      <c r="CUW2" s="458" t="s">
        <v>1050</v>
      </c>
      <c r="CUX2" s="458" t="s">
        <v>1050</v>
      </c>
      <c r="CUY2" s="458" t="s">
        <v>1050</v>
      </c>
      <c r="CUZ2" s="458" t="s">
        <v>1050</v>
      </c>
      <c r="CVA2" s="458" t="s">
        <v>1050</v>
      </c>
      <c r="CVB2" s="458" t="s">
        <v>1050</v>
      </c>
      <c r="CVC2" s="458" t="s">
        <v>1050</v>
      </c>
      <c r="CVD2" s="458" t="s">
        <v>1050</v>
      </c>
      <c r="CVE2" s="458" t="s">
        <v>1050</v>
      </c>
      <c r="CVF2" s="458" t="s">
        <v>1050</v>
      </c>
      <c r="CVG2" s="458" t="s">
        <v>1050</v>
      </c>
      <c r="CVH2" s="458" t="s">
        <v>1050</v>
      </c>
      <c r="CVI2" s="458" t="s">
        <v>1050</v>
      </c>
      <c r="CVJ2" s="458" t="s">
        <v>1050</v>
      </c>
      <c r="CVK2" s="458" t="s">
        <v>1050</v>
      </c>
      <c r="CVL2" s="458" t="s">
        <v>1050</v>
      </c>
      <c r="CVM2" s="458" t="s">
        <v>1050</v>
      </c>
      <c r="CVN2" s="458" t="s">
        <v>1050</v>
      </c>
      <c r="CVO2" s="458" t="s">
        <v>1050</v>
      </c>
      <c r="CVP2" s="458" t="s">
        <v>1050</v>
      </c>
      <c r="CVQ2" s="458" t="s">
        <v>1050</v>
      </c>
      <c r="CVR2" s="458" t="s">
        <v>1050</v>
      </c>
      <c r="CVS2" s="458" t="s">
        <v>1050</v>
      </c>
      <c r="CVT2" s="458" t="s">
        <v>1050</v>
      </c>
      <c r="CVU2" s="458" t="s">
        <v>1050</v>
      </c>
      <c r="CVV2" s="458" t="s">
        <v>1050</v>
      </c>
      <c r="CVW2" s="458" t="s">
        <v>1050</v>
      </c>
      <c r="CVX2" s="458" t="s">
        <v>1050</v>
      </c>
      <c r="CVY2" s="458" t="s">
        <v>1050</v>
      </c>
      <c r="CVZ2" s="458" t="s">
        <v>1050</v>
      </c>
      <c r="CWA2" s="458" t="s">
        <v>1050</v>
      </c>
      <c r="CWB2" s="458" t="s">
        <v>1050</v>
      </c>
      <c r="CWC2" s="458" t="s">
        <v>1050</v>
      </c>
      <c r="CWD2" s="458" t="s">
        <v>1050</v>
      </c>
      <c r="CWE2" s="458" t="s">
        <v>1050</v>
      </c>
      <c r="CWF2" s="458" t="s">
        <v>1050</v>
      </c>
      <c r="CWG2" s="458" t="s">
        <v>1050</v>
      </c>
      <c r="CWH2" s="458" t="s">
        <v>1050</v>
      </c>
      <c r="CWI2" s="458" t="s">
        <v>1050</v>
      </c>
      <c r="CWJ2" s="458" t="s">
        <v>1050</v>
      </c>
      <c r="CWK2" s="458" t="s">
        <v>1050</v>
      </c>
      <c r="CWL2" s="458" t="s">
        <v>1050</v>
      </c>
      <c r="CWM2" s="458" t="s">
        <v>1050</v>
      </c>
      <c r="CWN2" s="458" t="s">
        <v>1050</v>
      </c>
      <c r="CWO2" s="458" t="s">
        <v>1050</v>
      </c>
      <c r="CWP2" s="458" t="s">
        <v>1050</v>
      </c>
      <c r="CWQ2" s="458" t="s">
        <v>1050</v>
      </c>
      <c r="CWR2" s="458" t="s">
        <v>1050</v>
      </c>
      <c r="CWS2" s="458" t="s">
        <v>1050</v>
      </c>
      <c r="CWT2" s="458" t="s">
        <v>1050</v>
      </c>
      <c r="CWU2" s="458" t="s">
        <v>1050</v>
      </c>
      <c r="CWV2" s="458" t="s">
        <v>1050</v>
      </c>
      <c r="CWW2" s="458" t="s">
        <v>1050</v>
      </c>
      <c r="CWX2" s="458" t="s">
        <v>1050</v>
      </c>
      <c r="CWY2" s="458" t="s">
        <v>1050</v>
      </c>
      <c r="CWZ2" s="458" t="s">
        <v>1050</v>
      </c>
      <c r="CXA2" s="458" t="s">
        <v>1050</v>
      </c>
      <c r="CXB2" s="458" t="s">
        <v>1050</v>
      </c>
      <c r="CXC2" s="458" t="s">
        <v>1050</v>
      </c>
      <c r="CXD2" s="458" t="s">
        <v>1050</v>
      </c>
      <c r="CXE2" s="458" t="s">
        <v>1050</v>
      </c>
      <c r="CXF2" s="458" t="s">
        <v>1050</v>
      </c>
      <c r="CXG2" s="458" t="s">
        <v>1050</v>
      </c>
      <c r="CXH2" s="458" t="s">
        <v>1050</v>
      </c>
      <c r="CXI2" s="458" t="s">
        <v>1050</v>
      </c>
      <c r="CXJ2" s="458" t="s">
        <v>1050</v>
      </c>
      <c r="CXK2" s="458" t="s">
        <v>1050</v>
      </c>
      <c r="CXL2" s="458" t="s">
        <v>1050</v>
      </c>
      <c r="CXM2" s="458" t="s">
        <v>1050</v>
      </c>
      <c r="CXN2" s="458" t="s">
        <v>1050</v>
      </c>
      <c r="CXO2" s="458" t="s">
        <v>1050</v>
      </c>
      <c r="CXP2" s="458" t="s">
        <v>1050</v>
      </c>
      <c r="CXQ2" s="458" t="s">
        <v>1050</v>
      </c>
      <c r="CXR2" s="458" t="s">
        <v>1050</v>
      </c>
      <c r="CXS2" s="458" t="s">
        <v>1050</v>
      </c>
      <c r="CXT2" s="458" t="s">
        <v>1050</v>
      </c>
      <c r="CXU2" s="458" t="s">
        <v>1050</v>
      </c>
      <c r="CXV2" s="458" t="s">
        <v>1050</v>
      </c>
      <c r="CXW2" s="458" t="s">
        <v>1050</v>
      </c>
      <c r="CXX2" s="458" t="s">
        <v>1050</v>
      </c>
      <c r="CXY2" s="458" t="s">
        <v>1050</v>
      </c>
      <c r="CXZ2" s="458" t="s">
        <v>1050</v>
      </c>
      <c r="CYA2" s="458" t="s">
        <v>1050</v>
      </c>
      <c r="CYB2" s="458" t="s">
        <v>1050</v>
      </c>
      <c r="CYC2" s="458" t="s">
        <v>1050</v>
      </c>
      <c r="CYD2" s="458" t="s">
        <v>1050</v>
      </c>
      <c r="CYE2" s="458" t="s">
        <v>1050</v>
      </c>
      <c r="CYF2" s="458" t="s">
        <v>1050</v>
      </c>
      <c r="CYG2" s="458" t="s">
        <v>1050</v>
      </c>
      <c r="CYH2" s="458" t="s">
        <v>1050</v>
      </c>
      <c r="CYI2" s="458" t="s">
        <v>1050</v>
      </c>
      <c r="CYJ2" s="458" t="s">
        <v>1050</v>
      </c>
      <c r="CYK2" s="458" t="s">
        <v>1050</v>
      </c>
      <c r="CYL2" s="458" t="s">
        <v>1050</v>
      </c>
      <c r="CYM2" s="458" t="s">
        <v>1050</v>
      </c>
      <c r="CYN2" s="458" t="s">
        <v>1050</v>
      </c>
      <c r="CYO2" s="458" t="s">
        <v>1050</v>
      </c>
      <c r="CYP2" s="458" t="s">
        <v>1050</v>
      </c>
      <c r="CYQ2" s="458" t="s">
        <v>1050</v>
      </c>
      <c r="CYR2" s="458" t="s">
        <v>1050</v>
      </c>
      <c r="CYS2" s="458" t="s">
        <v>1050</v>
      </c>
      <c r="CYT2" s="458" t="s">
        <v>1050</v>
      </c>
      <c r="CYU2" s="458" t="s">
        <v>1050</v>
      </c>
      <c r="CYV2" s="458" t="s">
        <v>1050</v>
      </c>
      <c r="CYW2" s="458" t="s">
        <v>1050</v>
      </c>
      <c r="CYX2" s="458" t="s">
        <v>1050</v>
      </c>
      <c r="CYY2" s="458" t="s">
        <v>1050</v>
      </c>
      <c r="CYZ2" s="458" t="s">
        <v>1050</v>
      </c>
      <c r="CZA2" s="458" t="s">
        <v>1050</v>
      </c>
      <c r="CZB2" s="458" t="s">
        <v>1050</v>
      </c>
      <c r="CZC2" s="458" t="s">
        <v>1050</v>
      </c>
      <c r="CZD2" s="458" t="s">
        <v>1050</v>
      </c>
      <c r="CZE2" s="458" t="s">
        <v>1050</v>
      </c>
      <c r="CZF2" s="458" t="s">
        <v>1050</v>
      </c>
      <c r="CZG2" s="458" t="s">
        <v>1050</v>
      </c>
      <c r="CZH2" s="458" t="s">
        <v>1050</v>
      </c>
      <c r="CZI2" s="458" t="s">
        <v>1050</v>
      </c>
      <c r="CZJ2" s="458" t="s">
        <v>1050</v>
      </c>
      <c r="CZK2" s="458" t="s">
        <v>1050</v>
      </c>
      <c r="CZL2" s="458" t="s">
        <v>1050</v>
      </c>
      <c r="CZM2" s="458" t="s">
        <v>1050</v>
      </c>
      <c r="CZN2" s="458" t="s">
        <v>1050</v>
      </c>
      <c r="CZO2" s="458" t="s">
        <v>1050</v>
      </c>
      <c r="CZP2" s="458" t="s">
        <v>1050</v>
      </c>
      <c r="CZQ2" s="458" t="s">
        <v>1050</v>
      </c>
      <c r="CZR2" s="458" t="s">
        <v>1050</v>
      </c>
      <c r="CZS2" s="458" t="s">
        <v>1050</v>
      </c>
      <c r="CZT2" s="458" t="s">
        <v>1050</v>
      </c>
      <c r="CZU2" s="458" t="s">
        <v>1050</v>
      </c>
      <c r="CZV2" s="458" t="s">
        <v>1050</v>
      </c>
      <c r="CZW2" s="458" t="s">
        <v>1050</v>
      </c>
      <c r="CZX2" s="458" t="s">
        <v>1050</v>
      </c>
      <c r="CZY2" s="458" t="s">
        <v>1050</v>
      </c>
      <c r="CZZ2" s="458" t="s">
        <v>1050</v>
      </c>
      <c r="DAA2" s="458" t="s">
        <v>1050</v>
      </c>
      <c r="DAB2" s="458" t="s">
        <v>1050</v>
      </c>
      <c r="DAC2" s="458" t="s">
        <v>1050</v>
      </c>
      <c r="DAD2" s="458" t="s">
        <v>1050</v>
      </c>
      <c r="DAE2" s="458" t="s">
        <v>1050</v>
      </c>
      <c r="DAF2" s="458" t="s">
        <v>1050</v>
      </c>
      <c r="DAG2" s="458" t="s">
        <v>1050</v>
      </c>
      <c r="DAH2" s="458" t="s">
        <v>1050</v>
      </c>
      <c r="DAI2" s="458" t="s">
        <v>1050</v>
      </c>
      <c r="DAJ2" s="458" t="s">
        <v>1050</v>
      </c>
      <c r="DAK2" s="458" t="s">
        <v>1050</v>
      </c>
      <c r="DAL2" s="458" t="s">
        <v>1050</v>
      </c>
      <c r="DAM2" s="458" t="s">
        <v>1050</v>
      </c>
      <c r="DAN2" s="458" t="s">
        <v>1050</v>
      </c>
      <c r="DAO2" s="458" t="s">
        <v>1050</v>
      </c>
      <c r="DAP2" s="458" t="s">
        <v>1050</v>
      </c>
      <c r="DAQ2" s="458" t="s">
        <v>1050</v>
      </c>
      <c r="DAR2" s="458" t="s">
        <v>1050</v>
      </c>
      <c r="DAS2" s="458" t="s">
        <v>1050</v>
      </c>
      <c r="DAT2" s="458" t="s">
        <v>1050</v>
      </c>
      <c r="DAU2" s="458" t="s">
        <v>1050</v>
      </c>
      <c r="DAV2" s="458" t="s">
        <v>1050</v>
      </c>
      <c r="DAW2" s="458" t="s">
        <v>1050</v>
      </c>
      <c r="DAX2" s="458" t="s">
        <v>1050</v>
      </c>
      <c r="DAY2" s="458" t="s">
        <v>1050</v>
      </c>
      <c r="DAZ2" s="458" t="s">
        <v>1050</v>
      </c>
      <c r="DBA2" s="458" t="s">
        <v>1050</v>
      </c>
      <c r="DBB2" s="458" t="s">
        <v>1050</v>
      </c>
      <c r="DBC2" s="458" t="s">
        <v>1050</v>
      </c>
      <c r="DBD2" s="458" t="s">
        <v>1050</v>
      </c>
      <c r="DBE2" s="458" t="s">
        <v>1050</v>
      </c>
      <c r="DBF2" s="458" t="s">
        <v>1050</v>
      </c>
      <c r="DBG2" s="458" t="s">
        <v>1050</v>
      </c>
      <c r="DBH2" s="458" t="s">
        <v>1050</v>
      </c>
      <c r="DBI2" s="458" t="s">
        <v>1050</v>
      </c>
      <c r="DBJ2" s="458" t="s">
        <v>1050</v>
      </c>
      <c r="DBK2" s="458" t="s">
        <v>1050</v>
      </c>
      <c r="DBL2" s="458" t="s">
        <v>1050</v>
      </c>
      <c r="DBM2" s="458" t="s">
        <v>1050</v>
      </c>
      <c r="DBN2" s="458" t="s">
        <v>1050</v>
      </c>
      <c r="DBO2" s="458" t="s">
        <v>1050</v>
      </c>
      <c r="DBP2" s="458" t="s">
        <v>1050</v>
      </c>
      <c r="DBQ2" s="458" t="s">
        <v>1050</v>
      </c>
      <c r="DBR2" s="458" t="s">
        <v>1050</v>
      </c>
      <c r="DBS2" s="458" t="s">
        <v>1050</v>
      </c>
      <c r="DBT2" s="458" t="s">
        <v>1050</v>
      </c>
      <c r="DBU2" s="458" t="s">
        <v>1050</v>
      </c>
      <c r="DBV2" s="458" t="s">
        <v>1050</v>
      </c>
      <c r="DBW2" s="458" t="s">
        <v>1050</v>
      </c>
      <c r="DBX2" s="458" t="s">
        <v>1050</v>
      </c>
      <c r="DBY2" s="458" t="s">
        <v>1050</v>
      </c>
      <c r="DBZ2" s="458" t="s">
        <v>1050</v>
      </c>
      <c r="DCA2" s="458" t="s">
        <v>1050</v>
      </c>
      <c r="DCB2" s="458" t="s">
        <v>1050</v>
      </c>
      <c r="DCC2" s="458" t="s">
        <v>1050</v>
      </c>
      <c r="DCD2" s="458" t="s">
        <v>1050</v>
      </c>
      <c r="DCE2" s="458" t="s">
        <v>1050</v>
      </c>
      <c r="DCF2" s="458" t="s">
        <v>1050</v>
      </c>
      <c r="DCG2" s="458" t="s">
        <v>1050</v>
      </c>
      <c r="DCH2" s="458" t="s">
        <v>1050</v>
      </c>
      <c r="DCI2" s="458" t="s">
        <v>1050</v>
      </c>
      <c r="DCJ2" s="458" t="s">
        <v>1050</v>
      </c>
      <c r="DCK2" s="458" t="s">
        <v>1050</v>
      </c>
      <c r="DCL2" s="458" t="s">
        <v>1050</v>
      </c>
      <c r="DCM2" s="458" t="s">
        <v>1050</v>
      </c>
      <c r="DCN2" s="458" t="s">
        <v>1050</v>
      </c>
      <c r="DCO2" s="458" t="s">
        <v>1050</v>
      </c>
      <c r="DCP2" s="458" t="s">
        <v>1050</v>
      </c>
      <c r="DCQ2" s="458" t="s">
        <v>1050</v>
      </c>
      <c r="DCR2" s="458" t="s">
        <v>1050</v>
      </c>
      <c r="DCS2" s="458" t="s">
        <v>1050</v>
      </c>
      <c r="DCT2" s="458" t="s">
        <v>1050</v>
      </c>
      <c r="DCU2" s="458" t="s">
        <v>1050</v>
      </c>
      <c r="DCV2" s="458" t="s">
        <v>1050</v>
      </c>
      <c r="DCW2" s="458" t="s">
        <v>1050</v>
      </c>
      <c r="DCX2" s="458" t="s">
        <v>1050</v>
      </c>
      <c r="DCY2" s="458" t="s">
        <v>1050</v>
      </c>
      <c r="DCZ2" s="458" t="s">
        <v>1050</v>
      </c>
      <c r="DDA2" s="458" t="s">
        <v>1050</v>
      </c>
      <c r="DDB2" s="458" t="s">
        <v>1050</v>
      </c>
      <c r="DDC2" s="458" t="s">
        <v>1050</v>
      </c>
      <c r="DDD2" s="458" t="s">
        <v>1050</v>
      </c>
      <c r="DDE2" s="458" t="s">
        <v>1050</v>
      </c>
      <c r="DDF2" s="458" t="s">
        <v>1050</v>
      </c>
      <c r="DDG2" s="458" t="s">
        <v>1050</v>
      </c>
      <c r="DDH2" s="458" t="s">
        <v>1050</v>
      </c>
      <c r="DDI2" s="458" t="s">
        <v>1050</v>
      </c>
      <c r="DDJ2" s="458" t="s">
        <v>1050</v>
      </c>
      <c r="DDK2" s="458" t="s">
        <v>1050</v>
      </c>
      <c r="DDL2" s="458" t="s">
        <v>1050</v>
      </c>
      <c r="DDM2" s="458" t="s">
        <v>1050</v>
      </c>
      <c r="DDN2" s="458" t="s">
        <v>1050</v>
      </c>
      <c r="DDO2" s="458" t="s">
        <v>1050</v>
      </c>
      <c r="DDP2" s="458" t="s">
        <v>1050</v>
      </c>
      <c r="DDQ2" s="458" t="s">
        <v>1050</v>
      </c>
      <c r="DDR2" s="458" t="s">
        <v>1050</v>
      </c>
      <c r="DDS2" s="458" t="s">
        <v>1050</v>
      </c>
      <c r="DDT2" s="458" t="s">
        <v>1050</v>
      </c>
      <c r="DDU2" s="458" t="s">
        <v>1050</v>
      </c>
      <c r="DDV2" s="458" t="s">
        <v>1050</v>
      </c>
      <c r="DDW2" s="458" t="s">
        <v>1050</v>
      </c>
      <c r="DDX2" s="458" t="s">
        <v>1050</v>
      </c>
      <c r="DDY2" s="458" t="s">
        <v>1050</v>
      </c>
      <c r="DDZ2" s="458" t="s">
        <v>1050</v>
      </c>
      <c r="DEA2" s="458" t="s">
        <v>1050</v>
      </c>
      <c r="DEB2" s="458" t="s">
        <v>1050</v>
      </c>
      <c r="DEC2" s="458" t="s">
        <v>1050</v>
      </c>
      <c r="DED2" s="458" t="s">
        <v>1050</v>
      </c>
      <c r="DEE2" s="458" t="s">
        <v>1050</v>
      </c>
      <c r="DEF2" s="458" t="s">
        <v>1050</v>
      </c>
      <c r="DEG2" s="458" t="s">
        <v>1050</v>
      </c>
      <c r="DEH2" s="458" t="s">
        <v>1050</v>
      </c>
      <c r="DEI2" s="458" t="s">
        <v>1050</v>
      </c>
      <c r="DEJ2" s="458" t="s">
        <v>1050</v>
      </c>
      <c r="DEK2" s="458" t="s">
        <v>1050</v>
      </c>
      <c r="DEL2" s="458" t="s">
        <v>1050</v>
      </c>
      <c r="DEM2" s="458" t="s">
        <v>1050</v>
      </c>
      <c r="DEN2" s="458" t="s">
        <v>1050</v>
      </c>
      <c r="DEO2" s="458" t="s">
        <v>1050</v>
      </c>
      <c r="DEP2" s="458" t="s">
        <v>1050</v>
      </c>
      <c r="DEQ2" s="458" t="s">
        <v>1050</v>
      </c>
      <c r="DER2" s="458" t="s">
        <v>1050</v>
      </c>
      <c r="DES2" s="458" t="s">
        <v>1050</v>
      </c>
      <c r="DET2" s="458" t="s">
        <v>1050</v>
      </c>
      <c r="DEU2" s="458" t="s">
        <v>1050</v>
      </c>
      <c r="DEV2" s="458" t="s">
        <v>1050</v>
      </c>
      <c r="DEW2" s="458" t="s">
        <v>1050</v>
      </c>
      <c r="DEX2" s="458" t="s">
        <v>1050</v>
      </c>
      <c r="DEY2" s="458" t="s">
        <v>1050</v>
      </c>
      <c r="DEZ2" s="458" t="s">
        <v>1050</v>
      </c>
      <c r="DFA2" s="458" t="s">
        <v>1050</v>
      </c>
      <c r="DFB2" s="458" t="s">
        <v>1050</v>
      </c>
      <c r="DFC2" s="458" t="s">
        <v>1050</v>
      </c>
      <c r="DFD2" s="458" t="s">
        <v>1050</v>
      </c>
      <c r="DFE2" s="458" t="s">
        <v>1050</v>
      </c>
      <c r="DFF2" s="458" t="s">
        <v>1050</v>
      </c>
      <c r="DFG2" s="458" t="s">
        <v>1050</v>
      </c>
      <c r="DFH2" s="458" t="s">
        <v>1050</v>
      </c>
      <c r="DFI2" s="458" t="s">
        <v>1050</v>
      </c>
      <c r="DFJ2" s="458" t="s">
        <v>1050</v>
      </c>
      <c r="DFK2" s="458" t="s">
        <v>1050</v>
      </c>
      <c r="DFL2" s="458" t="s">
        <v>1050</v>
      </c>
      <c r="DFM2" s="458" t="s">
        <v>1050</v>
      </c>
      <c r="DFN2" s="458" t="s">
        <v>1050</v>
      </c>
      <c r="DFO2" s="458" t="s">
        <v>1050</v>
      </c>
      <c r="DFP2" s="458" t="s">
        <v>1050</v>
      </c>
      <c r="DFQ2" s="458" t="s">
        <v>1050</v>
      </c>
      <c r="DFR2" s="458" t="s">
        <v>1050</v>
      </c>
      <c r="DFS2" s="458" t="s">
        <v>1050</v>
      </c>
      <c r="DFT2" s="458" t="s">
        <v>1050</v>
      </c>
      <c r="DFU2" s="458" t="s">
        <v>1050</v>
      </c>
      <c r="DFV2" s="458" t="s">
        <v>1050</v>
      </c>
      <c r="DFW2" s="458" t="s">
        <v>1050</v>
      </c>
      <c r="DFX2" s="458" t="s">
        <v>1050</v>
      </c>
      <c r="DFY2" s="458" t="s">
        <v>1050</v>
      </c>
      <c r="DFZ2" s="458" t="s">
        <v>1050</v>
      </c>
      <c r="DGA2" s="458" t="s">
        <v>1050</v>
      </c>
      <c r="DGB2" s="458" t="s">
        <v>1050</v>
      </c>
      <c r="DGC2" s="458" t="s">
        <v>1050</v>
      </c>
      <c r="DGD2" s="458" t="s">
        <v>1050</v>
      </c>
      <c r="DGE2" s="458" t="s">
        <v>1050</v>
      </c>
      <c r="DGF2" s="458" t="s">
        <v>1050</v>
      </c>
      <c r="DGG2" s="458" t="s">
        <v>1050</v>
      </c>
      <c r="DGH2" s="458" t="s">
        <v>1050</v>
      </c>
      <c r="DGI2" s="458" t="s">
        <v>1050</v>
      </c>
      <c r="DGJ2" s="458" t="s">
        <v>1050</v>
      </c>
      <c r="DGK2" s="458" t="s">
        <v>1050</v>
      </c>
      <c r="DGL2" s="458" t="s">
        <v>1050</v>
      </c>
      <c r="DGM2" s="458" t="s">
        <v>1050</v>
      </c>
      <c r="DGN2" s="458" t="s">
        <v>1050</v>
      </c>
      <c r="DGO2" s="458" t="s">
        <v>1050</v>
      </c>
      <c r="DGP2" s="458" t="s">
        <v>1050</v>
      </c>
      <c r="DGQ2" s="458" t="s">
        <v>1050</v>
      </c>
      <c r="DGR2" s="458" t="s">
        <v>1050</v>
      </c>
      <c r="DGS2" s="458" t="s">
        <v>1050</v>
      </c>
      <c r="DGT2" s="458" t="s">
        <v>1050</v>
      </c>
      <c r="DGU2" s="458" t="s">
        <v>1050</v>
      </c>
      <c r="DGV2" s="458" t="s">
        <v>1050</v>
      </c>
      <c r="DGW2" s="458" t="s">
        <v>1050</v>
      </c>
      <c r="DGX2" s="458" t="s">
        <v>1050</v>
      </c>
      <c r="DGY2" s="458" t="s">
        <v>1050</v>
      </c>
      <c r="DGZ2" s="458" t="s">
        <v>1050</v>
      </c>
      <c r="DHA2" s="458" t="s">
        <v>1050</v>
      </c>
      <c r="DHB2" s="458" t="s">
        <v>1050</v>
      </c>
      <c r="DHC2" s="458" t="s">
        <v>1050</v>
      </c>
      <c r="DHD2" s="458" t="s">
        <v>1050</v>
      </c>
      <c r="DHE2" s="458" t="s">
        <v>1050</v>
      </c>
      <c r="DHF2" s="458" t="s">
        <v>1050</v>
      </c>
      <c r="DHG2" s="458" t="s">
        <v>1050</v>
      </c>
      <c r="DHH2" s="458" t="s">
        <v>1050</v>
      </c>
      <c r="DHI2" s="458" t="s">
        <v>1050</v>
      </c>
      <c r="DHJ2" s="458" t="s">
        <v>1050</v>
      </c>
      <c r="DHK2" s="458" t="s">
        <v>1050</v>
      </c>
      <c r="DHL2" s="458" t="s">
        <v>1050</v>
      </c>
      <c r="DHM2" s="458" t="s">
        <v>1050</v>
      </c>
      <c r="DHN2" s="458" t="s">
        <v>1050</v>
      </c>
      <c r="DHO2" s="458" t="s">
        <v>1050</v>
      </c>
      <c r="DHP2" s="458" t="s">
        <v>1050</v>
      </c>
      <c r="DHQ2" s="458" t="s">
        <v>1050</v>
      </c>
      <c r="DHR2" s="458" t="s">
        <v>1050</v>
      </c>
      <c r="DHS2" s="458" t="s">
        <v>1050</v>
      </c>
      <c r="DHT2" s="458" t="s">
        <v>1050</v>
      </c>
      <c r="DHU2" s="458" t="s">
        <v>1050</v>
      </c>
      <c r="DHV2" s="458" t="s">
        <v>1050</v>
      </c>
      <c r="DHW2" s="458" t="s">
        <v>1050</v>
      </c>
      <c r="DHX2" s="458" t="s">
        <v>1050</v>
      </c>
      <c r="DHY2" s="458" t="s">
        <v>1050</v>
      </c>
      <c r="DHZ2" s="458" t="s">
        <v>1050</v>
      </c>
      <c r="DIA2" s="458" t="s">
        <v>1050</v>
      </c>
      <c r="DIB2" s="458" t="s">
        <v>1050</v>
      </c>
      <c r="DIC2" s="458" t="s">
        <v>1050</v>
      </c>
      <c r="DID2" s="458" t="s">
        <v>1050</v>
      </c>
      <c r="DIE2" s="458" t="s">
        <v>1050</v>
      </c>
      <c r="DIF2" s="458" t="s">
        <v>1050</v>
      </c>
      <c r="DIG2" s="458" t="s">
        <v>1050</v>
      </c>
      <c r="DIH2" s="458" t="s">
        <v>1050</v>
      </c>
      <c r="DII2" s="458" t="s">
        <v>1050</v>
      </c>
      <c r="DIJ2" s="458" t="s">
        <v>1050</v>
      </c>
      <c r="DIK2" s="458" t="s">
        <v>1050</v>
      </c>
      <c r="DIL2" s="458" t="s">
        <v>1050</v>
      </c>
      <c r="DIM2" s="458" t="s">
        <v>1050</v>
      </c>
      <c r="DIN2" s="458" t="s">
        <v>1050</v>
      </c>
      <c r="DIO2" s="458" t="s">
        <v>1050</v>
      </c>
      <c r="DIP2" s="458" t="s">
        <v>1050</v>
      </c>
      <c r="DIQ2" s="458" t="s">
        <v>1050</v>
      </c>
      <c r="DIR2" s="458" t="s">
        <v>1050</v>
      </c>
      <c r="DIS2" s="458" t="s">
        <v>1050</v>
      </c>
      <c r="DIT2" s="458" t="s">
        <v>1050</v>
      </c>
      <c r="DIU2" s="458" t="s">
        <v>1050</v>
      </c>
      <c r="DIV2" s="458" t="s">
        <v>1050</v>
      </c>
      <c r="DIW2" s="458" t="s">
        <v>1050</v>
      </c>
      <c r="DIX2" s="458" t="s">
        <v>1050</v>
      </c>
      <c r="DIY2" s="458" t="s">
        <v>1050</v>
      </c>
      <c r="DIZ2" s="458" t="s">
        <v>1050</v>
      </c>
      <c r="DJA2" s="458" t="s">
        <v>1050</v>
      </c>
      <c r="DJB2" s="458" t="s">
        <v>1050</v>
      </c>
      <c r="DJC2" s="458" t="s">
        <v>1050</v>
      </c>
      <c r="DJD2" s="458" t="s">
        <v>1050</v>
      </c>
      <c r="DJE2" s="458" t="s">
        <v>1050</v>
      </c>
      <c r="DJF2" s="458" t="s">
        <v>1050</v>
      </c>
      <c r="DJG2" s="458" t="s">
        <v>1050</v>
      </c>
      <c r="DJH2" s="458" t="s">
        <v>1050</v>
      </c>
      <c r="DJI2" s="458" t="s">
        <v>1050</v>
      </c>
      <c r="DJJ2" s="458" t="s">
        <v>1050</v>
      </c>
      <c r="DJK2" s="458" t="s">
        <v>1050</v>
      </c>
      <c r="DJL2" s="458" t="s">
        <v>1050</v>
      </c>
      <c r="DJM2" s="458" t="s">
        <v>1050</v>
      </c>
      <c r="DJN2" s="458" t="s">
        <v>1050</v>
      </c>
      <c r="DJO2" s="458" t="s">
        <v>1050</v>
      </c>
      <c r="DJP2" s="458" t="s">
        <v>1050</v>
      </c>
      <c r="DJQ2" s="458" t="s">
        <v>1050</v>
      </c>
      <c r="DJR2" s="458" t="s">
        <v>1050</v>
      </c>
      <c r="DJS2" s="458" t="s">
        <v>1050</v>
      </c>
      <c r="DJT2" s="458" t="s">
        <v>1050</v>
      </c>
      <c r="DJU2" s="458" t="s">
        <v>1050</v>
      </c>
      <c r="DJV2" s="458" t="s">
        <v>1050</v>
      </c>
      <c r="DJW2" s="458" t="s">
        <v>1050</v>
      </c>
      <c r="DJX2" s="458" t="s">
        <v>1050</v>
      </c>
      <c r="DJY2" s="458" t="s">
        <v>1050</v>
      </c>
      <c r="DJZ2" s="458" t="s">
        <v>1050</v>
      </c>
      <c r="DKA2" s="458" t="s">
        <v>1050</v>
      </c>
      <c r="DKB2" s="458" t="s">
        <v>1050</v>
      </c>
      <c r="DKC2" s="458" t="s">
        <v>1050</v>
      </c>
      <c r="DKD2" s="458" t="s">
        <v>1050</v>
      </c>
      <c r="DKE2" s="458" t="s">
        <v>1050</v>
      </c>
      <c r="DKF2" s="458" t="s">
        <v>1050</v>
      </c>
      <c r="DKG2" s="458" t="s">
        <v>1050</v>
      </c>
      <c r="DKH2" s="458" t="s">
        <v>1050</v>
      </c>
      <c r="DKI2" s="458" t="s">
        <v>1050</v>
      </c>
      <c r="DKJ2" s="458" t="s">
        <v>1050</v>
      </c>
      <c r="DKK2" s="458" t="s">
        <v>1050</v>
      </c>
      <c r="DKL2" s="458" t="s">
        <v>1050</v>
      </c>
      <c r="DKM2" s="458" t="s">
        <v>1050</v>
      </c>
      <c r="DKN2" s="458" t="s">
        <v>1050</v>
      </c>
      <c r="DKO2" s="458" t="s">
        <v>1050</v>
      </c>
      <c r="DKP2" s="458" t="s">
        <v>1050</v>
      </c>
      <c r="DKQ2" s="458" t="s">
        <v>1050</v>
      </c>
      <c r="DKR2" s="458" t="s">
        <v>1050</v>
      </c>
      <c r="DKS2" s="458" t="s">
        <v>1050</v>
      </c>
      <c r="DKT2" s="458" t="s">
        <v>1050</v>
      </c>
      <c r="DKU2" s="458" t="s">
        <v>1050</v>
      </c>
      <c r="DKV2" s="458" t="s">
        <v>1050</v>
      </c>
      <c r="DKW2" s="458" t="s">
        <v>1050</v>
      </c>
      <c r="DKX2" s="458" t="s">
        <v>1050</v>
      </c>
      <c r="DKY2" s="458" t="s">
        <v>1050</v>
      </c>
      <c r="DKZ2" s="458" t="s">
        <v>1050</v>
      </c>
      <c r="DLA2" s="458" t="s">
        <v>1050</v>
      </c>
      <c r="DLB2" s="458" t="s">
        <v>1050</v>
      </c>
      <c r="DLC2" s="458" t="s">
        <v>1050</v>
      </c>
      <c r="DLD2" s="458" t="s">
        <v>1050</v>
      </c>
      <c r="DLE2" s="458" t="s">
        <v>1050</v>
      </c>
      <c r="DLF2" s="458" t="s">
        <v>1050</v>
      </c>
      <c r="DLG2" s="458" t="s">
        <v>1050</v>
      </c>
      <c r="DLH2" s="458" t="s">
        <v>1050</v>
      </c>
      <c r="DLI2" s="458" t="s">
        <v>1050</v>
      </c>
      <c r="DLJ2" s="458" t="s">
        <v>1050</v>
      </c>
      <c r="DLK2" s="458" t="s">
        <v>1050</v>
      </c>
      <c r="DLL2" s="458" t="s">
        <v>1050</v>
      </c>
      <c r="DLM2" s="458" t="s">
        <v>1050</v>
      </c>
      <c r="DLN2" s="458" t="s">
        <v>1050</v>
      </c>
      <c r="DLO2" s="458" t="s">
        <v>1050</v>
      </c>
      <c r="DLP2" s="458" t="s">
        <v>1050</v>
      </c>
      <c r="DLQ2" s="458" t="s">
        <v>1050</v>
      </c>
      <c r="DLR2" s="458" t="s">
        <v>1050</v>
      </c>
      <c r="DLS2" s="458" t="s">
        <v>1050</v>
      </c>
      <c r="DLT2" s="458" t="s">
        <v>1050</v>
      </c>
      <c r="DLU2" s="458" t="s">
        <v>1050</v>
      </c>
      <c r="DLV2" s="458" t="s">
        <v>1050</v>
      </c>
      <c r="DLW2" s="458" t="s">
        <v>1050</v>
      </c>
      <c r="DLX2" s="458" t="s">
        <v>1050</v>
      </c>
      <c r="DLY2" s="458" t="s">
        <v>1050</v>
      </c>
      <c r="DLZ2" s="458" t="s">
        <v>1050</v>
      </c>
      <c r="DMA2" s="458" t="s">
        <v>1050</v>
      </c>
      <c r="DMB2" s="458" t="s">
        <v>1050</v>
      </c>
      <c r="DMC2" s="458" t="s">
        <v>1050</v>
      </c>
      <c r="DMD2" s="458" t="s">
        <v>1050</v>
      </c>
      <c r="DME2" s="458" t="s">
        <v>1050</v>
      </c>
      <c r="DMF2" s="458" t="s">
        <v>1050</v>
      </c>
      <c r="DMG2" s="458" t="s">
        <v>1050</v>
      </c>
      <c r="DMH2" s="458" t="s">
        <v>1050</v>
      </c>
      <c r="DMI2" s="458" t="s">
        <v>1050</v>
      </c>
      <c r="DMJ2" s="458" t="s">
        <v>1050</v>
      </c>
      <c r="DMK2" s="458" t="s">
        <v>1050</v>
      </c>
      <c r="DML2" s="458" t="s">
        <v>1050</v>
      </c>
      <c r="DMM2" s="458" t="s">
        <v>1050</v>
      </c>
      <c r="DMN2" s="458" t="s">
        <v>1050</v>
      </c>
      <c r="DMO2" s="458" t="s">
        <v>1050</v>
      </c>
      <c r="DMP2" s="458" t="s">
        <v>1050</v>
      </c>
      <c r="DMQ2" s="458" t="s">
        <v>1050</v>
      </c>
      <c r="DMR2" s="458" t="s">
        <v>1050</v>
      </c>
      <c r="DMS2" s="458" t="s">
        <v>1050</v>
      </c>
      <c r="DMT2" s="458" t="s">
        <v>1050</v>
      </c>
      <c r="DMU2" s="458" t="s">
        <v>1050</v>
      </c>
      <c r="DMV2" s="458" t="s">
        <v>1050</v>
      </c>
      <c r="DMW2" s="458" t="s">
        <v>1050</v>
      </c>
      <c r="DMX2" s="458" t="s">
        <v>1050</v>
      </c>
      <c r="DMY2" s="458" t="s">
        <v>1050</v>
      </c>
      <c r="DMZ2" s="458" t="s">
        <v>1050</v>
      </c>
      <c r="DNA2" s="458" t="s">
        <v>1050</v>
      </c>
      <c r="DNB2" s="458" t="s">
        <v>1050</v>
      </c>
      <c r="DNC2" s="458" t="s">
        <v>1050</v>
      </c>
      <c r="DND2" s="458" t="s">
        <v>1050</v>
      </c>
      <c r="DNE2" s="458" t="s">
        <v>1050</v>
      </c>
      <c r="DNF2" s="458" t="s">
        <v>1050</v>
      </c>
      <c r="DNG2" s="458" t="s">
        <v>1050</v>
      </c>
      <c r="DNH2" s="458" t="s">
        <v>1050</v>
      </c>
      <c r="DNI2" s="458" t="s">
        <v>1050</v>
      </c>
      <c r="DNJ2" s="458" t="s">
        <v>1050</v>
      </c>
      <c r="DNK2" s="458" t="s">
        <v>1050</v>
      </c>
      <c r="DNL2" s="458" t="s">
        <v>1050</v>
      </c>
      <c r="DNM2" s="458" t="s">
        <v>1050</v>
      </c>
      <c r="DNN2" s="458" t="s">
        <v>1050</v>
      </c>
      <c r="DNO2" s="458" t="s">
        <v>1050</v>
      </c>
      <c r="DNP2" s="458" t="s">
        <v>1050</v>
      </c>
      <c r="DNQ2" s="458" t="s">
        <v>1050</v>
      </c>
      <c r="DNR2" s="458" t="s">
        <v>1050</v>
      </c>
      <c r="DNS2" s="458" t="s">
        <v>1050</v>
      </c>
      <c r="DNT2" s="458" t="s">
        <v>1050</v>
      </c>
      <c r="DNU2" s="458" t="s">
        <v>1050</v>
      </c>
      <c r="DNV2" s="458" t="s">
        <v>1050</v>
      </c>
      <c r="DNW2" s="458" t="s">
        <v>1050</v>
      </c>
      <c r="DNX2" s="458" t="s">
        <v>1050</v>
      </c>
      <c r="DNY2" s="458" t="s">
        <v>1050</v>
      </c>
      <c r="DNZ2" s="458" t="s">
        <v>1050</v>
      </c>
      <c r="DOA2" s="458" t="s">
        <v>1050</v>
      </c>
      <c r="DOB2" s="458" t="s">
        <v>1050</v>
      </c>
      <c r="DOC2" s="458" t="s">
        <v>1050</v>
      </c>
      <c r="DOD2" s="458" t="s">
        <v>1050</v>
      </c>
      <c r="DOE2" s="458" t="s">
        <v>1050</v>
      </c>
      <c r="DOF2" s="458" t="s">
        <v>1050</v>
      </c>
      <c r="DOG2" s="458" t="s">
        <v>1050</v>
      </c>
      <c r="DOH2" s="458" t="s">
        <v>1050</v>
      </c>
      <c r="DOI2" s="458" t="s">
        <v>1050</v>
      </c>
      <c r="DOJ2" s="458" t="s">
        <v>1050</v>
      </c>
      <c r="DOK2" s="458" t="s">
        <v>1050</v>
      </c>
      <c r="DOL2" s="458" t="s">
        <v>1050</v>
      </c>
      <c r="DOM2" s="458" t="s">
        <v>1050</v>
      </c>
      <c r="DON2" s="458" t="s">
        <v>1050</v>
      </c>
      <c r="DOO2" s="458" t="s">
        <v>1050</v>
      </c>
      <c r="DOP2" s="458" t="s">
        <v>1050</v>
      </c>
      <c r="DOQ2" s="458" t="s">
        <v>1050</v>
      </c>
      <c r="DOR2" s="458" t="s">
        <v>1050</v>
      </c>
      <c r="DOS2" s="458" t="s">
        <v>1050</v>
      </c>
      <c r="DOT2" s="458" t="s">
        <v>1050</v>
      </c>
      <c r="DOU2" s="458" t="s">
        <v>1050</v>
      </c>
      <c r="DOV2" s="458" t="s">
        <v>1050</v>
      </c>
      <c r="DOW2" s="458" t="s">
        <v>1050</v>
      </c>
      <c r="DOX2" s="458" t="s">
        <v>1050</v>
      </c>
      <c r="DOY2" s="458" t="s">
        <v>1050</v>
      </c>
      <c r="DOZ2" s="458" t="s">
        <v>1050</v>
      </c>
      <c r="DPA2" s="458" t="s">
        <v>1050</v>
      </c>
      <c r="DPB2" s="458" t="s">
        <v>1050</v>
      </c>
      <c r="DPC2" s="458" t="s">
        <v>1050</v>
      </c>
      <c r="DPD2" s="458" t="s">
        <v>1050</v>
      </c>
      <c r="DPE2" s="458" t="s">
        <v>1050</v>
      </c>
      <c r="DPF2" s="458" t="s">
        <v>1050</v>
      </c>
      <c r="DPG2" s="458" t="s">
        <v>1050</v>
      </c>
      <c r="DPH2" s="458" t="s">
        <v>1050</v>
      </c>
      <c r="DPI2" s="458" t="s">
        <v>1050</v>
      </c>
      <c r="DPJ2" s="458" t="s">
        <v>1050</v>
      </c>
      <c r="DPK2" s="458" t="s">
        <v>1050</v>
      </c>
      <c r="DPL2" s="458" t="s">
        <v>1050</v>
      </c>
      <c r="DPM2" s="458" t="s">
        <v>1050</v>
      </c>
      <c r="DPN2" s="458" t="s">
        <v>1050</v>
      </c>
      <c r="DPO2" s="458" t="s">
        <v>1050</v>
      </c>
      <c r="DPP2" s="458" t="s">
        <v>1050</v>
      </c>
      <c r="DPQ2" s="458" t="s">
        <v>1050</v>
      </c>
      <c r="DPR2" s="458" t="s">
        <v>1050</v>
      </c>
      <c r="DPS2" s="458" t="s">
        <v>1050</v>
      </c>
      <c r="DPT2" s="458" t="s">
        <v>1050</v>
      </c>
      <c r="DPU2" s="458" t="s">
        <v>1050</v>
      </c>
      <c r="DPV2" s="458" t="s">
        <v>1050</v>
      </c>
      <c r="DPW2" s="458" t="s">
        <v>1050</v>
      </c>
      <c r="DPX2" s="458" t="s">
        <v>1050</v>
      </c>
      <c r="DPY2" s="458" t="s">
        <v>1050</v>
      </c>
      <c r="DPZ2" s="458" t="s">
        <v>1050</v>
      </c>
      <c r="DQA2" s="458" t="s">
        <v>1050</v>
      </c>
      <c r="DQB2" s="458" t="s">
        <v>1050</v>
      </c>
      <c r="DQC2" s="458" t="s">
        <v>1050</v>
      </c>
      <c r="DQD2" s="458" t="s">
        <v>1050</v>
      </c>
      <c r="DQE2" s="458" t="s">
        <v>1050</v>
      </c>
      <c r="DQF2" s="458" t="s">
        <v>1050</v>
      </c>
      <c r="DQG2" s="458" t="s">
        <v>1050</v>
      </c>
      <c r="DQH2" s="458" t="s">
        <v>1050</v>
      </c>
      <c r="DQI2" s="458" t="s">
        <v>1050</v>
      </c>
      <c r="DQJ2" s="458" t="s">
        <v>1050</v>
      </c>
      <c r="DQK2" s="458" t="s">
        <v>1050</v>
      </c>
      <c r="DQL2" s="458" t="s">
        <v>1050</v>
      </c>
      <c r="DQM2" s="458" t="s">
        <v>1050</v>
      </c>
      <c r="DQN2" s="458" t="s">
        <v>1050</v>
      </c>
      <c r="DQO2" s="458" t="s">
        <v>1050</v>
      </c>
      <c r="DQP2" s="458" t="s">
        <v>1050</v>
      </c>
      <c r="DQQ2" s="458" t="s">
        <v>1050</v>
      </c>
      <c r="DQR2" s="458" t="s">
        <v>1050</v>
      </c>
      <c r="DQS2" s="458" t="s">
        <v>1050</v>
      </c>
      <c r="DQT2" s="458" t="s">
        <v>1050</v>
      </c>
      <c r="DQU2" s="458" t="s">
        <v>1050</v>
      </c>
      <c r="DQV2" s="458" t="s">
        <v>1050</v>
      </c>
      <c r="DQW2" s="458" t="s">
        <v>1050</v>
      </c>
      <c r="DQX2" s="458" t="s">
        <v>1050</v>
      </c>
      <c r="DQY2" s="458" t="s">
        <v>1050</v>
      </c>
      <c r="DQZ2" s="458" t="s">
        <v>1050</v>
      </c>
      <c r="DRA2" s="458" t="s">
        <v>1050</v>
      </c>
      <c r="DRB2" s="458" t="s">
        <v>1050</v>
      </c>
      <c r="DRC2" s="458" t="s">
        <v>1050</v>
      </c>
      <c r="DRD2" s="458" t="s">
        <v>1050</v>
      </c>
      <c r="DRE2" s="458" t="s">
        <v>1050</v>
      </c>
      <c r="DRF2" s="458" t="s">
        <v>1050</v>
      </c>
      <c r="DRG2" s="458" t="s">
        <v>1050</v>
      </c>
      <c r="DRH2" s="458" t="s">
        <v>1050</v>
      </c>
      <c r="DRI2" s="458" t="s">
        <v>1050</v>
      </c>
      <c r="DRJ2" s="458" t="s">
        <v>1050</v>
      </c>
      <c r="DRK2" s="458" t="s">
        <v>1050</v>
      </c>
      <c r="DRL2" s="458" t="s">
        <v>1050</v>
      </c>
      <c r="DRM2" s="458" t="s">
        <v>1050</v>
      </c>
      <c r="DRN2" s="458" t="s">
        <v>1050</v>
      </c>
      <c r="DRO2" s="458" t="s">
        <v>1050</v>
      </c>
      <c r="DRP2" s="458" t="s">
        <v>1050</v>
      </c>
      <c r="DRQ2" s="458" t="s">
        <v>1050</v>
      </c>
      <c r="DRR2" s="458" t="s">
        <v>1050</v>
      </c>
      <c r="DRS2" s="458" t="s">
        <v>1050</v>
      </c>
      <c r="DRT2" s="458" t="s">
        <v>1050</v>
      </c>
      <c r="DRU2" s="458" t="s">
        <v>1050</v>
      </c>
      <c r="DRV2" s="458" t="s">
        <v>1050</v>
      </c>
      <c r="DRW2" s="458" t="s">
        <v>1050</v>
      </c>
      <c r="DRX2" s="458" t="s">
        <v>1050</v>
      </c>
      <c r="DRY2" s="458" t="s">
        <v>1050</v>
      </c>
      <c r="DRZ2" s="458" t="s">
        <v>1050</v>
      </c>
      <c r="DSA2" s="458" t="s">
        <v>1050</v>
      </c>
      <c r="DSB2" s="458" t="s">
        <v>1050</v>
      </c>
      <c r="DSC2" s="458" t="s">
        <v>1050</v>
      </c>
      <c r="DSD2" s="458" t="s">
        <v>1050</v>
      </c>
      <c r="DSE2" s="458" t="s">
        <v>1050</v>
      </c>
      <c r="DSF2" s="458" t="s">
        <v>1050</v>
      </c>
      <c r="DSG2" s="458" t="s">
        <v>1050</v>
      </c>
      <c r="DSH2" s="458" t="s">
        <v>1050</v>
      </c>
      <c r="DSI2" s="458" t="s">
        <v>1050</v>
      </c>
      <c r="DSJ2" s="458" t="s">
        <v>1050</v>
      </c>
      <c r="DSK2" s="458" t="s">
        <v>1050</v>
      </c>
      <c r="DSL2" s="458" t="s">
        <v>1050</v>
      </c>
      <c r="DSM2" s="458" t="s">
        <v>1050</v>
      </c>
      <c r="DSN2" s="458" t="s">
        <v>1050</v>
      </c>
      <c r="DSO2" s="458" t="s">
        <v>1050</v>
      </c>
      <c r="DSP2" s="458" t="s">
        <v>1050</v>
      </c>
      <c r="DSQ2" s="458" t="s">
        <v>1050</v>
      </c>
      <c r="DSR2" s="458" t="s">
        <v>1050</v>
      </c>
      <c r="DSS2" s="458" t="s">
        <v>1050</v>
      </c>
      <c r="DST2" s="458" t="s">
        <v>1050</v>
      </c>
      <c r="DSU2" s="458" t="s">
        <v>1050</v>
      </c>
      <c r="DSV2" s="458" t="s">
        <v>1050</v>
      </c>
      <c r="DSW2" s="458" t="s">
        <v>1050</v>
      </c>
      <c r="DSX2" s="458" t="s">
        <v>1050</v>
      </c>
      <c r="DSY2" s="458" t="s">
        <v>1050</v>
      </c>
      <c r="DSZ2" s="458" t="s">
        <v>1050</v>
      </c>
      <c r="DTA2" s="458" t="s">
        <v>1050</v>
      </c>
      <c r="DTB2" s="458" t="s">
        <v>1050</v>
      </c>
      <c r="DTC2" s="458" t="s">
        <v>1050</v>
      </c>
      <c r="DTD2" s="458" t="s">
        <v>1050</v>
      </c>
      <c r="DTE2" s="458" t="s">
        <v>1050</v>
      </c>
      <c r="DTF2" s="458" t="s">
        <v>1050</v>
      </c>
      <c r="DTG2" s="458" t="s">
        <v>1050</v>
      </c>
      <c r="DTH2" s="458" t="s">
        <v>1050</v>
      </c>
      <c r="DTI2" s="458" t="s">
        <v>1050</v>
      </c>
      <c r="DTJ2" s="458" t="s">
        <v>1050</v>
      </c>
      <c r="DTK2" s="458" t="s">
        <v>1050</v>
      </c>
      <c r="DTL2" s="458" t="s">
        <v>1050</v>
      </c>
      <c r="DTM2" s="458" t="s">
        <v>1050</v>
      </c>
      <c r="DTN2" s="458" t="s">
        <v>1050</v>
      </c>
      <c r="DTO2" s="458" t="s">
        <v>1050</v>
      </c>
      <c r="DTP2" s="458" t="s">
        <v>1050</v>
      </c>
      <c r="DTQ2" s="458" t="s">
        <v>1050</v>
      </c>
      <c r="DTR2" s="458" t="s">
        <v>1050</v>
      </c>
      <c r="DTS2" s="458" t="s">
        <v>1050</v>
      </c>
      <c r="DTT2" s="458" t="s">
        <v>1050</v>
      </c>
      <c r="DTU2" s="458" t="s">
        <v>1050</v>
      </c>
      <c r="DTV2" s="458" t="s">
        <v>1050</v>
      </c>
      <c r="DTW2" s="458" t="s">
        <v>1050</v>
      </c>
      <c r="DTX2" s="458" t="s">
        <v>1050</v>
      </c>
      <c r="DTY2" s="458" t="s">
        <v>1050</v>
      </c>
      <c r="DTZ2" s="458" t="s">
        <v>1050</v>
      </c>
      <c r="DUA2" s="458" t="s">
        <v>1050</v>
      </c>
      <c r="DUB2" s="458" t="s">
        <v>1050</v>
      </c>
      <c r="DUC2" s="458" t="s">
        <v>1050</v>
      </c>
      <c r="DUD2" s="458" t="s">
        <v>1050</v>
      </c>
      <c r="DUE2" s="458" t="s">
        <v>1050</v>
      </c>
      <c r="DUF2" s="458" t="s">
        <v>1050</v>
      </c>
      <c r="DUG2" s="458" t="s">
        <v>1050</v>
      </c>
      <c r="DUH2" s="458" t="s">
        <v>1050</v>
      </c>
      <c r="DUI2" s="458" t="s">
        <v>1050</v>
      </c>
      <c r="DUJ2" s="458" t="s">
        <v>1050</v>
      </c>
      <c r="DUK2" s="458" t="s">
        <v>1050</v>
      </c>
      <c r="DUL2" s="458" t="s">
        <v>1050</v>
      </c>
      <c r="DUM2" s="458" t="s">
        <v>1050</v>
      </c>
      <c r="DUN2" s="458" t="s">
        <v>1050</v>
      </c>
      <c r="DUO2" s="458" t="s">
        <v>1050</v>
      </c>
      <c r="DUP2" s="458" t="s">
        <v>1050</v>
      </c>
      <c r="DUQ2" s="458" t="s">
        <v>1050</v>
      </c>
      <c r="DUR2" s="458" t="s">
        <v>1050</v>
      </c>
      <c r="DUS2" s="458" t="s">
        <v>1050</v>
      </c>
      <c r="DUT2" s="458" t="s">
        <v>1050</v>
      </c>
      <c r="DUU2" s="458" t="s">
        <v>1050</v>
      </c>
      <c r="DUV2" s="458" t="s">
        <v>1050</v>
      </c>
      <c r="DUW2" s="458" t="s">
        <v>1050</v>
      </c>
      <c r="DUX2" s="458" t="s">
        <v>1050</v>
      </c>
      <c r="DUY2" s="458" t="s">
        <v>1050</v>
      </c>
      <c r="DUZ2" s="458" t="s">
        <v>1050</v>
      </c>
      <c r="DVA2" s="458" t="s">
        <v>1050</v>
      </c>
      <c r="DVB2" s="458" t="s">
        <v>1050</v>
      </c>
      <c r="DVC2" s="458" t="s">
        <v>1050</v>
      </c>
      <c r="DVD2" s="458" t="s">
        <v>1050</v>
      </c>
      <c r="DVE2" s="458" t="s">
        <v>1050</v>
      </c>
      <c r="DVF2" s="458" t="s">
        <v>1050</v>
      </c>
      <c r="DVG2" s="458" t="s">
        <v>1050</v>
      </c>
      <c r="DVH2" s="458" t="s">
        <v>1050</v>
      </c>
      <c r="DVI2" s="458" t="s">
        <v>1050</v>
      </c>
      <c r="DVJ2" s="458" t="s">
        <v>1050</v>
      </c>
      <c r="DVK2" s="458" t="s">
        <v>1050</v>
      </c>
      <c r="DVL2" s="458" t="s">
        <v>1050</v>
      </c>
      <c r="DVM2" s="458" t="s">
        <v>1050</v>
      </c>
      <c r="DVN2" s="458" t="s">
        <v>1050</v>
      </c>
      <c r="DVO2" s="458" t="s">
        <v>1050</v>
      </c>
      <c r="DVP2" s="458" t="s">
        <v>1050</v>
      </c>
      <c r="DVQ2" s="458" t="s">
        <v>1050</v>
      </c>
      <c r="DVR2" s="458" t="s">
        <v>1050</v>
      </c>
      <c r="DVS2" s="458" t="s">
        <v>1050</v>
      </c>
      <c r="DVT2" s="458" t="s">
        <v>1050</v>
      </c>
      <c r="DVU2" s="458" t="s">
        <v>1050</v>
      </c>
      <c r="DVV2" s="458" t="s">
        <v>1050</v>
      </c>
      <c r="DVW2" s="458" t="s">
        <v>1050</v>
      </c>
      <c r="DVX2" s="458" t="s">
        <v>1050</v>
      </c>
      <c r="DVY2" s="458" t="s">
        <v>1050</v>
      </c>
      <c r="DVZ2" s="458" t="s">
        <v>1050</v>
      </c>
      <c r="DWA2" s="458" t="s">
        <v>1050</v>
      </c>
      <c r="DWB2" s="458" t="s">
        <v>1050</v>
      </c>
      <c r="DWC2" s="458" t="s">
        <v>1050</v>
      </c>
      <c r="DWD2" s="458" t="s">
        <v>1050</v>
      </c>
      <c r="DWE2" s="458" t="s">
        <v>1050</v>
      </c>
      <c r="DWF2" s="458" t="s">
        <v>1050</v>
      </c>
      <c r="DWG2" s="458" t="s">
        <v>1050</v>
      </c>
      <c r="DWH2" s="458" t="s">
        <v>1050</v>
      </c>
      <c r="DWI2" s="458" t="s">
        <v>1050</v>
      </c>
      <c r="DWJ2" s="458" t="s">
        <v>1050</v>
      </c>
      <c r="DWK2" s="458" t="s">
        <v>1050</v>
      </c>
      <c r="DWL2" s="458" t="s">
        <v>1050</v>
      </c>
      <c r="DWM2" s="458" t="s">
        <v>1050</v>
      </c>
      <c r="DWN2" s="458" t="s">
        <v>1050</v>
      </c>
      <c r="DWO2" s="458" t="s">
        <v>1050</v>
      </c>
      <c r="DWP2" s="458" t="s">
        <v>1050</v>
      </c>
      <c r="DWQ2" s="458" t="s">
        <v>1050</v>
      </c>
      <c r="DWR2" s="458" t="s">
        <v>1050</v>
      </c>
      <c r="DWS2" s="458" t="s">
        <v>1050</v>
      </c>
      <c r="DWT2" s="458" t="s">
        <v>1050</v>
      </c>
      <c r="DWU2" s="458" t="s">
        <v>1050</v>
      </c>
      <c r="DWV2" s="458" t="s">
        <v>1050</v>
      </c>
      <c r="DWW2" s="458" t="s">
        <v>1050</v>
      </c>
      <c r="DWX2" s="458" t="s">
        <v>1050</v>
      </c>
      <c r="DWY2" s="458" t="s">
        <v>1050</v>
      </c>
      <c r="DWZ2" s="458" t="s">
        <v>1050</v>
      </c>
      <c r="DXA2" s="458" t="s">
        <v>1050</v>
      </c>
      <c r="DXB2" s="458" t="s">
        <v>1050</v>
      </c>
      <c r="DXC2" s="458" t="s">
        <v>1050</v>
      </c>
      <c r="DXD2" s="458" t="s">
        <v>1050</v>
      </c>
      <c r="DXE2" s="458" t="s">
        <v>1050</v>
      </c>
      <c r="DXF2" s="458" t="s">
        <v>1050</v>
      </c>
      <c r="DXG2" s="458" t="s">
        <v>1050</v>
      </c>
      <c r="DXH2" s="458" t="s">
        <v>1050</v>
      </c>
      <c r="DXI2" s="458" t="s">
        <v>1050</v>
      </c>
      <c r="DXJ2" s="458" t="s">
        <v>1050</v>
      </c>
      <c r="DXK2" s="458" t="s">
        <v>1050</v>
      </c>
      <c r="DXL2" s="458" t="s">
        <v>1050</v>
      </c>
      <c r="DXM2" s="458" t="s">
        <v>1050</v>
      </c>
      <c r="DXN2" s="458" t="s">
        <v>1050</v>
      </c>
      <c r="DXO2" s="458" t="s">
        <v>1050</v>
      </c>
      <c r="DXP2" s="458" t="s">
        <v>1050</v>
      </c>
      <c r="DXQ2" s="458" t="s">
        <v>1050</v>
      </c>
      <c r="DXR2" s="458" t="s">
        <v>1050</v>
      </c>
      <c r="DXS2" s="458" t="s">
        <v>1050</v>
      </c>
      <c r="DXT2" s="458" t="s">
        <v>1050</v>
      </c>
      <c r="DXU2" s="458" t="s">
        <v>1050</v>
      </c>
      <c r="DXV2" s="458" t="s">
        <v>1050</v>
      </c>
      <c r="DXW2" s="458" t="s">
        <v>1050</v>
      </c>
      <c r="DXX2" s="458" t="s">
        <v>1050</v>
      </c>
      <c r="DXY2" s="458" t="s">
        <v>1050</v>
      </c>
      <c r="DXZ2" s="458" t="s">
        <v>1050</v>
      </c>
      <c r="DYA2" s="458" t="s">
        <v>1050</v>
      </c>
      <c r="DYB2" s="458" t="s">
        <v>1050</v>
      </c>
      <c r="DYC2" s="458" t="s">
        <v>1050</v>
      </c>
      <c r="DYD2" s="458" t="s">
        <v>1050</v>
      </c>
      <c r="DYE2" s="458" t="s">
        <v>1050</v>
      </c>
      <c r="DYF2" s="458" t="s">
        <v>1050</v>
      </c>
      <c r="DYG2" s="458" t="s">
        <v>1050</v>
      </c>
      <c r="DYH2" s="458" t="s">
        <v>1050</v>
      </c>
      <c r="DYI2" s="458" t="s">
        <v>1050</v>
      </c>
      <c r="DYJ2" s="458" t="s">
        <v>1050</v>
      </c>
      <c r="DYK2" s="458" t="s">
        <v>1050</v>
      </c>
      <c r="DYL2" s="458" t="s">
        <v>1050</v>
      </c>
      <c r="DYM2" s="458" t="s">
        <v>1050</v>
      </c>
      <c r="DYN2" s="458" t="s">
        <v>1050</v>
      </c>
      <c r="DYO2" s="458" t="s">
        <v>1050</v>
      </c>
      <c r="DYP2" s="458" t="s">
        <v>1050</v>
      </c>
      <c r="DYQ2" s="458" t="s">
        <v>1050</v>
      </c>
      <c r="DYR2" s="458" t="s">
        <v>1050</v>
      </c>
      <c r="DYS2" s="458" t="s">
        <v>1050</v>
      </c>
      <c r="DYT2" s="458" t="s">
        <v>1050</v>
      </c>
      <c r="DYU2" s="458" t="s">
        <v>1050</v>
      </c>
      <c r="DYV2" s="458" t="s">
        <v>1050</v>
      </c>
      <c r="DYW2" s="458" t="s">
        <v>1050</v>
      </c>
      <c r="DYX2" s="458" t="s">
        <v>1050</v>
      </c>
      <c r="DYY2" s="458" t="s">
        <v>1050</v>
      </c>
      <c r="DYZ2" s="458" t="s">
        <v>1050</v>
      </c>
      <c r="DZA2" s="458" t="s">
        <v>1050</v>
      </c>
      <c r="DZB2" s="458" t="s">
        <v>1050</v>
      </c>
      <c r="DZC2" s="458" t="s">
        <v>1050</v>
      </c>
      <c r="DZD2" s="458" t="s">
        <v>1050</v>
      </c>
      <c r="DZE2" s="458" t="s">
        <v>1050</v>
      </c>
      <c r="DZF2" s="458" t="s">
        <v>1050</v>
      </c>
      <c r="DZG2" s="458" t="s">
        <v>1050</v>
      </c>
      <c r="DZH2" s="458" t="s">
        <v>1050</v>
      </c>
      <c r="DZI2" s="458" t="s">
        <v>1050</v>
      </c>
      <c r="DZJ2" s="458" t="s">
        <v>1050</v>
      </c>
      <c r="DZK2" s="458" t="s">
        <v>1050</v>
      </c>
      <c r="DZL2" s="458" t="s">
        <v>1050</v>
      </c>
      <c r="DZM2" s="458" t="s">
        <v>1050</v>
      </c>
      <c r="DZN2" s="458" t="s">
        <v>1050</v>
      </c>
      <c r="DZO2" s="458" t="s">
        <v>1050</v>
      </c>
      <c r="DZP2" s="458" t="s">
        <v>1050</v>
      </c>
      <c r="DZQ2" s="458" t="s">
        <v>1050</v>
      </c>
      <c r="DZR2" s="458" t="s">
        <v>1050</v>
      </c>
      <c r="DZS2" s="458" t="s">
        <v>1050</v>
      </c>
      <c r="DZT2" s="458" t="s">
        <v>1050</v>
      </c>
      <c r="DZU2" s="458" t="s">
        <v>1050</v>
      </c>
      <c r="DZV2" s="458" t="s">
        <v>1050</v>
      </c>
      <c r="DZW2" s="458" t="s">
        <v>1050</v>
      </c>
      <c r="DZX2" s="458" t="s">
        <v>1050</v>
      </c>
      <c r="DZY2" s="458" t="s">
        <v>1050</v>
      </c>
      <c r="DZZ2" s="458" t="s">
        <v>1050</v>
      </c>
      <c r="EAA2" s="458" t="s">
        <v>1050</v>
      </c>
      <c r="EAB2" s="458" t="s">
        <v>1050</v>
      </c>
      <c r="EAC2" s="458" t="s">
        <v>1050</v>
      </c>
      <c r="EAD2" s="458" t="s">
        <v>1050</v>
      </c>
      <c r="EAE2" s="458" t="s">
        <v>1050</v>
      </c>
      <c r="EAF2" s="458" t="s">
        <v>1050</v>
      </c>
      <c r="EAG2" s="458" t="s">
        <v>1050</v>
      </c>
      <c r="EAH2" s="458" t="s">
        <v>1050</v>
      </c>
      <c r="EAI2" s="458" t="s">
        <v>1050</v>
      </c>
      <c r="EAJ2" s="458" t="s">
        <v>1050</v>
      </c>
      <c r="EAK2" s="458" t="s">
        <v>1050</v>
      </c>
      <c r="EAL2" s="458" t="s">
        <v>1050</v>
      </c>
      <c r="EAM2" s="458" t="s">
        <v>1050</v>
      </c>
      <c r="EAN2" s="458" t="s">
        <v>1050</v>
      </c>
      <c r="EAO2" s="458" t="s">
        <v>1050</v>
      </c>
      <c r="EAP2" s="458" t="s">
        <v>1050</v>
      </c>
      <c r="EAQ2" s="458" t="s">
        <v>1050</v>
      </c>
      <c r="EAR2" s="458" t="s">
        <v>1050</v>
      </c>
      <c r="EAS2" s="458" t="s">
        <v>1050</v>
      </c>
      <c r="EAT2" s="458" t="s">
        <v>1050</v>
      </c>
      <c r="EAU2" s="458" t="s">
        <v>1050</v>
      </c>
      <c r="EAV2" s="458" t="s">
        <v>1050</v>
      </c>
      <c r="EAW2" s="458" t="s">
        <v>1050</v>
      </c>
      <c r="EAX2" s="458" t="s">
        <v>1050</v>
      </c>
      <c r="EAY2" s="458" t="s">
        <v>1050</v>
      </c>
      <c r="EAZ2" s="458" t="s">
        <v>1050</v>
      </c>
      <c r="EBA2" s="458" t="s">
        <v>1050</v>
      </c>
      <c r="EBB2" s="458" t="s">
        <v>1050</v>
      </c>
      <c r="EBC2" s="458" t="s">
        <v>1050</v>
      </c>
      <c r="EBD2" s="458" t="s">
        <v>1050</v>
      </c>
      <c r="EBE2" s="458" t="s">
        <v>1050</v>
      </c>
      <c r="EBF2" s="458" t="s">
        <v>1050</v>
      </c>
      <c r="EBG2" s="458" t="s">
        <v>1050</v>
      </c>
      <c r="EBH2" s="458" t="s">
        <v>1050</v>
      </c>
      <c r="EBI2" s="458" t="s">
        <v>1050</v>
      </c>
      <c r="EBJ2" s="458" t="s">
        <v>1050</v>
      </c>
      <c r="EBK2" s="458" t="s">
        <v>1050</v>
      </c>
      <c r="EBL2" s="458" t="s">
        <v>1050</v>
      </c>
      <c r="EBM2" s="458" t="s">
        <v>1050</v>
      </c>
      <c r="EBN2" s="458" t="s">
        <v>1050</v>
      </c>
      <c r="EBO2" s="458" t="s">
        <v>1050</v>
      </c>
      <c r="EBP2" s="458" t="s">
        <v>1050</v>
      </c>
      <c r="EBQ2" s="458" t="s">
        <v>1050</v>
      </c>
      <c r="EBR2" s="458" t="s">
        <v>1050</v>
      </c>
      <c r="EBS2" s="458" t="s">
        <v>1050</v>
      </c>
      <c r="EBT2" s="458" t="s">
        <v>1050</v>
      </c>
      <c r="EBU2" s="458" t="s">
        <v>1050</v>
      </c>
      <c r="EBV2" s="458" t="s">
        <v>1050</v>
      </c>
      <c r="EBW2" s="458" t="s">
        <v>1050</v>
      </c>
      <c r="EBX2" s="458" t="s">
        <v>1050</v>
      </c>
      <c r="EBY2" s="458" t="s">
        <v>1050</v>
      </c>
      <c r="EBZ2" s="458" t="s">
        <v>1050</v>
      </c>
      <c r="ECA2" s="458" t="s">
        <v>1050</v>
      </c>
      <c r="ECB2" s="458" t="s">
        <v>1050</v>
      </c>
      <c r="ECC2" s="458" t="s">
        <v>1050</v>
      </c>
      <c r="ECD2" s="458" t="s">
        <v>1050</v>
      </c>
      <c r="ECE2" s="458" t="s">
        <v>1050</v>
      </c>
      <c r="ECF2" s="458" t="s">
        <v>1050</v>
      </c>
      <c r="ECG2" s="458" t="s">
        <v>1050</v>
      </c>
      <c r="ECH2" s="458" t="s">
        <v>1050</v>
      </c>
      <c r="ECI2" s="458" t="s">
        <v>1050</v>
      </c>
      <c r="ECJ2" s="458" t="s">
        <v>1050</v>
      </c>
      <c r="ECK2" s="458" t="s">
        <v>1050</v>
      </c>
      <c r="ECL2" s="458" t="s">
        <v>1050</v>
      </c>
      <c r="ECM2" s="458" t="s">
        <v>1050</v>
      </c>
      <c r="ECN2" s="458" t="s">
        <v>1050</v>
      </c>
      <c r="ECO2" s="458" t="s">
        <v>1050</v>
      </c>
      <c r="ECP2" s="458" t="s">
        <v>1050</v>
      </c>
      <c r="ECQ2" s="458" t="s">
        <v>1050</v>
      </c>
      <c r="ECR2" s="458" t="s">
        <v>1050</v>
      </c>
      <c r="ECS2" s="458" t="s">
        <v>1050</v>
      </c>
      <c r="ECT2" s="458" t="s">
        <v>1050</v>
      </c>
      <c r="ECU2" s="458" t="s">
        <v>1050</v>
      </c>
      <c r="ECV2" s="458" t="s">
        <v>1050</v>
      </c>
      <c r="ECW2" s="458" t="s">
        <v>1050</v>
      </c>
      <c r="ECX2" s="458" t="s">
        <v>1050</v>
      </c>
      <c r="ECY2" s="458" t="s">
        <v>1050</v>
      </c>
      <c r="ECZ2" s="458" t="s">
        <v>1050</v>
      </c>
      <c r="EDA2" s="458" t="s">
        <v>1050</v>
      </c>
      <c r="EDB2" s="458" t="s">
        <v>1050</v>
      </c>
      <c r="EDC2" s="458" t="s">
        <v>1050</v>
      </c>
      <c r="EDD2" s="458" t="s">
        <v>1050</v>
      </c>
      <c r="EDE2" s="458" t="s">
        <v>1050</v>
      </c>
      <c r="EDF2" s="458" t="s">
        <v>1050</v>
      </c>
      <c r="EDG2" s="458" t="s">
        <v>1050</v>
      </c>
      <c r="EDH2" s="458" t="s">
        <v>1050</v>
      </c>
      <c r="EDI2" s="458" t="s">
        <v>1050</v>
      </c>
      <c r="EDJ2" s="458" t="s">
        <v>1050</v>
      </c>
      <c r="EDK2" s="458" t="s">
        <v>1050</v>
      </c>
      <c r="EDL2" s="458" t="s">
        <v>1050</v>
      </c>
      <c r="EDM2" s="458" t="s">
        <v>1050</v>
      </c>
      <c r="EDN2" s="458" t="s">
        <v>1050</v>
      </c>
      <c r="EDO2" s="458" t="s">
        <v>1050</v>
      </c>
      <c r="EDP2" s="458" t="s">
        <v>1050</v>
      </c>
      <c r="EDQ2" s="458" t="s">
        <v>1050</v>
      </c>
      <c r="EDR2" s="458" t="s">
        <v>1050</v>
      </c>
      <c r="EDS2" s="458" t="s">
        <v>1050</v>
      </c>
      <c r="EDT2" s="458" t="s">
        <v>1050</v>
      </c>
      <c r="EDU2" s="458" t="s">
        <v>1050</v>
      </c>
      <c r="EDV2" s="458" t="s">
        <v>1050</v>
      </c>
      <c r="EDW2" s="458" t="s">
        <v>1050</v>
      </c>
      <c r="EDX2" s="458" t="s">
        <v>1050</v>
      </c>
      <c r="EDY2" s="458" t="s">
        <v>1050</v>
      </c>
      <c r="EDZ2" s="458" t="s">
        <v>1050</v>
      </c>
      <c r="EEA2" s="458" t="s">
        <v>1050</v>
      </c>
      <c r="EEB2" s="458" t="s">
        <v>1050</v>
      </c>
      <c r="EEC2" s="458" t="s">
        <v>1050</v>
      </c>
      <c r="EED2" s="458" t="s">
        <v>1050</v>
      </c>
      <c r="EEE2" s="458" t="s">
        <v>1050</v>
      </c>
      <c r="EEF2" s="458" t="s">
        <v>1050</v>
      </c>
      <c r="EEG2" s="458" t="s">
        <v>1050</v>
      </c>
      <c r="EEH2" s="458" t="s">
        <v>1050</v>
      </c>
      <c r="EEI2" s="458" t="s">
        <v>1050</v>
      </c>
      <c r="EEJ2" s="458" t="s">
        <v>1050</v>
      </c>
      <c r="EEK2" s="458" t="s">
        <v>1050</v>
      </c>
      <c r="EEL2" s="458" t="s">
        <v>1050</v>
      </c>
      <c r="EEM2" s="458" t="s">
        <v>1050</v>
      </c>
      <c r="EEN2" s="458" t="s">
        <v>1050</v>
      </c>
      <c r="EEO2" s="458" t="s">
        <v>1050</v>
      </c>
      <c r="EEP2" s="458" t="s">
        <v>1050</v>
      </c>
      <c r="EEQ2" s="458" t="s">
        <v>1050</v>
      </c>
      <c r="EER2" s="458" t="s">
        <v>1050</v>
      </c>
      <c r="EES2" s="458" t="s">
        <v>1050</v>
      </c>
      <c r="EET2" s="458" t="s">
        <v>1050</v>
      </c>
      <c r="EEU2" s="458" t="s">
        <v>1050</v>
      </c>
      <c r="EEV2" s="458" t="s">
        <v>1050</v>
      </c>
      <c r="EEW2" s="458" t="s">
        <v>1050</v>
      </c>
      <c r="EEX2" s="458" t="s">
        <v>1050</v>
      </c>
      <c r="EEY2" s="458" t="s">
        <v>1050</v>
      </c>
      <c r="EEZ2" s="458" t="s">
        <v>1050</v>
      </c>
      <c r="EFA2" s="458" t="s">
        <v>1050</v>
      </c>
      <c r="EFB2" s="458" t="s">
        <v>1050</v>
      </c>
      <c r="EFC2" s="458" t="s">
        <v>1050</v>
      </c>
      <c r="EFD2" s="458" t="s">
        <v>1050</v>
      </c>
      <c r="EFE2" s="458" t="s">
        <v>1050</v>
      </c>
      <c r="EFF2" s="458" t="s">
        <v>1050</v>
      </c>
      <c r="EFG2" s="458" t="s">
        <v>1050</v>
      </c>
      <c r="EFH2" s="458" t="s">
        <v>1050</v>
      </c>
      <c r="EFI2" s="458" t="s">
        <v>1050</v>
      </c>
      <c r="EFJ2" s="458" t="s">
        <v>1050</v>
      </c>
      <c r="EFK2" s="458" t="s">
        <v>1050</v>
      </c>
      <c r="EFL2" s="458" t="s">
        <v>1050</v>
      </c>
      <c r="EFM2" s="458" t="s">
        <v>1050</v>
      </c>
      <c r="EFN2" s="458" t="s">
        <v>1050</v>
      </c>
      <c r="EFO2" s="458" t="s">
        <v>1050</v>
      </c>
      <c r="EFP2" s="458" t="s">
        <v>1050</v>
      </c>
      <c r="EFQ2" s="458" t="s">
        <v>1050</v>
      </c>
      <c r="EFR2" s="458" t="s">
        <v>1050</v>
      </c>
      <c r="EFS2" s="458" t="s">
        <v>1050</v>
      </c>
      <c r="EFT2" s="458" t="s">
        <v>1050</v>
      </c>
      <c r="EFU2" s="458" t="s">
        <v>1050</v>
      </c>
      <c r="EFV2" s="458" t="s">
        <v>1050</v>
      </c>
      <c r="EFW2" s="458" t="s">
        <v>1050</v>
      </c>
      <c r="EFX2" s="458" t="s">
        <v>1050</v>
      </c>
      <c r="EFY2" s="458" t="s">
        <v>1050</v>
      </c>
      <c r="EFZ2" s="458" t="s">
        <v>1050</v>
      </c>
      <c r="EGA2" s="458" t="s">
        <v>1050</v>
      </c>
      <c r="EGB2" s="458" t="s">
        <v>1050</v>
      </c>
      <c r="EGC2" s="458" t="s">
        <v>1050</v>
      </c>
      <c r="EGD2" s="458" t="s">
        <v>1050</v>
      </c>
      <c r="EGE2" s="458" t="s">
        <v>1050</v>
      </c>
      <c r="EGF2" s="458" t="s">
        <v>1050</v>
      </c>
      <c r="EGG2" s="458" t="s">
        <v>1050</v>
      </c>
      <c r="EGH2" s="458" t="s">
        <v>1050</v>
      </c>
      <c r="EGI2" s="458" t="s">
        <v>1050</v>
      </c>
      <c r="EGJ2" s="458" t="s">
        <v>1050</v>
      </c>
      <c r="EGK2" s="458" t="s">
        <v>1050</v>
      </c>
      <c r="EGL2" s="458" t="s">
        <v>1050</v>
      </c>
      <c r="EGM2" s="458" t="s">
        <v>1050</v>
      </c>
      <c r="EGN2" s="458" t="s">
        <v>1050</v>
      </c>
      <c r="EGO2" s="458" t="s">
        <v>1050</v>
      </c>
      <c r="EGP2" s="458" t="s">
        <v>1050</v>
      </c>
      <c r="EGQ2" s="458" t="s">
        <v>1050</v>
      </c>
      <c r="EGR2" s="458" t="s">
        <v>1050</v>
      </c>
      <c r="EGS2" s="458" t="s">
        <v>1050</v>
      </c>
      <c r="EGT2" s="458" t="s">
        <v>1050</v>
      </c>
      <c r="EGU2" s="458" t="s">
        <v>1050</v>
      </c>
      <c r="EGV2" s="458" t="s">
        <v>1050</v>
      </c>
      <c r="EGW2" s="458" t="s">
        <v>1050</v>
      </c>
      <c r="EGX2" s="458" t="s">
        <v>1050</v>
      </c>
      <c r="EGY2" s="458" t="s">
        <v>1050</v>
      </c>
      <c r="EGZ2" s="458" t="s">
        <v>1050</v>
      </c>
      <c r="EHA2" s="458" t="s">
        <v>1050</v>
      </c>
      <c r="EHB2" s="458" t="s">
        <v>1050</v>
      </c>
      <c r="EHC2" s="458" t="s">
        <v>1050</v>
      </c>
      <c r="EHD2" s="458" t="s">
        <v>1050</v>
      </c>
      <c r="EHE2" s="458" t="s">
        <v>1050</v>
      </c>
      <c r="EHF2" s="458" t="s">
        <v>1050</v>
      </c>
      <c r="EHG2" s="458" t="s">
        <v>1050</v>
      </c>
      <c r="EHH2" s="458" t="s">
        <v>1050</v>
      </c>
      <c r="EHI2" s="458" t="s">
        <v>1050</v>
      </c>
      <c r="EHJ2" s="458" t="s">
        <v>1050</v>
      </c>
      <c r="EHK2" s="458" t="s">
        <v>1050</v>
      </c>
      <c r="EHL2" s="458" t="s">
        <v>1050</v>
      </c>
      <c r="EHM2" s="458" t="s">
        <v>1050</v>
      </c>
      <c r="EHN2" s="458" t="s">
        <v>1050</v>
      </c>
      <c r="EHO2" s="458" t="s">
        <v>1050</v>
      </c>
      <c r="EHP2" s="458" t="s">
        <v>1050</v>
      </c>
      <c r="EHQ2" s="458" t="s">
        <v>1050</v>
      </c>
      <c r="EHR2" s="458" t="s">
        <v>1050</v>
      </c>
      <c r="EHS2" s="458" t="s">
        <v>1050</v>
      </c>
      <c r="EHT2" s="458" t="s">
        <v>1050</v>
      </c>
      <c r="EHU2" s="458" t="s">
        <v>1050</v>
      </c>
      <c r="EHV2" s="458" t="s">
        <v>1050</v>
      </c>
      <c r="EHW2" s="458" t="s">
        <v>1050</v>
      </c>
      <c r="EHX2" s="458" t="s">
        <v>1050</v>
      </c>
      <c r="EHY2" s="458" t="s">
        <v>1050</v>
      </c>
      <c r="EHZ2" s="458" t="s">
        <v>1050</v>
      </c>
      <c r="EIA2" s="458" t="s">
        <v>1050</v>
      </c>
      <c r="EIB2" s="458" t="s">
        <v>1050</v>
      </c>
      <c r="EIC2" s="458" t="s">
        <v>1050</v>
      </c>
      <c r="EID2" s="458" t="s">
        <v>1050</v>
      </c>
      <c r="EIE2" s="458" t="s">
        <v>1050</v>
      </c>
      <c r="EIF2" s="458" t="s">
        <v>1050</v>
      </c>
      <c r="EIG2" s="458" t="s">
        <v>1050</v>
      </c>
      <c r="EIH2" s="458" t="s">
        <v>1050</v>
      </c>
      <c r="EII2" s="458" t="s">
        <v>1050</v>
      </c>
      <c r="EIJ2" s="458" t="s">
        <v>1050</v>
      </c>
      <c r="EIK2" s="458" t="s">
        <v>1050</v>
      </c>
      <c r="EIL2" s="458" t="s">
        <v>1050</v>
      </c>
      <c r="EIM2" s="458" t="s">
        <v>1050</v>
      </c>
      <c r="EIN2" s="458" t="s">
        <v>1050</v>
      </c>
      <c r="EIO2" s="458" t="s">
        <v>1050</v>
      </c>
      <c r="EIP2" s="458" t="s">
        <v>1050</v>
      </c>
      <c r="EIQ2" s="458" t="s">
        <v>1050</v>
      </c>
      <c r="EIR2" s="458" t="s">
        <v>1050</v>
      </c>
      <c r="EIS2" s="458" t="s">
        <v>1050</v>
      </c>
      <c r="EIT2" s="458" t="s">
        <v>1050</v>
      </c>
      <c r="EIU2" s="458" t="s">
        <v>1050</v>
      </c>
      <c r="EIV2" s="458" t="s">
        <v>1050</v>
      </c>
      <c r="EIW2" s="458" t="s">
        <v>1050</v>
      </c>
      <c r="EIX2" s="458" t="s">
        <v>1050</v>
      </c>
      <c r="EIY2" s="458" t="s">
        <v>1050</v>
      </c>
      <c r="EIZ2" s="458" t="s">
        <v>1050</v>
      </c>
      <c r="EJA2" s="458" t="s">
        <v>1050</v>
      </c>
      <c r="EJB2" s="458" t="s">
        <v>1050</v>
      </c>
      <c r="EJC2" s="458" t="s">
        <v>1050</v>
      </c>
      <c r="EJD2" s="458" t="s">
        <v>1050</v>
      </c>
      <c r="EJE2" s="458" t="s">
        <v>1050</v>
      </c>
      <c r="EJF2" s="458" t="s">
        <v>1050</v>
      </c>
      <c r="EJG2" s="458" t="s">
        <v>1050</v>
      </c>
      <c r="EJH2" s="458" t="s">
        <v>1050</v>
      </c>
      <c r="EJI2" s="458" t="s">
        <v>1050</v>
      </c>
      <c r="EJJ2" s="458" t="s">
        <v>1050</v>
      </c>
      <c r="EJK2" s="458" t="s">
        <v>1050</v>
      </c>
      <c r="EJL2" s="458" t="s">
        <v>1050</v>
      </c>
      <c r="EJM2" s="458" t="s">
        <v>1050</v>
      </c>
      <c r="EJN2" s="458" t="s">
        <v>1050</v>
      </c>
      <c r="EJO2" s="458" t="s">
        <v>1050</v>
      </c>
      <c r="EJP2" s="458" t="s">
        <v>1050</v>
      </c>
      <c r="EJQ2" s="458" t="s">
        <v>1050</v>
      </c>
      <c r="EJR2" s="458" t="s">
        <v>1050</v>
      </c>
      <c r="EJS2" s="458" t="s">
        <v>1050</v>
      </c>
      <c r="EJT2" s="458" t="s">
        <v>1050</v>
      </c>
      <c r="EJU2" s="458" t="s">
        <v>1050</v>
      </c>
      <c r="EJV2" s="458" t="s">
        <v>1050</v>
      </c>
      <c r="EJW2" s="458" t="s">
        <v>1050</v>
      </c>
      <c r="EJX2" s="458" t="s">
        <v>1050</v>
      </c>
      <c r="EJY2" s="458" t="s">
        <v>1050</v>
      </c>
      <c r="EJZ2" s="458" t="s">
        <v>1050</v>
      </c>
      <c r="EKA2" s="458" t="s">
        <v>1050</v>
      </c>
      <c r="EKB2" s="458" t="s">
        <v>1050</v>
      </c>
      <c r="EKC2" s="458" t="s">
        <v>1050</v>
      </c>
      <c r="EKD2" s="458" t="s">
        <v>1050</v>
      </c>
      <c r="EKE2" s="458" t="s">
        <v>1050</v>
      </c>
      <c r="EKF2" s="458" t="s">
        <v>1050</v>
      </c>
      <c r="EKG2" s="458" t="s">
        <v>1050</v>
      </c>
      <c r="EKH2" s="458" t="s">
        <v>1050</v>
      </c>
      <c r="EKI2" s="458" t="s">
        <v>1050</v>
      </c>
      <c r="EKJ2" s="458" t="s">
        <v>1050</v>
      </c>
      <c r="EKK2" s="458" t="s">
        <v>1050</v>
      </c>
      <c r="EKL2" s="458" t="s">
        <v>1050</v>
      </c>
      <c r="EKM2" s="458" t="s">
        <v>1050</v>
      </c>
      <c r="EKN2" s="458" t="s">
        <v>1050</v>
      </c>
      <c r="EKO2" s="458" t="s">
        <v>1050</v>
      </c>
      <c r="EKP2" s="458" t="s">
        <v>1050</v>
      </c>
      <c r="EKQ2" s="458" t="s">
        <v>1050</v>
      </c>
      <c r="EKR2" s="458" t="s">
        <v>1050</v>
      </c>
      <c r="EKS2" s="458" t="s">
        <v>1050</v>
      </c>
      <c r="EKT2" s="458" t="s">
        <v>1050</v>
      </c>
      <c r="EKU2" s="458" t="s">
        <v>1050</v>
      </c>
      <c r="EKV2" s="458" t="s">
        <v>1050</v>
      </c>
      <c r="EKW2" s="458" t="s">
        <v>1050</v>
      </c>
      <c r="EKX2" s="458" t="s">
        <v>1050</v>
      </c>
      <c r="EKY2" s="458" t="s">
        <v>1050</v>
      </c>
      <c r="EKZ2" s="458" t="s">
        <v>1050</v>
      </c>
      <c r="ELA2" s="458" t="s">
        <v>1050</v>
      </c>
      <c r="ELB2" s="458" t="s">
        <v>1050</v>
      </c>
      <c r="ELC2" s="458" t="s">
        <v>1050</v>
      </c>
      <c r="ELD2" s="458" t="s">
        <v>1050</v>
      </c>
      <c r="ELE2" s="458" t="s">
        <v>1050</v>
      </c>
      <c r="ELF2" s="458" t="s">
        <v>1050</v>
      </c>
      <c r="ELG2" s="458" t="s">
        <v>1050</v>
      </c>
      <c r="ELH2" s="458" t="s">
        <v>1050</v>
      </c>
      <c r="ELI2" s="458" t="s">
        <v>1050</v>
      </c>
      <c r="ELJ2" s="458" t="s">
        <v>1050</v>
      </c>
      <c r="ELK2" s="458" t="s">
        <v>1050</v>
      </c>
      <c r="ELL2" s="458" t="s">
        <v>1050</v>
      </c>
      <c r="ELM2" s="458" t="s">
        <v>1050</v>
      </c>
      <c r="ELN2" s="458" t="s">
        <v>1050</v>
      </c>
      <c r="ELO2" s="458" t="s">
        <v>1050</v>
      </c>
      <c r="ELP2" s="458" t="s">
        <v>1050</v>
      </c>
      <c r="ELQ2" s="458" t="s">
        <v>1050</v>
      </c>
      <c r="ELR2" s="458" t="s">
        <v>1050</v>
      </c>
      <c r="ELS2" s="458" t="s">
        <v>1050</v>
      </c>
      <c r="ELT2" s="458" t="s">
        <v>1050</v>
      </c>
      <c r="ELU2" s="458" t="s">
        <v>1050</v>
      </c>
      <c r="ELV2" s="458" t="s">
        <v>1050</v>
      </c>
      <c r="ELW2" s="458" t="s">
        <v>1050</v>
      </c>
      <c r="ELX2" s="458" t="s">
        <v>1050</v>
      </c>
      <c r="ELY2" s="458" t="s">
        <v>1050</v>
      </c>
      <c r="ELZ2" s="458" t="s">
        <v>1050</v>
      </c>
      <c r="EMA2" s="458" t="s">
        <v>1050</v>
      </c>
      <c r="EMB2" s="458" t="s">
        <v>1050</v>
      </c>
      <c r="EMC2" s="458" t="s">
        <v>1050</v>
      </c>
      <c r="EMD2" s="458" t="s">
        <v>1050</v>
      </c>
      <c r="EME2" s="458" t="s">
        <v>1050</v>
      </c>
      <c r="EMF2" s="458" t="s">
        <v>1050</v>
      </c>
      <c r="EMG2" s="458" t="s">
        <v>1050</v>
      </c>
      <c r="EMH2" s="458" t="s">
        <v>1050</v>
      </c>
      <c r="EMI2" s="458" t="s">
        <v>1050</v>
      </c>
      <c r="EMJ2" s="458" t="s">
        <v>1050</v>
      </c>
      <c r="EMK2" s="458" t="s">
        <v>1050</v>
      </c>
      <c r="EML2" s="458" t="s">
        <v>1050</v>
      </c>
      <c r="EMM2" s="458" t="s">
        <v>1050</v>
      </c>
      <c r="EMN2" s="458" t="s">
        <v>1050</v>
      </c>
      <c r="EMO2" s="458" t="s">
        <v>1050</v>
      </c>
      <c r="EMP2" s="458" t="s">
        <v>1050</v>
      </c>
      <c r="EMQ2" s="458" t="s">
        <v>1050</v>
      </c>
      <c r="EMR2" s="458" t="s">
        <v>1050</v>
      </c>
      <c r="EMS2" s="458" t="s">
        <v>1050</v>
      </c>
      <c r="EMT2" s="458" t="s">
        <v>1050</v>
      </c>
      <c r="EMU2" s="458" t="s">
        <v>1050</v>
      </c>
      <c r="EMV2" s="458" t="s">
        <v>1050</v>
      </c>
      <c r="EMW2" s="458" t="s">
        <v>1050</v>
      </c>
      <c r="EMX2" s="458" t="s">
        <v>1050</v>
      </c>
      <c r="EMY2" s="458" t="s">
        <v>1050</v>
      </c>
      <c r="EMZ2" s="458" t="s">
        <v>1050</v>
      </c>
      <c r="ENA2" s="458" t="s">
        <v>1050</v>
      </c>
      <c r="ENB2" s="458" t="s">
        <v>1050</v>
      </c>
      <c r="ENC2" s="458" t="s">
        <v>1050</v>
      </c>
      <c r="END2" s="458" t="s">
        <v>1050</v>
      </c>
      <c r="ENE2" s="458" t="s">
        <v>1050</v>
      </c>
      <c r="ENF2" s="458" t="s">
        <v>1050</v>
      </c>
      <c r="ENG2" s="458" t="s">
        <v>1050</v>
      </c>
      <c r="ENH2" s="458" t="s">
        <v>1050</v>
      </c>
      <c r="ENI2" s="458" t="s">
        <v>1050</v>
      </c>
      <c r="ENJ2" s="458" t="s">
        <v>1050</v>
      </c>
      <c r="ENK2" s="458" t="s">
        <v>1050</v>
      </c>
      <c r="ENL2" s="458" t="s">
        <v>1050</v>
      </c>
      <c r="ENM2" s="458" t="s">
        <v>1050</v>
      </c>
      <c r="ENN2" s="458" t="s">
        <v>1050</v>
      </c>
      <c r="ENO2" s="458" t="s">
        <v>1050</v>
      </c>
      <c r="ENP2" s="458" t="s">
        <v>1050</v>
      </c>
      <c r="ENQ2" s="458" t="s">
        <v>1050</v>
      </c>
      <c r="ENR2" s="458" t="s">
        <v>1050</v>
      </c>
      <c r="ENS2" s="458" t="s">
        <v>1050</v>
      </c>
      <c r="ENT2" s="458" t="s">
        <v>1050</v>
      </c>
      <c r="ENU2" s="458" t="s">
        <v>1050</v>
      </c>
      <c r="ENV2" s="458" t="s">
        <v>1050</v>
      </c>
      <c r="ENW2" s="458" t="s">
        <v>1050</v>
      </c>
      <c r="ENX2" s="458" t="s">
        <v>1050</v>
      </c>
      <c r="ENY2" s="458" t="s">
        <v>1050</v>
      </c>
      <c r="ENZ2" s="458" t="s">
        <v>1050</v>
      </c>
      <c r="EOA2" s="458" t="s">
        <v>1050</v>
      </c>
      <c r="EOB2" s="458" t="s">
        <v>1050</v>
      </c>
      <c r="EOC2" s="458" t="s">
        <v>1050</v>
      </c>
      <c r="EOD2" s="458" t="s">
        <v>1050</v>
      </c>
      <c r="EOE2" s="458" t="s">
        <v>1050</v>
      </c>
      <c r="EOF2" s="458" t="s">
        <v>1050</v>
      </c>
      <c r="EOG2" s="458" t="s">
        <v>1050</v>
      </c>
      <c r="EOH2" s="458" t="s">
        <v>1050</v>
      </c>
      <c r="EOI2" s="458" t="s">
        <v>1050</v>
      </c>
      <c r="EOJ2" s="458" t="s">
        <v>1050</v>
      </c>
      <c r="EOK2" s="458" t="s">
        <v>1050</v>
      </c>
      <c r="EOL2" s="458" t="s">
        <v>1050</v>
      </c>
      <c r="EOM2" s="458" t="s">
        <v>1050</v>
      </c>
      <c r="EON2" s="458" t="s">
        <v>1050</v>
      </c>
      <c r="EOO2" s="458" t="s">
        <v>1050</v>
      </c>
      <c r="EOP2" s="458" t="s">
        <v>1050</v>
      </c>
      <c r="EOQ2" s="458" t="s">
        <v>1050</v>
      </c>
      <c r="EOR2" s="458" t="s">
        <v>1050</v>
      </c>
      <c r="EOS2" s="458" t="s">
        <v>1050</v>
      </c>
      <c r="EOT2" s="458" t="s">
        <v>1050</v>
      </c>
      <c r="EOU2" s="458" t="s">
        <v>1050</v>
      </c>
      <c r="EOV2" s="458" t="s">
        <v>1050</v>
      </c>
      <c r="EOW2" s="458" t="s">
        <v>1050</v>
      </c>
      <c r="EOX2" s="458" t="s">
        <v>1050</v>
      </c>
      <c r="EOY2" s="458" t="s">
        <v>1050</v>
      </c>
      <c r="EOZ2" s="458" t="s">
        <v>1050</v>
      </c>
      <c r="EPA2" s="458" t="s">
        <v>1050</v>
      </c>
      <c r="EPB2" s="458" t="s">
        <v>1050</v>
      </c>
      <c r="EPC2" s="458" t="s">
        <v>1050</v>
      </c>
      <c r="EPD2" s="458" t="s">
        <v>1050</v>
      </c>
      <c r="EPE2" s="458" t="s">
        <v>1050</v>
      </c>
      <c r="EPF2" s="458" t="s">
        <v>1050</v>
      </c>
      <c r="EPG2" s="458" t="s">
        <v>1050</v>
      </c>
      <c r="EPH2" s="458" t="s">
        <v>1050</v>
      </c>
      <c r="EPI2" s="458" t="s">
        <v>1050</v>
      </c>
      <c r="EPJ2" s="458" t="s">
        <v>1050</v>
      </c>
      <c r="EPK2" s="458" t="s">
        <v>1050</v>
      </c>
      <c r="EPL2" s="458" t="s">
        <v>1050</v>
      </c>
      <c r="EPM2" s="458" t="s">
        <v>1050</v>
      </c>
      <c r="EPN2" s="458" t="s">
        <v>1050</v>
      </c>
      <c r="EPO2" s="458" t="s">
        <v>1050</v>
      </c>
      <c r="EPP2" s="458" t="s">
        <v>1050</v>
      </c>
      <c r="EPQ2" s="458" t="s">
        <v>1050</v>
      </c>
      <c r="EPR2" s="458" t="s">
        <v>1050</v>
      </c>
      <c r="EPS2" s="458" t="s">
        <v>1050</v>
      </c>
      <c r="EPT2" s="458" t="s">
        <v>1050</v>
      </c>
      <c r="EPU2" s="458" t="s">
        <v>1050</v>
      </c>
      <c r="EPV2" s="458" t="s">
        <v>1050</v>
      </c>
      <c r="EPW2" s="458" t="s">
        <v>1050</v>
      </c>
      <c r="EPX2" s="458" t="s">
        <v>1050</v>
      </c>
      <c r="EPY2" s="458" t="s">
        <v>1050</v>
      </c>
      <c r="EPZ2" s="458" t="s">
        <v>1050</v>
      </c>
      <c r="EQA2" s="458" t="s">
        <v>1050</v>
      </c>
      <c r="EQB2" s="458" t="s">
        <v>1050</v>
      </c>
      <c r="EQC2" s="458" t="s">
        <v>1050</v>
      </c>
      <c r="EQD2" s="458" t="s">
        <v>1050</v>
      </c>
      <c r="EQE2" s="458" t="s">
        <v>1050</v>
      </c>
      <c r="EQF2" s="458" t="s">
        <v>1050</v>
      </c>
      <c r="EQG2" s="458" t="s">
        <v>1050</v>
      </c>
      <c r="EQH2" s="458" t="s">
        <v>1050</v>
      </c>
      <c r="EQI2" s="458" t="s">
        <v>1050</v>
      </c>
      <c r="EQJ2" s="458" t="s">
        <v>1050</v>
      </c>
      <c r="EQK2" s="458" t="s">
        <v>1050</v>
      </c>
      <c r="EQL2" s="458" t="s">
        <v>1050</v>
      </c>
      <c r="EQM2" s="458" t="s">
        <v>1050</v>
      </c>
      <c r="EQN2" s="458" t="s">
        <v>1050</v>
      </c>
      <c r="EQO2" s="458" t="s">
        <v>1050</v>
      </c>
      <c r="EQP2" s="458" t="s">
        <v>1050</v>
      </c>
      <c r="EQQ2" s="458" t="s">
        <v>1050</v>
      </c>
      <c r="EQR2" s="458" t="s">
        <v>1050</v>
      </c>
      <c r="EQS2" s="458" t="s">
        <v>1050</v>
      </c>
      <c r="EQT2" s="458" t="s">
        <v>1050</v>
      </c>
      <c r="EQU2" s="458" t="s">
        <v>1050</v>
      </c>
      <c r="EQV2" s="458" t="s">
        <v>1050</v>
      </c>
      <c r="EQW2" s="458" t="s">
        <v>1050</v>
      </c>
      <c r="EQX2" s="458" t="s">
        <v>1050</v>
      </c>
      <c r="EQY2" s="458" t="s">
        <v>1050</v>
      </c>
      <c r="EQZ2" s="458" t="s">
        <v>1050</v>
      </c>
      <c r="ERA2" s="458" t="s">
        <v>1050</v>
      </c>
      <c r="ERB2" s="458" t="s">
        <v>1050</v>
      </c>
      <c r="ERC2" s="458" t="s">
        <v>1050</v>
      </c>
      <c r="ERD2" s="458" t="s">
        <v>1050</v>
      </c>
      <c r="ERE2" s="458" t="s">
        <v>1050</v>
      </c>
      <c r="ERF2" s="458" t="s">
        <v>1050</v>
      </c>
      <c r="ERG2" s="458" t="s">
        <v>1050</v>
      </c>
      <c r="ERH2" s="458" t="s">
        <v>1050</v>
      </c>
      <c r="ERI2" s="458" t="s">
        <v>1050</v>
      </c>
      <c r="ERJ2" s="458" t="s">
        <v>1050</v>
      </c>
      <c r="ERK2" s="458" t="s">
        <v>1050</v>
      </c>
      <c r="ERL2" s="458" t="s">
        <v>1050</v>
      </c>
      <c r="ERM2" s="458" t="s">
        <v>1050</v>
      </c>
      <c r="ERN2" s="458" t="s">
        <v>1050</v>
      </c>
      <c r="ERO2" s="458" t="s">
        <v>1050</v>
      </c>
      <c r="ERP2" s="458" t="s">
        <v>1050</v>
      </c>
      <c r="ERQ2" s="458" t="s">
        <v>1050</v>
      </c>
      <c r="ERR2" s="458" t="s">
        <v>1050</v>
      </c>
      <c r="ERS2" s="458" t="s">
        <v>1050</v>
      </c>
      <c r="ERT2" s="458" t="s">
        <v>1050</v>
      </c>
      <c r="ERU2" s="458" t="s">
        <v>1050</v>
      </c>
      <c r="ERV2" s="458" t="s">
        <v>1050</v>
      </c>
      <c r="ERW2" s="458" t="s">
        <v>1050</v>
      </c>
      <c r="ERX2" s="458" t="s">
        <v>1050</v>
      </c>
      <c r="ERY2" s="458" t="s">
        <v>1050</v>
      </c>
      <c r="ERZ2" s="458" t="s">
        <v>1050</v>
      </c>
      <c r="ESA2" s="458" t="s">
        <v>1050</v>
      </c>
      <c r="ESB2" s="458" t="s">
        <v>1050</v>
      </c>
      <c r="ESC2" s="458" t="s">
        <v>1050</v>
      </c>
      <c r="ESD2" s="458" t="s">
        <v>1050</v>
      </c>
      <c r="ESE2" s="458" t="s">
        <v>1050</v>
      </c>
      <c r="ESF2" s="458" t="s">
        <v>1050</v>
      </c>
      <c r="ESG2" s="458" t="s">
        <v>1050</v>
      </c>
      <c r="ESH2" s="458" t="s">
        <v>1050</v>
      </c>
      <c r="ESI2" s="458" t="s">
        <v>1050</v>
      </c>
      <c r="ESJ2" s="458" t="s">
        <v>1050</v>
      </c>
      <c r="ESK2" s="458" t="s">
        <v>1050</v>
      </c>
      <c r="ESL2" s="458" t="s">
        <v>1050</v>
      </c>
      <c r="ESM2" s="458" t="s">
        <v>1050</v>
      </c>
      <c r="ESN2" s="458" t="s">
        <v>1050</v>
      </c>
      <c r="ESO2" s="458" t="s">
        <v>1050</v>
      </c>
      <c r="ESP2" s="458" t="s">
        <v>1050</v>
      </c>
      <c r="ESQ2" s="458" t="s">
        <v>1050</v>
      </c>
      <c r="ESR2" s="458" t="s">
        <v>1050</v>
      </c>
      <c r="ESS2" s="458" t="s">
        <v>1050</v>
      </c>
      <c r="EST2" s="458" t="s">
        <v>1050</v>
      </c>
      <c r="ESU2" s="458" t="s">
        <v>1050</v>
      </c>
      <c r="ESV2" s="458" t="s">
        <v>1050</v>
      </c>
      <c r="ESW2" s="458" t="s">
        <v>1050</v>
      </c>
      <c r="ESX2" s="458" t="s">
        <v>1050</v>
      </c>
      <c r="ESY2" s="458" t="s">
        <v>1050</v>
      </c>
      <c r="ESZ2" s="458" t="s">
        <v>1050</v>
      </c>
      <c r="ETA2" s="458" t="s">
        <v>1050</v>
      </c>
      <c r="ETB2" s="458" t="s">
        <v>1050</v>
      </c>
      <c r="ETC2" s="458" t="s">
        <v>1050</v>
      </c>
      <c r="ETD2" s="458" t="s">
        <v>1050</v>
      </c>
      <c r="ETE2" s="458" t="s">
        <v>1050</v>
      </c>
      <c r="ETF2" s="458" t="s">
        <v>1050</v>
      </c>
      <c r="ETG2" s="458" t="s">
        <v>1050</v>
      </c>
      <c r="ETH2" s="458" t="s">
        <v>1050</v>
      </c>
      <c r="ETI2" s="458" t="s">
        <v>1050</v>
      </c>
      <c r="ETJ2" s="458" t="s">
        <v>1050</v>
      </c>
      <c r="ETK2" s="458" t="s">
        <v>1050</v>
      </c>
      <c r="ETL2" s="458" t="s">
        <v>1050</v>
      </c>
      <c r="ETM2" s="458" t="s">
        <v>1050</v>
      </c>
      <c r="ETN2" s="458" t="s">
        <v>1050</v>
      </c>
      <c r="ETO2" s="458" t="s">
        <v>1050</v>
      </c>
      <c r="ETP2" s="458" t="s">
        <v>1050</v>
      </c>
      <c r="ETQ2" s="458" t="s">
        <v>1050</v>
      </c>
      <c r="ETR2" s="458" t="s">
        <v>1050</v>
      </c>
      <c r="ETS2" s="458" t="s">
        <v>1050</v>
      </c>
      <c r="ETT2" s="458" t="s">
        <v>1050</v>
      </c>
      <c r="ETU2" s="458" t="s">
        <v>1050</v>
      </c>
      <c r="ETV2" s="458" t="s">
        <v>1050</v>
      </c>
      <c r="ETW2" s="458" t="s">
        <v>1050</v>
      </c>
      <c r="ETX2" s="458" t="s">
        <v>1050</v>
      </c>
      <c r="ETY2" s="458" t="s">
        <v>1050</v>
      </c>
      <c r="ETZ2" s="458" t="s">
        <v>1050</v>
      </c>
      <c r="EUA2" s="458" t="s">
        <v>1050</v>
      </c>
      <c r="EUB2" s="458" t="s">
        <v>1050</v>
      </c>
      <c r="EUC2" s="458" t="s">
        <v>1050</v>
      </c>
      <c r="EUD2" s="458" t="s">
        <v>1050</v>
      </c>
      <c r="EUE2" s="458" t="s">
        <v>1050</v>
      </c>
      <c r="EUF2" s="458" t="s">
        <v>1050</v>
      </c>
      <c r="EUG2" s="458" t="s">
        <v>1050</v>
      </c>
      <c r="EUH2" s="458" t="s">
        <v>1050</v>
      </c>
      <c r="EUI2" s="458" t="s">
        <v>1050</v>
      </c>
      <c r="EUJ2" s="458" t="s">
        <v>1050</v>
      </c>
      <c r="EUK2" s="458" t="s">
        <v>1050</v>
      </c>
      <c r="EUL2" s="458" t="s">
        <v>1050</v>
      </c>
      <c r="EUM2" s="458" t="s">
        <v>1050</v>
      </c>
      <c r="EUN2" s="458" t="s">
        <v>1050</v>
      </c>
      <c r="EUO2" s="458" t="s">
        <v>1050</v>
      </c>
      <c r="EUP2" s="458" t="s">
        <v>1050</v>
      </c>
      <c r="EUQ2" s="458" t="s">
        <v>1050</v>
      </c>
      <c r="EUR2" s="458" t="s">
        <v>1050</v>
      </c>
      <c r="EUS2" s="458" t="s">
        <v>1050</v>
      </c>
      <c r="EUT2" s="458" t="s">
        <v>1050</v>
      </c>
      <c r="EUU2" s="458" t="s">
        <v>1050</v>
      </c>
      <c r="EUV2" s="458" t="s">
        <v>1050</v>
      </c>
      <c r="EUW2" s="458" t="s">
        <v>1050</v>
      </c>
      <c r="EUX2" s="458" t="s">
        <v>1050</v>
      </c>
      <c r="EUY2" s="458" t="s">
        <v>1050</v>
      </c>
      <c r="EUZ2" s="458" t="s">
        <v>1050</v>
      </c>
      <c r="EVA2" s="458" t="s">
        <v>1050</v>
      </c>
      <c r="EVB2" s="458" t="s">
        <v>1050</v>
      </c>
      <c r="EVC2" s="458" t="s">
        <v>1050</v>
      </c>
      <c r="EVD2" s="458" t="s">
        <v>1050</v>
      </c>
      <c r="EVE2" s="458" t="s">
        <v>1050</v>
      </c>
      <c r="EVF2" s="458" t="s">
        <v>1050</v>
      </c>
      <c r="EVG2" s="458" t="s">
        <v>1050</v>
      </c>
      <c r="EVH2" s="458" t="s">
        <v>1050</v>
      </c>
      <c r="EVI2" s="458" t="s">
        <v>1050</v>
      </c>
      <c r="EVJ2" s="458" t="s">
        <v>1050</v>
      </c>
      <c r="EVK2" s="458" t="s">
        <v>1050</v>
      </c>
      <c r="EVL2" s="458" t="s">
        <v>1050</v>
      </c>
      <c r="EVM2" s="458" t="s">
        <v>1050</v>
      </c>
      <c r="EVN2" s="458" t="s">
        <v>1050</v>
      </c>
      <c r="EVO2" s="458" t="s">
        <v>1050</v>
      </c>
      <c r="EVP2" s="458" t="s">
        <v>1050</v>
      </c>
      <c r="EVQ2" s="458" t="s">
        <v>1050</v>
      </c>
      <c r="EVR2" s="458" t="s">
        <v>1050</v>
      </c>
      <c r="EVS2" s="458" t="s">
        <v>1050</v>
      </c>
      <c r="EVT2" s="458" t="s">
        <v>1050</v>
      </c>
      <c r="EVU2" s="458" t="s">
        <v>1050</v>
      </c>
      <c r="EVV2" s="458" t="s">
        <v>1050</v>
      </c>
      <c r="EVW2" s="458" t="s">
        <v>1050</v>
      </c>
      <c r="EVX2" s="458" t="s">
        <v>1050</v>
      </c>
      <c r="EVY2" s="458" t="s">
        <v>1050</v>
      </c>
      <c r="EVZ2" s="458" t="s">
        <v>1050</v>
      </c>
      <c r="EWA2" s="458" t="s">
        <v>1050</v>
      </c>
      <c r="EWB2" s="458" t="s">
        <v>1050</v>
      </c>
      <c r="EWC2" s="458" t="s">
        <v>1050</v>
      </c>
      <c r="EWD2" s="458" t="s">
        <v>1050</v>
      </c>
      <c r="EWE2" s="458" t="s">
        <v>1050</v>
      </c>
      <c r="EWF2" s="458" t="s">
        <v>1050</v>
      </c>
      <c r="EWG2" s="458" t="s">
        <v>1050</v>
      </c>
      <c r="EWH2" s="458" t="s">
        <v>1050</v>
      </c>
      <c r="EWI2" s="458" t="s">
        <v>1050</v>
      </c>
      <c r="EWJ2" s="458" t="s">
        <v>1050</v>
      </c>
      <c r="EWK2" s="458" t="s">
        <v>1050</v>
      </c>
      <c r="EWL2" s="458" t="s">
        <v>1050</v>
      </c>
      <c r="EWM2" s="458" t="s">
        <v>1050</v>
      </c>
      <c r="EWN2" s="458" t="s">
        <v>1050</v>
      </c>
      <c r="EWO2" s="458" t="s">
        <v>1050</v>
      </c>
      <c r="EWP2" s="458" t="s">
        <v>1050</v>
      </c>
      <c r="EWQ2" s="458" t="s">
        <v>1050</v>
      </c>
      <c r="EWR2" s="458" t="s">
        <v>1050</v>
      </c>
      <c r="EWS2" s="458" t="s">
        <v>1050</v>
      </c>
      <c r="EWT2" s="458" t="s">
        <v>1050</v>
      </c>
      <c r="EWU2" s="458" t="s">
        <v>1050</v>
      </c>
      <c r="EWV2" s="458" t="s">
        <v>1050</v>
      </c>
      <c r="EWW2" s="458" t="s">
        <v>1050</v>
      </c>
      <c r="EWX2" s="458" t="s">
        <v>1050</v>
      </c>
      <c r="EWY2" s="458" t="s">
        <v>1050</v>
      </c>
      <c r="EWZ2" s="458" t="s">
        <v>1050</v>
      </c>
      <c r="EXA2" s="458" t="s">
        <v>1050</v>
      </c>
      <c r="EXB2" s="458" t="s">
        <v>1050</v>
      </c>
      <c r="EXC2" s="458" t="s">
        <v>1050</v>
      </c>
      <c r="EXD2" s="458" t="s">
        <v>1050</v>
      </c>
      <c r="EXE2" s="458" t="s">
        <v>1050</v>
      </c>
      <c r="EXF2" s="458" t="s">
        <v>1050</v>
      </c>
      <c r="EXG2" s="458" t="s">
        <v>1050</v>
      </c>
      <c r="EXH2" s="458" t="s">
        <v>1050</v>
      </c>
      <c r="EXI2" s="458" t="s">
        <v>1050</v>
      </c>
      <c r="EXJ2" s="458" t="s">
        <v>1050</v>
      </c>
      <c r="EXK2" s="458" t="s">
        <v>1050</v>
      </c>
      <c r="EXL2" s="458" t="s">
        <v>1050</v>
      </c>
      <c r="EXM2" s="458" t="s">
        <v>1050</v>
      </c>
      <c r="EXN2" s="458" t="s">
        <v>1050</v>
      </c>
      <c r="EXO2" s="458" t="s">
        <v>1050</v>
      </c>
      <c r="EXP2" s="458" t="s">
        <v>1050</v>
      </c>
      <c r="EXQ2" s="458" t="s">
        <v>1050</v>
      </c>
      <c r="EXR2" s="458" t="s">
        <v>1050</v>
      </c>
      <c r="EXS2" s="458" t="s">
        <v>1050</v>
      </c>
      <c r="EXT2" s="458" t="s">
        <v>1050</v>
      </c>
      <c r="EXU2" s="458" t="s">
        <v>1050</v>
      </c>
      <c r="EXV2" s="458" t="s">
        <v>1050</v>
      </c>
      <c r="EXW2" s="458" t="s">
        <v>1050</v>
      </c>
      <c r="EXX2" s="458" t="s">
        <v>1050</v>
      </c>
      <c r="EXY2" s="458" t="s">
        <v>1050</v>
      </c>
      <c r="EXZ2" s="458" t="s">
        <v>1050</v>
      </c>
      <c r="EYA2" s="458" t="s">
        <v>1050</v>
      </c>
      <c r="EYB2" s="458" t="s">
        <v>1050</v>
      </c>
      <c r="EYC2" s="458" t="s">
        <v>1050</v>
      </c>
      <c r="EYD2" s="458" t="s">
        <v>1050</v>
      </c>
      <c r="EYE2" s="458" t="s">
        <v>1050</v>
      </c>
      <c r="EYF2" s="458" t="s">
        <v>1050</v>
      </c>
      <c r="EYG2" s="458" t="s">
        <v>1050</v>
      </c>
      <c r="EYH2" s="458" t="s">
        <v>1050</v>
      </c>
      <c r="EYI2" s="458" t="s">
        <v>1050</v>
      </c>
      <c r="EYJ2" s="458" t="s">
        <v>1050</v>
      </c>
      <c r="EYK2" s="458" t="s">
        <v>1050</v>
      </c>
      <c r="EYL2" s="458" t="s">
        <v>1050</v>
      </c>
      <c r="EYM2" s="458" t="s">
        <v>1050</v>
      </c>
      <c r="EYN2" s="458" t="s">
        <v>1050</v>
      </c>
      <c r="EYO2" s="458" t="s">
        <v>1050</v>
      </c>
      <c r="EYP2" s="458" t="s">
        <v>1050</v>
      </c>
      <c r="EYQ2" s="458" t="s">
        <v>1050</v>
      </c>
      <c r="EYR2" s="458" t="s">
        <v>1050</v>
      </c>
      <c r="EYS2" s="458" t="s">
        <v>1050</v>
      </c>
      <c r="EYT2" s="458" t="s">
        <v>1050</v>
      </c>
      <c r="EYU2" s="458" t="s">
        <v>1050</v>
      </c>
      <c r="EYV2" s="458" t="s">
        <v>1050</v>
      </c>
      <c r="EYW2" s="458" t="s">
        <v>1050</v>
      </c>
      <c r="EYX2" s="458" t="s">
        <v>1050</v>
      </c>
      <c r="EYY2" s="458" t="s">
        <v>1050</v>
      </c>
      <c r="EYZ2" s="458" t="s">
        <v>1050</v>
      </c>
      <c r="EZA2" s="458" t="s">
        <v>1050</v>
      </c>
      <c r="EZB2" s="458" t="s">
        <v>1050</v>
      </c>
      <c r="EZC2" s="458" t="s">
        <v>1050</v>
      </c>
      <c r="EZD2" s="458" t="s">
        <v>1050</v>
      </c>
      <c r="EZE2" s="458" t="s">
        <v>1050</v>
      </c>
      <c r="EZF2" s="458" t="s">
        <v>1050</v>
      </c>
      <c r="EZG2" s="458" t="s">
        <v>1050</v>
      </c>
      <c r="EZH2" s="458" t="s">
        <v>1050</v>
      </c>
      <c r="EZI2" s="458" t="s">
        <v>1050</v>
      </c>
      <c r="EZJ2" s="458" t="s">
        <v>1050</v>
      </c>
      <c r="EZK2" s="458" t="s">
        <v>1050</v>
      </c>
      <c r="EZL2" s="458" t="s">
        <v>1050</v>
      </c>
      <c r="EZM2" s="458" t="s">
        <v>1050</v>
      </c>
      <c r="EZN2" s="458" t="s">
        <v>1050</v>
      </c>
      <c r="EZO2" s="458" t="s">
        <v>1050</v>
      </c>
      <c r="EZP2" s="458" t="s">
        <v>1050</v>
      </c>
      <c r="EZQ2" s="458" t="s">
        <v>1050</v>
      </c>
      <c r="EZR2" s="458" t="s">
        <v>1050</v>
      </c>
      <c r="EZS2" s="458" t="s">
        <v>1050</v>
      </c>
      <c r="EZT2" s="458" t="s">
        <v>1050</v>
      </c>
      <c r="EZU2" s="458" t="s">
        <v>1050</v>
      </c>
      <c r="EZV2" s="458" t="s">
        <v>1050</v>
      </c>
      <c r="EZW2" s="458" t="s">
        <v>1050</v>
      </c>
      <c r="EZX2" s="458" t="s">
        <v>1050</v>
      </c>
      <c r="EZY2" s="458" t="s">
        <v>1050</v>
      </c>
      <c r="EZZ2" s="458" t="s">
        <v>1050</v>
      </c>
      <c r="FAA2" s="458" t="s">
        <v>1050</v>
      </c>
      <c r="FAB2" s="458" t="s">
        <v>1050</v>
      </c>
      <c r="FAC2" s="458" t="s">
        <v>1050</v>
      </c>
      <c r="FAD2" s="458" t="s">
        <v>1050</v>
      </c>
      <c r="FAE2" s="458" t="s">
        <v>1050</v>
      </c>
      <c r="FAF2" s="458" t="s">
        <v>1050</v>
      </c>
      <c r="FAG2" s="458" t="s">
        <v>1050</v>
      </c>
      <c r="FAH2" s="458" t="s">
        <v>1050</v>
      </c>
      <c r="FAI2" s="458" t="s">
        <v>1050</v>
      </c>
      <c r="FAJ2" s="458" t="s">
        <v>1050</v>
      </c>
      <c r="FAK2" s="458" t="s">
        <v>1050</v>
      </c>
      <c r="FAL2" s="458" t="s">
        <v>1050</v>
      </c>
      <c r="FAM2" s="458" t="s">
        <v>1050</v>
      </c>
      <c r="FAN2" s="458" t="s">
        <v>1050</v>
      </c>
      <c r="FAO2" s="458" t="s">
        <v>1050</v>
      </c>
      <c r="FAP2" s="458" t="s">
        <v>1050</v>
      </c>
      <c r="FAQ2" s="458" t="s">
        <v>1050</v>
      </c>
      <c r="FAR2" s="458" t="s">
        <v>1050</v>
      </c>
      <c r="FAS2" s="458" t="s">
        <v>1050</v>
      </c>
      <c r="FAT2" s="458" t="s">
        <v>1050</v>
      </c>
      <c r="FAU2" s="458" t="s">
        <v>1050</v>
      </c>
      <c r="FAV2" s="458" t="s">
        <v>1050</v>
      </c>
      <c r="FAW2" s="458" t="s">
        <v>1050</v>
      </c>
      <c r="FAX2" s="458" t="s">
        <v>1050</v>
      </c>
      <c r="FAY2" s="458" t="s">
        <v>1050</v>
      </c>
      <c r="FAZ2" s="458" t="s">
        <v>1050</v>
      </c>
      <c r="FBA2" s="458" t="s">
        <v>1050</v>
      </c>
      <c r="FBB2" s="458" t="s">
        <v>1050</v>
      </c>
      <c r="FBC2" s="458" t="s">
        <v>1050</v>
      </c>
      <c r="FBD2" s="458" t="s">
        <v>1050</v>
      </c>
      <c r="FBE2" s="458" t="s">
        <v>1050</v>
      </c>
      <c r="FBF2" s="458" t="s">
        <v>1050</v>
      </c>
      <c r="FBG2" s="458" t="s">
        <v>1050</v>
      </c>
      <c r="FBH2" s="458" t="s">
        <v>1050</v>
      </c>
      <c r="FBI2" s="458" t="s">
        <v>1050</v>
      </c>
      <c r="FBJ2" s="458" t="s">
        <v>1050</v>
      </c>
      <c r="FBK2" s="458" t="s">
        <v>1050</v>
      </c>
      <c r="FBL2" s="458" t="s">
        <v>1050</v>
      </c>
      <c r="FBM2" s="458" t="s">
        <v>1050</v>
      </c>
      <c r="FBN2" s="458" t="s">
        <v>1050</v>
      </c>
      <c r="FBO2" s="458" t="s">
        <v>1050</v>
      </c>
      <c r="FBP2" s="458" t="s">
        <v>1050</v>
      </c>
      <c r="FBQ2" s="458" t="s">
        <v>1050</v>
      </c>
      <c r="FBR2" s="458" t="s">
        <v>1050</v>
      </c>
      <c r="FBS2" s="458" t="s">
        <v>1050</v>
      </c>
      <c r="FBT2" s="458" t="s">
        <v>1050</v>
      </c>
      <c r="FBU2" s="458" t="s">
        <v>1050</v>
      </c>
      <c r="FBV2" s="458" t="s">
        <v>1050</v>
      </c>
      <c r="FBW2" s="458" t="s">
        <v>1050</v>
      </c>
      <c r="FBX2" s="458" t="s">
        <v>1050</v>
      </c>
      <c r="FBY2" s="458" t="s">
        <v>1050</v>
      </c>
      <c r="FBZ2" s="458" t="s">
        <v>1050</v>
      </c>
      <c r="FCA2" s="458" t="s">
        <v>1050</v>
      </c>
      <c r="FCB2" s="458" t="s">
        <v>1050</v>
      </c>
      <c r="FCC2" s="458" t="s">
        <v>1050</v>
      </c>
      <c r="FCD2" s="458" t="s">
        <v>1050</v>
      </c>
      <c r="FCE2" s="458" t="s">
        <v>1050</v>
      </c>
      <c r="FCF2" s="458" t="s">
        <v>1050</v>
      </c>
      <c r="FCG2" s="458" t="s">
        <v>1050</v>
      </c>
      <c r="FCH2" s="458" t="s">
        <v>1050</v>
      </c>
      <c r="FCI2" s="458" t="s">
        <v>1050</v>
      </c>
      <c r="FCJ2" s="458" t="s">
        <v>1050</v>
      </c>
      <c r="FCK2" s="458" t="s">
        <v>1050</v>
      </c>
      <c r="FCL2" s="458" t="s">
        <v>1050</v>
      </c>
      <c r="FCM2" s="458" t="s">
        <v>1050</v>
      </c>
      <c r="FCN2" s="458" t="s">
        <v>1050</v>
      </c>
      <c r="FCO2" s="458" t="s">
        <v>1050</v>
      </c>
      <c r="FCP2" s="458" t="s">
        <v>1050</v>
      </c>
      <c r="FCQ2" s="458" t="s">
        <v>1050</v>
      </c>
      <c r="FCR2" s="458" t="s">
        <v>1050</v>
      </c>
      <c r="FCS2" s="458" t="s">
        <v>1050</v>
      </c>
      <c r="FCT2" s="458" t="s">
        <v>1050</v>
      </c>
      <c r="FCU2" s="458" t="s">
        <v>1050</v>
      </c>
      <c r="FCV2" s="458" t="s">
        <v>1050</v>
      </c>
      <c r="FCW2" s="458" t="s">
        <v>1050</v>
      </c>
      <c r="FCX2" s="458" t="s">
        <v>1050</v>
      </c>
      <c r="FCY2" s="458" t="s">
        <v>1050</v>
      </c>
      <c r="FCZ2" s="458" t="s">
        <v>1050</v>
      </c>
      <c r="FDA2" s="458" t="s">
        <v>1050</v>
      </c>
      <c r="FDB2" s="458" t="s">
        <v>1050</v>
      </c>
      <c r="FDC2" s="458" t="s">
        <v>1050</v>
      </c>
      <c r="FDD2" s="458" t="s">
        <v>1050</v>
      </c>
      <c r="FDE2" s="458" t="s">
        <v>1050</v>
      </c>
      <c r="FDF2" s="458" t="s">
        <v>1050</v>
      </c>
      <c r="FDG2" s="458" t="s">
        <v>1050</v>
      </c>
      <c r="FDH2" s="458" t="s">
        <v>1050</v>
      </c>
      <c r="FDI2" s="458" t="s">
        <v>1050</v>
      </c>
      <c r="FDJ2" s="458" t="s">
        <v>1050</v>
      </c>
      <c r="FDK2" s="458" t="s">
        <v>1050</v>
      </c>
      <c r="FDL2" s="458" t="s">
        <v>1050</v>
      </c>
      <c r="FDM2" s="458" t="s">
        <v>1050</v>
      </c>
      <c r="FDN2" s="458" t="s">
        <v>1050</v>
      </c>
      <c r="FDO2" s="458" t="s">
        <v>1050</v>
      </c>
      <c r="FDP2" s="458" t="s">
        <v>1050</v>
      </c>
      <c r="FDQ2" s="458" t="s">
        <v>1050</v>
      </c>
      <c r="FDR2" s="458" t="s">
        <v>1050</v>
      </c>
      <c r="FDS2" s="458" t="s">
        <v>1050</v>
      </c>
      <c r="FDT2" s="458" t="s">
        <v>1050</v>
      </c>
      <c r="FDU2" s="458" t="s">
        <v>1050</v>
      </c>
      <c r="FDV2" s="458" t="s">
        <v>1050</v>
      </c>
      <c r="FDW2" s="458" t="s">
        <v>1050</v>
      </c>
      <c r="FDX2" s="458" t="s">
        <v>1050</v>
      </c>
      <c r="FDY2" s="458" t="s">
        <v>1050</v>
      </c>
      <c r="FDZ2" s="458" t="s">
        <v>1050</v>
      </c>
      <c r="FEA2" s="458" t="s">
        <v>1050</v>
      </c>
      <c r="FEB2" s="458" t="s">
        <v>1050</v>
      </c>
      <c r="FEC2" s="458" t="s">
        <v>1050</v>
      </c>
      <c r="FED2" s="458" t="s">
        <v>1050</v>
      </c>
      <c r="FEE2" s="458" t="s">
        <v>1050</v>
      </c>
      <c r="FEF2" s="458" t="s">
        <v>1050</v>
      </c>
      <c r="FEG2" s="458" t="s">
        <v>1050</v>
      </c>
      <c r="FEH2" s="458" t="s">
        <v>1050</v>
      </c>
      <c r="FEI2" s="458" t="s">
        <v>1050</v>
      </c>
      <c r="FEJ2" s="458" t="s">
        <v>1050</v>
      </c>
      <c r="FEK2" s="458" t="s">
        <v>1050</v>
      </c>
      <c r="FEL2" s="458" t="s">
        <v>1050</v>
      </c>
      <c r="FEM2" s="458" t="s">
        <v>1050</v>
      </c>
      <c r="FEN2" s="458" t="s">
        <v>1050</v>
      </c>
      <c r="FEO2" s="458" t="s">
        <v>1050</v>
      </c>
      <c r="FEP2" s="458" t="s">
        <v>1050</v>
      </c>
      <c r="FEQ2" s="458" t="s">
        <v>1050</v>
      </c>
      <c r="FER2" s="458" t="s">
        <v>1050</v>
      </c>
      <c r="FES2" s="458" t="s">
        <v>1050</v>
      </c>
      <c r="FET2" s="458" t="s">
        <v>1050</v>
      </c>
      <c r="FEU2" s="458" t="s">
        <v>1050</v>
      </c>
      <c r="FEV2" s="458" t="s">
        <v>1050</v>
      </c>
      <c r="FEW2" s="458" t="s">
        <v>1050</v>
      </c>
      <c r="FEX2" s="458" t="s">
        <v>1050</v>
      </c>
      <c r="FEY2" s="458" t="s">
        <v>1050</v>
      </c>
      <c r="FEZ2" s="458" t="s">
        <v>1050</v>
      </c>
      <c r="FFA2" s="458" t="s">
        <v>1050</v>
      </c>
      <c r="FFB2" s="458" t="s">
        <v>1050</v>
      </c>
      <c r="FFC2" s="458" t="s">
        <v>1050</v>
      </c>
      <c r="FFD2" s="458" t="s">
        <v>1050</v>
      </c>
      <c r="FFE2" s="458" t="s">
        <v>1050</v>
      </c>
      <c r="FFF2" s="458" t="s">
        <v>1050</v>
      </c>
      <c r="FFG2" s="458" t="s">
        <v>1050</v>
      </c>
      <c r="FFH2" s="458" t="s">
        <v>1050</v>
      </c>
      <c r="FFI2" s="458" t="s">
        <v>1050</v>
      </c>
      <c r="FFJ2" s="458" t="s">
        <v>1050</v>
      </c>
      <c r="FFK2" s="458" t="s">
        <v>1050</v>
      </c>
      <c r="FFL2" s="458" t="s">
        <v>1050</v>
      </c>
      <c r="FFM2" s="458" t="s">
        <v>1050</v>
      </c>
      <c r="FFN2" s="458" t="s">
        <v>1050</v>
      </c>
      <c r="FFO2" s="458" t="s">
        <v>1050</v>
      </c>
      <c r="FFP2" s="458" t="s">
        <v>1050</v>
      </c>
      <c r="FFQ2" s="458" t="s">
        <v>1050</v>
      </c>
      <c r="FFR2" s="458" t="s">
        <v>1050</v>
      </c>
      <c r="FFS2" s="458" t="s">
        <v>1050</v>
      </c>
      <c r="FFT2" s="458" t="s">
        <v>1050</v>
      </c>
      <c r="FFU2" s="458" t="s">
        <v>1050</v>
      </c>
      <c r="FFV2" s="458" t="s">
        <v>1050</v>
      </c>
      <c r="FFW2" s="458" t="s">
        <v>1050</v>
      </c>
      <c r="FFX2" s="458" t="s">
        <v>1050</v>
      </c>
      <c r="FFY2" s="458" t="s">
        <v>1050</v>
      </c>
      <c r="FFZ2" s="458" t="s">
        <v>1050</v>
      </c>
      <c r="FGA2" s="458" t="s">
        <v>1050</v>
      </c>
      <c r="FGB2" s="458" t="s">
        <v>1050</v>
      </c>
      <c r="FGC2" s="458" t="s">
        <v>1050</v>
      </c>
      <c r="FGD2" s="458" t="s">
        <v>1050</v>
      </c>
      <c r="FGE2" s="458" t="s">
        <v>1050</v>
      </c>
      <c r="FGF2" s="458" t="s">
        <v>1050</v>
      </c>
      <c r="FGG2" s="458" t="s">
        <v>1050</v>
      </c>
      <c r="FGH2" s="458" t="s">
        <v>1050</v>
      </c>
      <c r="FGI2" s="458" t="s">
        <v>1050</v>
      </c>
      <c r="FGJ2" s="458" t="s">
        <v>1050</v>
      </c>
      <c r="FGK2" s="458" t="s">
        <v>1050</v>
      </c>
      <c r="FGL2" s="458" t="s">
        <v>1050</v>
      </c>
      <c r="FGM2" s="458" t="s">
        <v>1050</v>
      </c>
      <c r="FGN2" s="458" t="s">
        <v>1050</v>
      </c>
      <c r="FGO2" s="458" t="s">
        <v>1050</v>
      </c>
      <c r="FGP2" s="458" t="s">
        <v>1050</v>
      </c>
      <c r="FGQ2" s="458" t="s">
        <v>1050</v>
      </c>
      <c r="FGR2" s="458" t="s">
        <v>1050</v>
      </c>
      <c r="FGS2" s="458" t="s">
        <v>1050</v>
      </c>
      <c r="FGT2" s="458" t="s">
        <v>1050</v>
      </c>
      <c r="FGU2" s="458" t="s">
        <v>1050</v>
      </c>
      <c r="FGV2" s="458" t="s">
        <v>1050</v>
      </c>
      <c r="FGW2" s="458" t="s">
        <v>1050</v>
      </c>
      <c r="FGX2" s="458" t="s">
        <v>1050</v>
      </c>
      <c r="FGY2" s="458" t="s">
        <v>1050</v>
      </c>
      <c r="FGZ2" s="458" t="s">
        <v>1050</v>
      </c>
      <c r="FHA2" s="458" t="s">
        <v>1050</v>
      </c>
      <c r="FHB2" s="458" t="s">
        <v>1050</v>
      </c>
      <c r="FHC2" s="458" t="s">
        <v>1050</v>
      </c>
      <c r="FHD2" s="458" t="s">
        <v>1050</v>
      </c>
      <c r="FHE2" s="458" t="s">
        <v>1050</v>
      </c>
      <c r="FHF2" s="458" t="s">
        <v>1050</v>
      </c>
      <c r="FHG2" s="458" t="s">
        <v>1050</v>
      </c>
      <c r="FHH2" s="458" t="s">
        <v>1050</v>
      </c>
      <c r="FHI2" s="458" t="s">
        <v>1050</v>
      </c>
      <c r="FHJ2" s="458" t="s">
        <v>1050</v>
      </c>
      <c r="FHK2" s="458" t="s">
        <v>1050</v>
      </c>
      <c r="FHL2" s="458" t="s">
        <v>1050</v>
      </c>
      <c r="FHM2" s="458" t="s">
        <v>1050</v>
      </c>
      <c r="FHN2" s="458" t="s">
        <v>1050</v>
      </c>
      <c r="FHO2" s="458" t="s">
        <v>1050</v>
      </c>
      <c r="FHP2" s="458" t="s">
        <v>1050</v>
      </c>
      <c r="FHQ2" s="458" t="s">
        <v>1050</v>
      </c>
      <c r="FHR2" s="458" t="s">
        <v>1050</v>
      </c>
      <c r="FHS2" s="458" t="s">
        <v>1050</v>
      </c>
      <c r="FHT2" s="458" t="s">
        <v>1050</v>
      </c>
      <c r="FHU2" s="458" t="s">
        <v>1050</v>
      </c>
      <c r="FHV2" s="458" t="s">
        <v>1050</v>
      </c>
      <c r="FHW2" s="458" t="s">
        <v>1050</v>
      </c>
      <c r="FHX2" s="458" t="s">
        <v>1050</v>
      </c>
      <c r="FHY2" s="458" t="s">
        <v>1050</v>
      </c>
      <c r="FHZ2" s="458" t="s">
        <v>1050</v>
      </c>
      <c r="FIA2" s="458" t="s">
        <v>1050</v>
      </c>
      <c r="FIB2" s="458" t="s">
        <v>1050</v>
      </c>
      <c r="FIC2" s="458" t="s">
        <v>1050</v>
      </c>
      <c r="FID2" s="458" t="s">
        <v>1050</v>
      </c>
      <c r="FIE2" s="458" t="s">
        <v>1050</v>
      </c>
      <c r="FIF2" s="458" t="s">
        <v>1050</v>
      </c>
      <c r="FIG2" s="458" t="s">
        <v>1050</v>
      </c>
      <c r="FIH2" s="458" t="s">
        <v>1050</v>
      </c>
      <c r="FII2" s="458" t="s">
        <v>1050</v>
      </c>
      <c r="FIJ2" s="458" t="s">
        <v>1050</v>
      </c>
      <c r="FIK2" s="458" t="s">
        <v>1050</v>
      </c>
      <c r="FIL2" s="458" t="s">
        <v>1050</v>
      </c>
      <c r="FIM2" s="458" t="s">
        <v>1050</v>
      </c>
      <c r="FIN2" s="458" t="s">
        <v>1050</v>
      </c>
      <c r="FIO2" s="458" t="s">
        <v>1050</v>
      </c>
      <c r="FIP2" s="458" t="s">
        <v>1050</v>
      </c>
      <c r="FIQ2" s="458" t="s">
        <v>1050</v>
      </c>
      <c r="FIR2" s="458" t="s">
        <v>1050</v>
      </c>
      <c r="FIS2" s="458" t="s">
        <v>1050</v>
      </c>
      <c r="FIT2" s="458" t="s">
        <v>1050</v>
      </c>
      <c r="FIU2" s="458" t="s">
        <v>1050</v>
      </c>
      <c r="FIV2" s="458" t="s">
        <v>1050</v>
      </c>
      <c r="FIW2" s="458" t="s">
        <v>1050</v>
      </c>
      <c r="FIX2" s="458" t="s">
        <v>1050</v>
      </c>
      <c r="FIY2" s="458" t="s">
        <v>1050</v>
      </c>
      <c r="FIZ2" s="458" t="s">
        <v>1050</v>
      </c>
      <c r="FJA2" s="458" t="s">
        <v>1050</v>
      </c>
      <c r="FJB2" s="458" t="s">
        <v>1050</v>
      </c>
      <c r="FJC2" s="458" t="s">
        <v>1050</v>
      </c>
      <c r="FJD2" s="458" t="s">
        <v>1050</v>
      </c>
      <c r="FJE2" s="458" t="s">
        <v>1050</v>
      </c>
      <c r="FJF2" s="458" t="s">
        <v>1050</v>
      </c>
      <c r="FJG2" s="458" t="s">
        <v>1050</v>
      </c>
      <c r="FJH2" s="458" t="s">
        <v>1050</v>
      </c>
      <c r="FJI2" s="458" t="s">
        <v>1050</v>
      </c>
      <c r="FJJ2" s="458" t="s">
        <v>1050</v>
      </c>
      <c r="FJK2" s="458" t="s">
        <v>1050</v>
      </c>
      <c r="FJL2" s="458" t="s">
        <v>1050</v>
      </c>
      <c r="FJM2" s="458" t="s">
        <v>1050</v>
      </c>
      <c r="FJN2" s="458" t="s">
        <v>1050</v>
      </c>
      <c r="FJO2" s="458" t="s">
        <v>1050</v>
      </c>
      <c r="FJP2" s="458" t="s">
        <v>1050</v>
      </c>
      <c r="FJQ2" s="458" t="s">
        <v>1050</v>
      </c>
      <c r="FJR2" s="458" t="s">
        <v>1050</v>
      </c>
      <c r="FJS2" s="458" t="s">
        <v>1050</v>
      </c>
      <c r="FJT2" s="458" t="s">
        <v>1050</v>
      </c>
      <c r="FJU2" s="458" t="s">
        <v>1050</v>
      </c>
      <c r="FJV2" s="458" t="s">
        <v>1050</v>
      </c>
      <c r="FJW2" s="458" t="s">
        <v>1050</v>
      </c>
      <c r="FJX2" s="458" t="s">
        <v>1050</v>
      </c>
      <c r="FJY2" s="458" t="s">
        <v>1050</v>
      </c>
      <c r="FJZ2" s="458" t="s">
        <v>1050</v>
      </c>
      <c r="FKA2" s="458" t="s">
        <v>1050</v>
      </c>
      <c r="FKB2" s="458" t="s">
        <v>1050</v>
      </c>
      <c r="FKC2" s="458" t="s">
        <v>1050</v>
      </c>
      <c r="FKD2" s="458" t="s">
        <v>1050</v>
      </c>
      <c r="FKE2" s="458" t="s">
        <v>1050</v>
      </c>
      <c r="FKF2" s="458" t="s">
        <v>1050</v>
      </c>
      <c r="FKG2" s="458" t="s">
        <v>1050</v>
      </c>
      <c r="FKH2" s="458" t="s">
        <v>1050</v>
      </c>
      <c r="FKI2" s="458" t="s">
        <v>1050</v>
      </c>
      <c r="FKJ2" s="458" t="s">
        <v>1050</v>
      </c>
      <c r="FKK2" s="458" t="s">
        <v>1050</v>
      </c>
      <c r="FKL2" s="458" t="s">
        <v>1050</v>
      </c>
      <c r="FKM2" s="458" t="s">
        <v>1050</v>
      </c>
      <c r="FKN2" s="458" t="s">
        <v>1050</v>
      </c>
      <c r="FKO2" s="458" t="s">
        <v>1050</v>
      </c>
      <c r="FKP2" s="458" t="s">
        <v>1050</v>
      </c>
      <c r="FKQ2" s="458" t="s">
        <v>1050</v>
      </c>
      <c r="FKR2" s="458" t="s">
        <v>1050</v>
      </c>
      <c r="FKS2" s="458" t="s">
        <v>1050</v>
      </c>
      <c r="FKT2" s="458" t="s">
        <v>1050</v>
      </c>
      <c r="FKU2" s="458" t="s">
        <v>1050</v>
      </c>
      <c r="FKV2" s="458" t="s">
        <v>1050</v>
      </c>
      <c r="FKW2" s="458" t="s">
        <v>1050</v>
      </c>
      <c r="FKX2" s="458" t="s">
        <v>1050</v>
      </c>
      <c r="FKY2" s="458" t="s">
        <v>1050</v>
      </c>
      <c r="FKZ2" s="458" t="s">
        <v>1050</v>
      </c>
      <c r="FLA2" s="458" t="s">
        <v>1050</v>
      </c>
      <c r="FLB2" s="458" t="s">
        <v>1050</v>
      </c>
      <c r="FLC2" s="458" t="s">
        <v>1050</v>
      </c>
      <c r="FLD2" s="458" t="s">
        <v>1050</v>
      </c>
      <c r="FLE2" s="458" t="s">
        <v>1050</v>
      </c>
      <c r="FLF2" s="458" t="s">
        <v>1050</v>
      </c>
      <c r="FLG2" s="458" t="s">
        <v>1050</v>
      </c>
      <c r="FLH2" s="458" t="s">
        <v>1050</v>
      </c>
      <c r="FLI2" s="458" t="s">
        <v>1050</v>
      </c>
      <c r="FLJ2" s="458" t="s">
        <v>1050</v>
      </c>
      <c r="FLK2" s="458" t="s">
        <v>1050</v>
      </c>
      <c r="FLL2" s="458" t="s">
        <v>1050</v>
      </c>
      <c r="FLM2" s="458" t="s">
        <v>1050</v>
      </c>
      <c r="FLN2" s="458" t="s">
        <v>1050</v>
      </c>
      <c r="FLO2" s="458" t="s">
        <v>1050</v>
      </c>
      <c r="FLP2" s="458" t="s">
        <v>1050</v>
      </c>
      <c r="FLQ2" s="458" t="s">
        <v>1050</v>
      </c>
      <c r="FLR2" s="458" t="s">
        <v>1050</v>
      </c>
      <c r="FLS2" s="458" t="s">
        <v>1050</v>
      </c>
      <c r="FLT2" s="458" t="s">
        <v>1050</v>
      </c>
      <c r="FLU2" s="458" t="s">
        <v>1050</v>
      </c>
      <c r="FLV2" s="458" t="s">
        <v>1050</v>
      </c>
      <c r="FLW2" s="458" t="s">
        <v>1050</v>
      </c>
      <c r="FLX2" s="458" t="s">
        <v>1050</v>
      </c>
      <c r="FLY2" s="458" t="s">
        <v>1050</v>
      </c>
      <c r="FLZ2" s="458" t="s">
        <v>1050</v>
      </c>
      <c r="FMA2" s="458" t="s">
        <v>1050</v>
      </c>
      <c r="FMB2" s="458" t="s">
        <v>1050</v>
      </c>
      <c r="FMC2" s="458" t="s">
        <v>1050</v>
      </c>
      <c r="FMD2" s="458" t="s">
        <v>1050</v>
      </c>
      <c r="FME2" s="458" t="s">
        <v>1050</v>
      </c>
      <c r="FMF2" s="458" t="s">
        <v>1050</v>
      </c>
      <c r="FMG2" s="458" t="s">
        <v>1050</v>
      </c>
      <c r="FMH2" s="458" t="s">
        <v>1050</v>
      </c>
      <c r="FMI2" s="458" t="s">
        <v>1050</v>
      </c>
      <c r="FMJ2" s="458" t="s">
        <v>1050</v>
      </c>
      <c r="FMK2" s="458" t="s">
        <v>1050</v>
      </c>
      <c r="FML2" s="458" t="s">
        <v>1050</v>
      </c>
      <c r="FMM2" s="458" t="s">
        <v>1050</v>
      </c>
      <c r="FMN2" s="458" t="s">
        <v>1050</v>
      </c>
      <c r="FMO2" s="458" t="s">
        <v>1050</v>
      </c>
      <c r="FMP2" s="458" t="s">
        <v>1050</v>
      </c>
      <c r="FMQ2" s="458" t="s">
        <v>1050</v>
      </c>
      <c r="FMR2" s="458" t="s">
        <v>1050</v>
      </c>
      <c r="FMS2" s="458" t="s">
        <v>1050</v>
      </c>
      <c r="FMT2" s="458" t="s">
        <v>1050</v>
      </c>
      <c r="FMU2" s="458" t="s">
        <v>1050</v>
      </c>
      <c r="FMV2" s="458" t="s">
        <v>1050</v>
      </c>
      <c r="FMW2" s="458" t="s">
        <v>1050</v>
      </c>
      <c r="FMX2" s="458" t="s">
        <v>1050</v>
      </c>
      <c r="FMY2" s="458" t="s">
        <v>1050</v>
      </c>
      <c r="FMZ2" s="458" t="s">
        <v>1050</v>
      </c>
      <c r="FNA2" s="458" t="s">
        <v>1050</v>
      </c>
      <c r="FNB2" s="458" t="s">
        <v>1050</v>
      </c>
      <c r="FNC2" s="458" t="s">
        <v>1050</v>
      </c>
      <c r="FND2" s="458" t="s">
        <v>1050</v>
      </c>
      <c r="FNE2" s="458" t="s">
        <v>1050</v>
      </c>
      <c r="FNF2" s="458" t="s">
        <v>1050</v>
      </c>
      <c r="FNG2" s="458" t="s">
        <v>1050</v>
      </c>
      <c r="FNH2" s="458" t="s">
        <v>1050</v>
      </c>
      <c r="FNI2" s="458" t="s">
        <v>1050</v>
      </c>
      <c r="FNJ2" s="458" t="s">
        <v>1050</v>
      </c>
      <c r="FNK2" s="458" t="s">
        <v>1050</v>
      </c>
      <c r="FNL2" s="458" t="s">
        <v>1050</v>
      </c>
      <c r="FNM2" s="458" t="s">
        <v>1050</v>
      </c>
      <c r="FNN2" s="458" t="s">
        <v>1050</v>
      </c>
      <c r="FNO2" s="458" t="s">
        <v>1050</v>
      </c>
      <c r="FNP2" s="458" t="s">
        <v>1050</v>
      </c>
      <c r="FNQ2" s="458" t="s">
        <v>1050</v>
      </c>
      <c r="FNR2" s="458" t="s">
        <v>1050</v>
      </c>
      <c r="FNS2" s="458" t="s">
        <v>1050</v>
      </c>
      <c r="FNT2" s="458" t="s">
        <v>1050</v>
      </c>
      <c r="FNU2" s="458" t="s">
        <v>1050</v>
      </c>
      <c r="FNV2" s="458" t="s">
        <v>1050</v>
      </c>
      <c r="FNW2" s="458" t="s">
        <v>1050</v>
      </c>
      <c r="FNX2" s="458" t="s">
        <v>1050</v>
      </c>
      <c r="FNY2" s="458" t="s">
        <v>1050</v>
      </c>
      <c r="FNZ2" s="458" t="s">
        <v>1050</v>
      </c>
      <c r="FOA2" s="458" t="s">
        <v>1050</v>
      </c>
      <c r="FOB2" s="458" t="s">
        <v>1050</v>
      </c>
      <c r="FOC2" s="458" t="s">
        <v>1050</v>
      </c>
      <c r="FOD2" s="458" t="s">
        <v>1050</v>
      </c>
      <c r="FOE2" s="458" t="s">
        <v>1050</v>
      </c>
      <c r="FOF2" s="458" t="s">
        <v>1050</v>
      </c>
      <c r="FOG2" s="458" t="s">
        <v>1050</v>
      </c>
      <c r="FOH2" s="458" t="s">
        <v>1050</v>
      </c>
      <c r="FOI2" s="458" t="s">
        <v>1050</v>
      </c>
      <c r="FOJ2" s="458" t="s">
        <v>1050</v>
      </c>
      <c r="FOK2" s="458" t="s">
        <v>1050</v>
      </c>
      <c r="FOL2" s="458" t="s">
        <v>1050</v>
      </c>
      <c r="FOM2" s="458" t="s">
        <v>1050</v>
      </c>
      <c r="FON2" s="458" t="s">
        <v>1050</v>
      </c>
      <c r="FOO2" s="458" t="s">
        <v>1050</v>
      </c>
      <c r="FOP2" s="458" t="s">
        <v>1050</v>
      </c>
      <c r="FOQ2" s="458" t="s">
        <v>1050</v>
      </c>
      <c r="FOR2" s="458" t="s">
        <v>1050</v>
      </c>
      <c r="FOS2" s="458" t="s">
        <v>1050</v>
      </c>
      <c r="FOT2" s="458" t="s">
        <v>1050</v>
      </c>
      <c r="FOU2" s="458" t="s">
        <v>1050</v>
      </c>
      <c r="FOV2" s="458" t="s">
        <v>1050</v>
      </c>
      <c r="FOW2" s="458" t="s">
        <v>1050</v>
      </c>
      <c r="FOX2" s="458" t="s">
        <v>1050</v>
      </c>
      <c r="FOY2" s="458" t="s">
        <v>1050</v>
      </c>
      <c r="FOZ2" s="458" t="s">
        <v>1050</v>
      </c>
      <c r="FPA2" s="458" t="s">
        <v>1050</v>
      </c>
      <c r="FPB2" s="458" t="s">
        <v>1050</v>
      </c>
      <c r="FPC2" s="458" t="s">
        <v>1050</v>
      </c>
      <c r="FPD2" s="458" t="s">
        <v>1050</v>
      </c>
      <c r="FPE2" s="458" t="s">
        <v>1050</v>
      </c>
      <c r="FPF2" s="458" t="s">
        <v>1050</v>
      </c>
      <c r="FPG2" s="458" t="s">
        <v>1050</v>
      </c>
      <c r="FPH2" s="458" t="s">
        <v>1050</v>
      </c>
      <c r="FPI2" s="458" t="s">
        <v>1050</v>
      </c>
      <c r="FPJ2" s="458" t="s">
        <v>1050</v>
      </c>
      <c r="FPK2" s="458" t="s">
        <v>1050</v>
      </c>
      <c r="FPL2" s="458" t="s">
        <v>1050</v>
      </c>
      <c r="FPM2" s="458" t="s">
        <v>1050</v>
      </c>
      <c r="FPN2" s="458" t="s">
        <v>1050</v>
      </c>
      <c r="FPO2" s="458" t="s">
        <v>1050</v>
      </c>
      <c r="FPP2" s="458" t="s">
        <v>1050</v>
      </c>
      <c r="FPQ2" s="458" t="s">
        <v>1050</v>
      </c>
      <c r="FPR2" s="458" t="s">
        <v>1050</v>
      </c>
      <c r="FPS2" s="458" t="s">
        <v>1050</v>
      </c>
      <c r="FPT2" s="458" t="s">
        <v>1050</v>
      </c>
      <c r="FPU2" s="458" t="s">
        <v>1050</v>
      </c>
      <c r="FPV2" s="458" t="s">
        <v>1050</v>
      </c>
      <c r="FPW2" s="458" t="s">
        <v>1050</v>
      </c>
      <c r="FPX2" s="458" t="s">
        <v>1050</v>
      </c>
      <c r="FPY2" s="458" t="s">
        <v>1050</v>
      </c>
      <c r="FPZ2" s="458" t="s">
        <v>1050</v>
      </c>
      <c r="FQA2" s="458" t="s">
        <v>1050</v>
      </c>
      <c r="FQB2" s="458" t="s">
        <v>1050</v>
      </c>
      <c r="FQC2" s="458" t="s">
        <v>1050</v>
      </c>
      <c r="FQD2" s="458" t="s">
        <v>1050</v>
      </c>
      <c r="FQE2" s="458" t="s">
        <v>1050</v>
      </c>
      <c r="FQF2" s="458" t="s">
        <v>1050</v>
      </c>
      <c r="FQG2" s="458" t="s">
        <v>1050</v>
      </c>
      <c r="FQH2" s="458" t="s">
        <v>1050</v>
      </c>
      <c r="FQI2" s="458" t="s">
        <v>1050</v>
      </c>
      <c r="FQJ2" s="458" t="s">
        <v>1050</v>
      </c>
      <c r="FQK2" s="458" t="s">
        <v>1050</v>
      </c>
      <c r="FQL2" s="458" t="s">
        <v>1050</v>
      </c>
      <c r="FQM2" s="458" t="s">
        <v>1050</v>
      </c>
      <c r="FQN2" s="458" t="s">
        <v>1050</v>
      </c>
      <c r="FQO2" s="458" t="s">
        <v>1050</v>
      </c>
      <c r="FQP2" s="458" t="s">
        <v>1050</v>
      </c>
      <c r="FQQ2" s="458" t="s">
        <v>1050</v>
      </c>
      <c r="FQR2" s="458" t="s">
        <v>1050</v>
      </c>
      <c r="FQS2" s="458" t="s">
        <v>1050</v>
      </c>
      <c r="FQT2" s="458" t="s">
        <v>1050</v>
      </c>
      <c r="FQU2" s="458" t="s">
        <v>1050</v>
      </c>
      <c r="FQV2" s="458" t="s">
        <v>1050</v>
      </c>
      <c r="FQW2" s="458" t="s">
        <v>1050</v>
      </c>
      <c r="FQX2" s="458" t="s">
        <v>1050</v>
      </c>
      <c r="FQY2" s="458" t="s">
        <v>1050</v>
      </c>
      <c r="FQZ2" s="458" t="s">
        <v>1050</v>
      </c>
      <c r="FRA2" s="458" t="s">
        <v>1050</v>
      </c>
      <c r="FRB2" s="458" t="s">
        <v>1050</v>
      </c>
      <c r="FRC2" s="458" t="s">
        <v>1050</v>
      </c>
      <c r="FRD2" s="458" t="s">
        <v>1050</v>
      </c>
      <c r="FRE2" s="458" t="s">
        <v>1050</v>
      </c>
      <c r="FRF2" s="458" t="s">
        <v>1050</v>
      </c>
      <c r="FRG2" s="458" t="s">
        <v>1050</v>
      </c>
      <c r="FRH2" s="458" t="s">
        <v>1050</v>
      </c>
      <c r="FRI2" s="458" t="s">
        <v>1050</v>
      </c>
      <c r="FRJ2" s="458" t="s">
        <v>1050</v>
      </c>
      <c r="FRK2" s="458" t="s">
        <v>1050</v>
      </c>
      <c r="FRL2" s="458" t="s">
        <v>1050</v>
      </c>
      <c r="FRM2" s="458" t="s">
        <v>1050</v>
      </c>
      <c r="FRN2" s="458" t="s">
        <v>1050</v>
      </c>
      <c r="FRO2" s="458" t="s">
        <v>1050</v>
      </c>
      <c r="FRP2" s="458" t="s">
        <v>1050</v>
      </c>
      <c r="FRQ2" s="458" t="s">
        <v>1050</v>
      </c>
      <c r="FRR2" s="458" t="s">
        <v>1050</v>
      </c>
      <c r="FRS2" s="458" t="s">
        <v>1050</v>
      </c>
      <c r="FRT2" s="458" t="s">
        <v>1050</v>
      </c>
      <c r="FRU2" s="458" t="s">
        <v>1050</v>
      </c>
      <c r="FRV2" s="458" t="s">
        <v>1050</v>
      </c>
      <c r="FRW2" s="458" t="s">
        <v>1050</v>
      </c>
      <c r="FRX2" s="458" t="s">
        <v>1050</v>
      </c>
      <c r="FRY2" s="458" t="s">
        <v>1050</v>
      </c>
      <c r="FRZ2" s="458" t="s">
        <v>1050</v>
      </c>
      <c r="FSA2" s="458" t="s">
        <v>1050</v>
      </c>
      <c r="FSB2" s="458" t="s">
        <v>1050</v>
      </c>
      <c r="FSC2" s="458" t="s">
        <v>1050</v>
      </c>
      <c r="FSD2" s="458" t="s">
        <v>1050</v>
      </c>
      <c r="FSE2" s="458" t="s">
        <v>1050</v>
      </c>
      <c r="FSF2" s="458" t="s">
        <v>1050</v>
      </c>
      <c r="FSG2" s="458" t="s">
        <v>1050</v>
      </c>
      <c r="FSH2" s="458" t="s">
        <v>1050</v>
      </c>
      <c r="FSI2" s="458" t="s">
        <v>1050</v>
      </c>
      <c r="FSJ2" s="458" t="s">
        <v>1050</v>
      </c>
      <c r="FSK2" s="458" t="s">
        <v>1050</v>
      </c>
      <c r="FSL2" s="458" t="s">
        <v>1050</v>
      </c>
      <c r="FSM2" s="458" t="s">
        <v>1050</v>
      </c>
      <c r="FSN2" s="458" t="s">
        <v>1050</v>
      </c>
      <c r="FSO2" s="458" t="s">
        <v>1050</v>
      </c>
      <c r="FSP2" s="458" t="s">
        <v>1050</v>
      </c>
      <c r="FSQ2" s="458" t="s">
        <v>1050</v>
      </c>
      <c r="FSR2" s="458" t="s">
        <v>1050</v>
      </c>
      <c r="FSS2" s="458" t="s">
        <v>1050</v>
      </c>
      <c r="FST2" s="458" t="s">
        <v>1050</v>
      </c>
      <c r="FSU2" s="458" t="s">
        <v>1050</v>
      </c>
      <c r="FSV2" s="458" t="s">
        <v>1050</v>
      </c>
      <c r="FSW2" s="458" t="s">
        <v>1050</v>
      </c>
      <c r="FSX2" s="458" t="s">
        <v>1050</v>
      </c>
      <c r="FSY2" s="458" t="s">
        <v>1050</v>
      </c>
      <c r="FSZ2" s="458" t="s">
        <v>1050</v>
      </c>
      <c r="FTA2" s="458" t="s">
        <v>1050</v>
      </c>
      <c r="FTB2" s="458" t="s">
        <v>1050</v>
      </c>
      <c r="FTC2" s="458" t="s">
        <v>1050</v>
      </c>
      <c r="FTD2" s="458" t="s">
        <v>1050</v>
      </c>
      <c r="FTE2" s="458" t="s">
        <v>1050</v>
      </c>
      <c r="FTF2" s="458" t="s">
        <v>1050</v>
      </c>
      <c r="FTG2" s="458" t="s">
        <v>1050</v>
      </c>
      <c r="FTH2" s="458" t="s">
        <v>1050</v>
      </c>
      <c r="FTI2" s="458" t="s">
        <v>1050</v>
      </c>
      <c r="FTJ2" s="458" t="s">
        <v>1050</v>
      </c>
      <c r="FTK2" s="458" t="s">
        <v>1050</v>
      </c>
      <c r="FTL2" s="458" t="s">
        <v>1050</v>
      </c>
      <c r="FTM2" s="458" t="s">
        <v>1050</v>
      </c>
      <c r="FTN2" s="458" t="s">
        <v>1050</v>
      </c>
      <c r="FTO2" s="458" t="s">
        <v>1050</v>
      </c>
      <c r="FTP2" s="458" t="s">
        <v>1050</v>
      </c>
      <c r="FTQ2" s="458" t="s">
        <v>1050</v>
      </c>
      <c r="FTR2" s="458" t="s">
        <v>1050</v>
      </c>
      <c r="FTS2" s="458" t="s">
        <v>1050</v>
      </c>
      <c r="FTT2" s="458" t="s">
        <v>1050</v>
      </c>
      <c r="FTU2" s="458" t="s">
        <v>1050</v>
      </c>
      <c r="FTV2" s="458" t="s">
        <v>1050</v>
      </c>
      <c r="FTW2" s="458" t="s">
        <v>1050</v>
      </c>
      <c r="FTX2" s="458" t="s">
        <v>1050</v>
      </c>
      <c r="FTY2" s="458" t="s">
        <v>1050</v>
      </c>
      <c r="FTZ2" s="458" t="s">
        <v>1050</v>
      </c>
      <c r="FUA2" s="458" t="s">
        <v>1050</v>
      </c>
      <c r="FUB2" s="458" t="s">
        <v>1050</v>
      </c>
      <c r="FUC2" s="458" t="s">
        <v>1050</v>
      </c>
      <c r="FUD2" s="458" t="s">
        <v>1050</v>
      </c>
      <c r="FUE2" s="458" t="s">
        <v>1050</v>
      </c>
      <c r="FUF2" s="458" t="s">
        <v>1050</v>
      </c>
      <c r="FUG2" s="458" t="s">
        <v>1050</v>
      </c>
      <c r="FUH2" s="458" t="s">
        <v>1050</v>
      </c>
      <c r="FUI2" s="458" t="s">
        <v>1050</v>
      </c>
      <c r="FUJ2" s="458" t="s">
        <v>1050</v>
      </c>
      <c r="FUK2" s="458" t="s">
        <v>1050</v>
      </c>
      <c r="FUL2" s="458" t="s">
        <v>1050</v>
      </c>
      <c r="FUM2" s="458" t="s">
        <v>1050</v>
      </c>
      <c r="FUN2" s="458" t="s">
        <v>1050</v>
      </c>
      <c r="FUO2" s="458" t="s">
        <v>1050</v>
      </c>
      <c r="FUP2" s="458" t="s">
        <v>1050</v>
      </c>
      <c r="FUQ2" s="458" t="s">
        <v>1050</v>
      </c>
      <c r="FUR2" s="458" t="s">
        <v>1050</v>
      </c>
      <c r="FUS2" s="458" t="s">
        <v>1050</v>
      </c>
      <c r="FUT2" s="458" t="s">
        <v>1050</v>
      </c>
      <c r="FUU2" s="458" t="s">
        <v>1050</v>
      </c>
      <c r="FUV2" s="458" t="s">
        <v>1050</v>
      </c>
      <c r="FUW2" s="458" t="s">
        <v>1050</v>
      </c>
      <c r="FUX2" s="458" t="s">
        <v>1050</v>
      </c>
      <c r="FUY2" s="458" t="s">
        <v>1050</v>
      </c>
      <c r="FUZ2" s="458" t="s">
        <v>1050</v>
      </c>
      <c r="FVA2" s="458" t="s">
        <v>1050</v>
      </c>
      <c r="FVB2" s="458" t="s">
        <v>1050</v>
      </c>
      <c r="FVC2" s="458" t="s">
        <v>1050</v>
      </c>
      <c r="FVD2" s="458" t="s">
        <v>1050</v>
      </c>
      <c r="FVE2" s="458" t="s">
        <v>1050</v>
      </c>
      <c r="FVF2" s="458" t="s">
        <v>1050</v>
      </c>
      <c r="FVG2" s="458" t="s">
        <v>1050</v>
      </c>
      <c r="FVH2" s="458" t="s">
        <v>1050</v>
      </c>
      <c r="FVI2" s="458" t="s">
        <v>1050</v>
      </c>
      <c r="FVJ2" s="458" t="s">
        <v>1050</v>
      </c>
      <c r="FVK2" s="458" t="s">
        <v>1050</v>
      </c>
      <c r="FVL2" s="458" t="s">
        <v>1050</v>
      </c>
      <c r="FVM2" s="458" t="s">
        <v>1050</v>
      </c>
      <c r="FVN2" s="458" t="s">
        <v>1050</v>
      </c>
      <c r="FVO2" s="458" t="s">
        <v>1050</v>
      </c>
      <c r="FVP2" s="458" t="s">
        <v>1050</v>
      </c>
      <c r="FVQ2" s="458" t="s">
        <v>1050</v>
      </c>
      <c r="FVR2" s="458" t="s">
        <v>1050</v>
      </c>
      <c r="FVS2" s="458" t="s">
        <v>1050</v>
      </c>
      <c r="FVT2" s="458" t="s">
        <v>1050</v>
      </c>
      <c r="FVU2" s="458" t="s">
        <v>1050</v>
      </c>
      <c r="FVV2" s="458" t="s">
        <v>1050</v>
      </c>
      <c r="FVW2" s="458" t="s">
        <v>1050</v>
      </c>
      <c r="FVX2" s="458" t="s">
        <v>1050</v>
      </c>
      <c r="FVY2" s="458" t="s">
        <v>1050</v>
      </c>
      <c r="FVZ2" s="458" t="s">
        <v>1050</v>
      </c>
      <c r="FWA2" s="458" t="s">
        <v>1050</v>
      </c>
      <c r="FWB2" s="458" t="s">
        <v>1050</v>
      </c>
      <c r="FWC2" s="458" t="s">
        <v>1050</v>
      </c>
      <c r="FWD2" s="458" t="s">
        <v>1050</v>
      </c>
      <c r="FWE2" s="458" t="s">
        <v>1050</v>
      </c>
      <c r="FWF2" s="458" t="s">
        <v>1050</v>
      </c>
      <c r="FWG2" s="458" t="s">
        <v>1050</v>
      </c>
      <c r="FWH2" s="458" t="s">
        <v>1050</v>
      </c>
      <c r="FWI2" s="458" t="s">
        <v>1050</v>
      </c>
      <c r="FWJ2" s="458" t="s">
        <v>1050</v>
      </c>
      <c r="FWK2" s="458" t="s">
        <v>1050</v>
      </c>
      <c r="FWL2" s="458" t="s">
        <v>1050</v>
      </c>
      <c r="FWM2" s="458" t="s">
        <v>1050</v>
      </c>
      <c r="FWN2" s="458" t="s">
        <v>1050</v>
      </c>
      <c r="FWO2" s="458" t="s">
        <v>1050</v>
      </c>
      <c r="FWP2" s="458" t="s">
        <v>1050</v>
      </c>
      <c r="FWQ2" s="458" t="s">
        <v>1050</v>
      </c>
      <c r="FWR2" s="458" t="s">
        <v>1050</v>
      </c>
      <c r="FWS2" s="458" t="s">
        <v>1050</v>
      </c>
      <c r="FWT2" s="458" t="s">
        <v>1050</v>
      </c>
      <c r="FWU2" s="458" t="s">
        <v>1050</v>
      </c>
      <c r="FWV2" s="458" t="s">
        <v>1050</v>
      </c>
      <c r="FWW2" s="458" t="s">
        <v>1050</v>
      </c>
      <c r="FWX2" s="458" t="s">
        <v>1050</v>
      </c>
      <c r="FWY2" s="458" t="s">
        <v>1050</v>
      </c>
      <c r="FWZ2" s="458" t="s">
        <v>1050</v>
      </c>
      <c r="FXA2" s="458" t="s">
        <v>1050</v>
      </c>
      <c r="FXB2" s="458" t="s">
        <v>1050</v>
      </c>
      <c r="FXC2" s="458" t="s">
        <v>1050</v>
      </c>
      <c r="FXD2" s="458" t="s">
        <v>1050</v>
      </c>
      <c r="FXE2" s="458" t="s">
        <v>1050</v>
      </c>
      <c r="FXF2" s="458" t="s">
        <v>1050</v>
      </c>
      <c r="FXG2" s="458" t="s">
        <v>1050</v>
      </c>
      <c r="FXH2" s="458" t="s">
        <v>1050</v>
      </c>
      <c r="FXI2" s="458" t="s">
        <v>1050</v>
      </c>
      <c r="FXJ2" s="458" t="s">
        <v>1050</v>
      </c>
      <c r="FXK2" s="458" t="s">
        <v>1050</v>
      </c>
      <c r="FXL2" s="458" t="s">
        <v>1050</v>
      </c>
      <c r="FXM2" s="458" t="s">
        <v>1050</v>
      </c>
      <c r="FXN2" s="458" t="s">
        <v>1050</v>
      </c>
      <c r="FXO2" s="458" t="s">
        <v>1050</v>
      </c>
      <c r="FXP2" s="458" t="s">
        <v>1050</v>
      </c>
      <c r="FXQ2" s="458" t="s">
        <v>1050</v>
      </c>
      <c r="FXR2" s="458" t="s">
        <v>1050</v>
      </c>
      <c r="FXS2" s="458" t="s">
        <v>1050</v>
      </c>
      <c r="FXT2" s="458" t="s">
        <v>1050</v>
      </c>
      <c r="FXU2" s="458" t="s">
        <v>1050</v>
      </c>
      <c r="FXV2" s="458" t="s">
        <v>1050</v>
      </c>
      <c r="FXW2" s="458" t="s">
        <v>1050</v>
      </c>
      <c r="FXX2" s="458" t="s">
        <v>1050</v>
      </c>
      <c r="FXY2" s="458" t="s">
        <v>1050</v>
      </c>
      <c r="FXZ2" s="458" t="s">
        <v>1050</v>
      </c>
      <c r="FYA2" s="458" t="s">
        <v>1050</v>
      </c>
      <c r="FYB2" s="458" t="s">
        <v>1050</v>
      </c>
      <c r="FYC2" s="458" t="s">
        <v>1050</v>
      </c>
      <c r="FYD2" s="458" t="s">
        <v>1050</v>
      </c>
      <c r="FYE2" s="458" t="s">
        <v>1050</v>
      </c>
      <c r="FYF2" s="458" t="s">
        <v>1050</v>
      </c>
      <c r="FYG2" s="458" t="s">
        <v>1050</v>
      </c>
      <c r="FYH2" s="458" t="s">
        <v>1050</v>
      </c>
      <c r="FYI2" s="458" t="s">
        <v>1050</v>
      </c>
      <c r="FYJ2" s="458" t="s">
        <v>1050</v>
      </c>
      <c r="FYK2" s="458" t="s">
        <v>1050</v>
      </c>
      <c r="FYL2" s="458" t="s">
        <v>1050</v>
      </c>
      <c r="FYM2" s="458" t="s">
        <v>1050</v>
      </c>
      <c r="FYN2" s="458" t="s">
        <v>1050</v>
      </c>
      <c r="FYO2" s="458" t="s">
        <v>1050</v>
      </c>
      <c r="FYP2" s="458" t="s">
        <v>1050</v>
      </c>
      <c r="FYQ2" s="458" t="s">
        <v>1050</v>
      </c>
      <c r="FYR2" s="458" t="s">
        <v>1050</v>
      </c>
      <c r="FYS2" s="458" t="s">
        <v>1050</v>
      </c>
      <c r="FYT2" s="458" t="s">
        <v>1050</v>
      </c>
      <c r="FYU2" s="458" t="s">
        <v>1050</v>
      </c>
      <c r="FYV2" s="458" t="s">
        <v>1050</v>
      </c>
      <c r="FYW2" s="458" t="s">
        <v>1050</v>
      </c>
      <c r="FYX2" s="458" t="s">
        <v>1050</v>
      </c>
      <c r="FYY2" s="458" t="s">
        <v>1050</v>
      </c>
      <c r="FYZ2" s="458" t="s">
        <v>1050</v>
      </c>
      <c r="FZA2" s="458" t="s">
        <v>1050</v>
      </c>
      <c r="FZB2" s="458" t="s">
        <v>1050</v>
      </c>
      <c r="FZC2" s="458" t="s">
        <v>1050</v>
      </c>
      <c r="FZD2" s="458" t="s">
        <v>1050</v>
      </c>
      <c r="FZE2" s="458" t="s">
        <v>1050</v>
      </c>
      <c r="FZF2" s="458" t="s">
        <v>1050</v>
      </c>
      <c r="FZG2" s="458" t="s">
        <v>1050</v>
      </c>
      <c r="FZH2" s="458" t="s">
        <v>1050</v>
      </c>
      <c r="FZI2" s="458" t="s">
        <v>1050</v>
      </c>
      <c r="FZJ2" s="458" t="s">
        <v>1050</v>
      </c>
      <c r="FZK2" s="458" t="s">
        <v>1050</v>
      </c>
      <c r="FZL2" s="458" t="s">
        <v>1050</v>
      </c>
      <c r="FZM2" s="458" t="s">
        <v>1050</v>
      </c>
      <c r="FZN2" s="458" t="s">
        <v>1050</v>
      </c>
      <c r="FZO2" s="458" t="s">
        <v>1050</v>
      </c>
      <c r="FZP2" s="458" t="s">
        <v>1050</v>
      </c>
      <c r="FZQ2" s="458" t="s">
        <v>1050</v>
      </c>
      <c r="FZR2" s="458" t="s">
        <v>1050</v>
      </c>
      <c r="FZS2" s="458" t="s">
        <v>1050</v>
      </c>
      <c r="FZT2" s="458" t="s">
        <v>1050</v>
      </c>
      <c r="FZU2" s="458" t="s">
        <v>1050</v>
      </c>
      <c r="FZV2" s="458" t="s">
        <v>1050</v>
      </c>
      <c r="FZW2" s="458" t="s">
        <v>1050</v>
      </c>
      <c r="FZX2" s="458" t="s">
        <v>1050</v>
      </c>
      <c r="FZY2" s="458" t="s">
        <v>1050</v>
      </c>
      <c r="FZZ2" s="458" t="s">
        <v>1050</v>
      </c>
      <c r="GAA2" s="458" t="s">
        <v>1050</v>
      </c>
      <c r="GAB2" s="458" t="s">
        <v>1050</v>
      </c>
      <c r="GAC2" s="458" t="s">
        <v>1050</v>
      </c>
      <c r="GAD2" s="458" t="s">
        <v>1050</v>
      </c>
      <c r="GAE2" s="458" t="s">
        <v>1050</v>
      </c>
      <c r="GAF2" s="458" t="s">
        <v>1050</v>
      </c>
      <c r="GAG2" s="458" t="s">
        <v>1050</v>
      </c>
      <c r="GAH2" s="458" t="s">
        <v>1050</v>
      </c>
      <c r="GAI2" s="458" t="s">
        <v>1050</v>
      </c>
      <c r="GAJ2" s="458" t="s">
        <v>1050</v>
      </c>
      <c r="GAK2" s="458" t="s">
        <v>1050</v>
      </c>
      <c r="GAL2" s="458" t="s">
        <v>1050</v>
      </c>
      <c r="GAM2" s="458" t="s">
        <v>1050</v>
      </c>
      <c r="GAN2" s="458" t="s">
        <v>1050</v>
      </c>
      <c r="GAO2" s="458" t="s">
        <v>1050</v>
      </c>
      <c r="GAP2" s="458" t="s">
        <v>1050</v>
      </c>
      <c r="GAQ2" s="458" t="s">
        <v>1050</v>
      </c>
      <c r="GAR2" s="458" t="s">
        <v>1050</v>
      </c>
      <c r="GAS2" s="458" t="s">
        <v>1050</v>
      </c>
      <c r="GAT2" s="458" t="s">
        <v>1050</v>
      </c>
      <c r="GAU2" s="458" t="s">
        <v>1050</v>
      </c>
      <c r="GAV2" s="458" t="s">
        <v>1050</v>
      </c>
      <c r="GAW2" s="458" t="s">
        <v>1050</v>
      </c>
      <c r="GAX2" s="458" t="s">
        <v>1050</v>
      </c>
      <c r="GAY2" s="458" t="s">
        <v>1050</v>
      </c>
      <c r="GAZ2" s="458" t="s">
        <v>1050</v>
      </c>
      <c r="GBA2" s="458" t="s">
        <v>1050</v>
      </c>
      <c r="GBB2" s="458" t="s">
        <v>1050</v>
      </c>
      <c r="GBC2" s="458" t="s">
        <v>1050</v>
      </c>
      <c r="GBD2" s="458" t="s">
        <v>1050</v>
      </c>
      <c r="GBE2" s="458" t="s">
        <v>1050</v>
      </c>
      <c r="GBF2" s="458" t="s">
        <v>1050</v>
      </c>
      <c r="GBG2" s="458" t="s">
        <v>1050</v>
      </c>
      <c r="GBH2" s="458" t="s">
        <v>1050</v>
      </c>
      <c r="GBI2" s="458" t="s">
        <v>1050</v>
      </c>
      <c r="GBJ2" s="458" t="s">
        <v>1050</v>
      </c>
      <c r="GBK2" s="458" t="s">
        <v>1050</v>
      </c>
      <c r="GBL2" s="458" t="s">
        <v>1050</v>
      </c>
      <c r="GBM2" s="458" t="s">
        <v>1050</v>
      </c>
      <c r="GBN2" s="458" t="s">
        <v>1050</v>
      </c>
      <c r="GBO2" s="458" t="s">
        <v>1050</v>
      </c>
      <c r="GBP2" s="458" t="s">
        <v>1050</v>
      </c>
      <c r="GBQ2" s="458" t="s">
        <v>1050</v>
      </c>
      <c r="GBR2" s="458" t="s">
        <v>1050</v>
      </c>
      <c r="GBS2" s="458" t="s">
        <v>1050</v>
      </c>
      <c r="GBT2" s="458" t="s">
        <v>1050</v>
      </c>
      <c r="GBU2" s="458" t="s">
        <v>1050</v>
      </c>
      <c r="GBV2" s="458" t="s">
        <v>1050</v>
      </c>
      <c r="GBW2" s="458" t="s">
        <v>1050</v>
      </c>
      <c r="GBX2" s="458" t="s">
        <v>1050</v>
      </c>
      <c r="GBY2" s="458" t="s">
        <v>1050</v>
      </c>
      <c r="GBZ2" s="458" t="s">
        <v>1050</v>
      </c>
      <c r="GCA2" s="458" t="s">
        <v>1050</v>
      </c>
      <c r="GCB2" s="458" t="s">
        <v>1050</v>
      </c>
      <c r="GCC2" s="458" t="s">
        <v>1050</v>
      </c>
      <c r="GCD2" s="458" t="s">
        <v>1050</v>
      </c>
      <c r="GCE2" s="458" t="s">
        <v>1050</v>
      </c>
      <c r="GCF2" s="458" t="s">
        <v>1050</v>
      </c>
      <c r="GCG2" s="458" t="s">
        <v>1050</v>
      </c>
      <c r="GCH2" s="458" t="s">
        <v>1050</v>
      </c>
      <c r="GCI2" s="458" t="s">
        <v>1050</v>
      </c>
      <c r="GCJ2" s="458" t="s">
        <v>1050</v>
      </c>
      <c r="GCK2" s="458" t="s">
        <v>1050</v>
      </c>
      <c r="GCL2" s="458" t="s">
        <v>1050</v>
      </c>
      <c r="GCM2" s="458" t="s">
        <v>1050</v>
      </c>
      <c r="GCN2" s="458" t="s">
        <v>1050</v>
      </c>
      <c r="GCO2" s="458" t="s">
        <v>1050</v>
      </c>
      <c r="GCP2" s="458" t="s">
        <v>1050</v>
      </c>
      <c r="GCQ2" s="458" t="s">
        <v>1050</v>
      </c>
      <c r="GCR2" s="458" t="s">
        <v>1050</v>
      </c>
      <c r="GCS2" s="458" t="s">
        <v>1050</v>
      </c>
      <c r="GCT2" s="458" t="s">
        <v>1050</v>
      </c>
      <c r="GCU2" s="458" t="s">
        <v>1050</v>
      </c>
      <c r="GCV2" s="458" t="s">
        <v>1050</v>
      </c>
      <c r="GCW2" s="458" t="s">
        <v>1050</v>
      </c>
      <c r="GCX2" s="458" t="s">
        <v>1050</v>
      </c>
      <c r="GCY2" s="458" t="s">
        <v>1050</v>
      </c>
      <c r="GCZ2" s="458" t="s">
        <v>1050</v>
      </c>
      <c r="GDA2" s="458" t="s">
        <v>1050</v>
      </c>
      <c r="GDB2" s="458" t="s">
        <v>1050</v>
      </c>
      <c r="GDC2" s="458" t="s">
        <v>1050</v>
      </c>
      <c r="GDD2" s="458" t="s">
        <v>1050</v>
      </c>
      <c r="GDE2" s="458" t="s">
        <v>1050</v>
      </c>
      <c r="GDF2" s="458" t="s">
        <v>1050</v>
      </c>
      <c r="GDG2" s="458" t="s">
        <v>1050</v>
      </c>
      <c r="GDH2" s="458" t="s">
        <v>1050</v>
      </c>
      <c r="GDI2" s="458" t="s">
        <v>1050</v>
      </c>
      <c r="GDJ2" s="458" t="s">
        <v>1050</v>
      </c>
      <c r="GDK2" s="458" t="s">
        <v>1050</v>
      </c>
      <c r="GDL2" s="458" t="s">
        <v>1050</v>
      </c>
      <c r="GDM2" s="458" t="s">
        <v>1050</v>
      </c>
      <c r="GDN2" s="458" t="s">
        <v>1050</v>
      </c>
      <c r="GDO2" s="458" t="s">
        <v>1050</v>
      </c>
      <c r="GDP2" s="458" t="s">
        <v>1050</v>
      </c>
      <c r="GDQ2" s="458" t="s">
        <v>1050</v>
      </c>
      <c r="GDR2" s="458" t="s">
        <v>1050</v>
      </c>
      <c r="GDS2" s="458" t="s">
        <v>1050</v>
      </c>
      <c r="GDT2" s="458" t="s">
        <v>1050</v>
      </c>
      <c r="GDU2" s="458" t="s">
        <v>1050</v>
      </c>
      <c r="GDV2" s="458" t="s">
        <v>1050</v>
      </c>
      <c r="GDW2" s="458" t="s">
        <v>1050</v>
      </c>
      <c r="GDX2" s="458" t="s">
        <v>1050</v>
      </c>
      <c r="GDY2" s="458" t="s">
        <v>1050</v>
      </c>
      <c r="GDZ2" s="458" t="s">
        <v>1050</v>
      </c>
      <c r="GEA2" s="458" t="s">
        <v>1050</v>
      </c>
      <c r="GEB2" s="458" t="s">
        <v>1050</v>
      </c>
      <c r="GEC2" s="458" t="s">
        <v>1050</v>
      </c>
      <c r="GED2" s="458" t="s">
        <v>1050</v>
      </c>
      <c r="GEE2" s="458" t="s">
        <v>1050</v>
      </c>
      <c r="GEF2" s="458" t="s">
        <v>1050</v>
      </c>
      <c r="GEG2" s="458" t="s">
        <v>1050</v>
      </c>
      <c r="GEH2" s="458" t="s">
        <v>1050</v>
      </c>
      <c r="GEI2" s="458" t="s">
        <v>1050</v>
      </c>
      <c r="GEJ2" s="458" t="s">
        <v>1050</v>
      </c>
      <c r="GEK2" s="458" t="s">
        <v>1050</v>
      </c>
      <c r="GEL2" s="458" t="s">
        <v>1050</v>
      </c>
      <c r="GEM2" s="458" t="s">
        <v>1050</v>
      </c>
      <c r="GEN2" s="458" t="s">
        <v>1050</v>
      </c>
      <c r="GEO2" s="458" t="s">
        <v>1050</v>
      </c>
      <c r="GEP2" s="458" t="s">
        <v>1050</v>
      </c>
      <c r="GEQ2" s="458" t="s">
        <v>1050</v>
      </c>
      <c r="GER2" s="458" t="s">
        <v>1050</v>
      </c>
      <c r="GES2" s="458" t="s">
        <v>1050</v>
      </c>
      <c r="GET2" s="458" t="s">
        <v>1050</v>
      </c>
      <c r="GEU2" s="458" t="s">
        <v>1050</v>
      </c>
      <c r="GEV2" s="458" t="s">
        <v>1050</v>
      </c>
      <c r="GEW2" s="458" t="s">
        <v>1050</v>
      </c>
      <c r="GEX2" s="458" t="s">
        <v>1050</v>
      </c>
      <c r="GEY2" s="458" t="s">
        <v>1050</v>
      </c>
      <c r="GEZ2" s="458" t="s">
        <v>1050</v>
      </c>
      <c r="GFA2" s="458" t="s">
        <v>1050</v>
      </c>
      <c r="GFB2" s="458" t="s">
        <v>1050</v>
      </c>
      <c r="GFC2" s="458" t="s">
        <v>1050</v>
      </c>
      <c r="GFD2" s="458" t="s">
        <v>1050</v>
      </c>
      <c r="GFE2" s="458" t="s">
        <v>1050</v>
      </c>
      <c r="GFF2" s="458" t="s">
        <v>1050</v>
      </c>
      <c r="GFG2" s="458" t="s">
        <v>1050</v>
      </c>
      <c r="GFH2" s="458" t="s">
        <v>1050</v>
      </c>
      <c r="GFI2" s="458" t="s">
        <v>1050</v>
      </c>
      <c r="GFJ2" s="458" t="s">
        <v>1050</v>
      </c>
      <c r="GFK2" s="458" t="s">
        <v>1050</v>
      </c>
      <c r="GFL2" s="458" t="s">
        <v>1050</v>
      </c>
      <c r="GFM2" s="458" t="s">
        <v>1050</v>
      </c>
      <c r="GFN2" s="458" t="s">
        <v>1050</v>
      </c>
      <c r="GFO2" s="458" t="s">
        <v>1050</v>
      </c>
      <c r="GFP2" s="458" t="s">
        <v>1050</v>
      </c>
      <c r="GFQ2" s="458" t="s">
        <v>1050</v>
      </c>
      <c r="GFR2" s="458" t="s">
        <v>1050</v>
      </c>
      <c r="GFS2" s="458" t="s">
        <v>1050</v>
      </c>
      <c r="GFT2" s="458" t="s">
        <v>1050</v>
      </c>
      <c r="GFU2" s="458" t="s">
        <v>1050</v>
      </c>
      <c r="GFV2" s="458" t="s">
        <v>1050</v>
      </c>
      <c r="GFW2" s="458" t="s">
        <v>1050</v>
      </c>
      <c r="GFX2" s="458" t="s">
        <v>1050</v>
      </c>
      <c r="GFY2" s="458" t="s">
        <v>1050</v>
      </c>
      <c r="GFZ2" s="458" t="s">
        <v>1050</v>
      </c>
      <c r="GGA2" s="458" t="s">
        <v>1050</v>
      </c>
      <c r="GGB2" s="458" t="s">
        <v>1050</v>
      </c>
      <c r="GGC2" s="458" t="s">
        <v>1050</v>
      </c>
      <c r="GGD2" s="458" t="s">
        <v>1050</v>
      </c>
      <c r="GGE2" s="458" t="s">
        <v>1050</v>
      </c>
      <c r="GGF2" s="458" t="s">
        <v>1050</v>
      </c>
      <c r="GGG2" s="458" t="s">
        <v>1050</v>
      </c>
      <c r="GGH2" s="458" t="s">
        <v>1050</v>
      </c>
      <c r="GGI2" s="458" t="s">
        <v>1050</v>
      </c>
      <c r="GGJ2" s="458" t="s">
        <v>1050</v>
      </c>
      <c r="GGK2" s="458" t="s">
        <v>1050</v>
      </c>
      <c r="GGL2" s="458" t="s">
        <v>1050</v>
      </c>
      <c r="GGM2" s="458" t="s">
        <v>1050</v>
      </c>
      <c r="GGN2" s="458" t="s">
        <v>1050</v>
      </c>
      <c r="GGO2" s="458" t="s">
        <v>1050</v>
      </c>
      <c r="GGP2" s="458" t="s">
        <v>1050</v>
      </c>
      <c r="GGQ2" s="458" t="s">
        <v>1050</v>
      </c>
      <c r="GGR2" s="458" t="s">
        <v>1050</v>
      </c>
      <c r="GGS2" s="458" t="s">
        <v>1050</v>
      </c>
      <c r="GGT2" s="458" t="s">
        <v>1050</v>
      </c>
      <c r="GGU2" s="458" t="s">
        <v>1050</v>
      </c>
      <c r="GGV2" s="458" t="s">
        <v>1050</v>
      </c>
      <c r="GGW2" s="458" t="s">
        <v>1050</v>
      </c>
      <c r="GGX2" s="458" t="s">
        <v>1050</v>
      </c>
      <c r="GGY2" s="458" t="s">
        <v>1050</v>
      </c>
      <c r="GGZ2" s="458" t="s">
        <v>1050</v>
      </c>
      <c r="GHA2" s="458" t="s">
        <v>1050</v>
      </c>
      <c r="GHB2" s="458" t="s">
        <v>1050</v>
      </c>
      <c r="GHC2" s="458" t="s">
        <v>1050</v>
      </c>
      <c r="GHD2" s="458" t="s">
        <v>1050</v>
      </c>
      <c r="GHE2" s="458" t="s">
        <v>1050</v>
      </c>
      <c r="GHF2" s="458" t="s">
        <v>1050</v>
      </c>
      <c r="GHG2" s="458" t="s">
        <v>1050</v>
      </c>
      <c r="GHH2" s="458" t="s">
        <v>1050</v>
      </c>
      <c r="GHI2" s="458" t="s">
        <v>1050</v>
      </c>
      <c r="GHJ2" s="458" t="s">
        <v>1050</v>
      </c>
      <c r="GHK2" s="458" t="s">
        <v>1050</v>
      </c>
      <c r="GHL2" s="458" t="s">
        <v>1050</v>
      </c>
      <c r="GHM2" s="458" t="s">
        <v>1050</v>
      </c>
      <c r="GHN2" s="458" t="s">
        <v>1050</v>
      </c>
      <c r="GHO2" s="458" t="s">
        <v>1050</v>
      </c>
      <c r="GHP2" s="458" t="s">
        <v>1050</v>
      </c>
      <c r="GHQ2" s="458" t="s">
        <v>1050</v>
      </c>
      <c r="GHR2" s="458" t="s">
        <v>1050</v>
      </c>
      <c r="GHS2" s="458" t="s">
        <v>1050</v>
      </c>
      <c r="GHT2" s="458" t="s">
        <v>1050</v>
      </c>
      <c r="GHU2" s="458" t="s">
        <v>1050</v>
      </c>
      <c r="GHV2" s="458" t="s">
        <v>1050</v>
      </c>
      <c r="GHW2" s="458" t="s">
        <v>1050</v>
      </c>
      <c r="GHX2" s="458" t="s">
        <v>1050</v>
      </c>
      <c r="GHY2" s="458" t="s">
        <v>1050</v>
      </c>
      <c r="GHZ2" s="458" t="s">
        <v>1050</v>
      </c>
      <c r="GIA2" s="458" t="s">
        <v>1050</v>
      </c>
      <c r="GIB2" s="458" t="s">
        <v>1050</v>
      </c>
      <c r="GIC2" s="458" t="s">
        <v>1050</v>
      </c>
      <c r="GID2" s="458" t="s">
        <v>1050</v>
      </c>
      <c r="GIE2" s="458" t="s">
        <v>1050</v>
      </c>
      <c r="GIF2" s="458" t="s">
        <v>1050</v>
      </c>
      <c r="GIG2" s="458" t="s">
        <v>1050</v>
      </c>
      <c r="GIH2" s="458" t="s">
        <v>1050</v>
      </c>
      <c r="GII2" s="458" t="s">
        <v>1050</v>
      </c>
      <c r="GIJ2" s="458" t="s">
        <v>1050</v>
      </c>
      <c r="GIK2" s="458" t="s">
        <v>1050</v>
      </c>
      <c r="GIL2" s="458" t="s">
        <v>1050</v>
      </c>
      <c r="GIM2" s="458" t="s">
        <v>1050</v>
      </c>
      <c r="GIN2" s="458" t="s">
        <v>1050</v>
      </c>
      <c r="GIO2" s="458" t="s">
        <v>1050</v>
      </c>
      <c r="GIP2" s="458" t="s">
        <v>1050</v>
      </c>
      <c r="GIQ2" s="458" t="s">
        <v>1050</v>
      </c>
      <c r="GIR2" s="458" t="s">
        <v>1050</v>
      </c>
      <c r="GIS2" s="458" t="s">
        <v>1050</v>
      </c>
      <c r="GIT2" s="458" t="s">
        <v>1050</v>
      </c>
      <c r="GIU2" s="458" t="s">
        <v>1050</v>
      </c>
      <c r="GIV2" s="458" t="s">
        <v>1050</v>
      </c>
      <c r="GIW2" s="458" t="s">
        <v>1050</v>
      </c>
      <c r="GIX2" s="458" t="s">
        <v>1050</v>
      </c>
      <c r="GIY2" s="458" t="s">
        <v>1050</v>
      </c>
      <c r="GIZ2" s="458" t="s">
        <v>1050</v>
      </c>
      <c r="GJA2" s="458" t="s">
        <v>1050</v>
      </c>
      <c r="GJB2" s="458" t="s">
        <v>1050</v>
      </c>
      <c r="GJC2" s="458" t="s">
        <v>1050</v>
      </c>
      <c r="GJD2" s="458" t="s">
        <v>1050</v>
      </c>
      <c r="GJE2" s="458" t="s">
        <v>1050</v>
      </c>
      <c r="GJF2" s="458" t="s">
        <v>1050</v>
      </c>
      <c r="GJG2" s="458" t="s">
        <v>1050</v>
      </c>
      <c r="GJH2" s="458" t="s">
        <v>1050</v>
      </c>
      <c r="GJI2" s="458" t="s">
        <v>1050</v>
      </c>
      <c r="GJJ2" s="458" t="s">
        <v>1050</v>
      </c>
      <c r="GJK2" s="458" t="s">
        <v>1050</v>
      </c>
      <c r="GJL2" s="458" t="s">
        <v>1050</v>
      </c>
      <c r="GJM2" s="458" t="s">
        <v>1050</v>
      </c>
      <c r="GJN2" s="458" t="s">
        <v>1050</v>
      </c>
      <c r="GJO2" s="458" t="s">
        <v>1050</v>
      </c>
      <c r="GJP2" s="458" t="s">
        <v>1050</v>
      </c>
      <c r="GJQ2" s="458" t="s">
        <v>1050</v>
      </c>
      <c r="GJR2" s="458" t="s">
        <v>1050</v>
      </c>
      <c r="GJS2" s="458" t="s">
        <v>1050</v>
      </c>
      <c r="GJT2" s="458" t="s">
        <v>1050</v>
      </c>
      <c r="GJU2" s="458" t="s">
        <v>1050</v>
      </c>
      <c r="GJV2" s="458" t="s">
        <v>1050</v>
      </c>
      <c r="GJW2" s="458" t="s">
        <v>1050</v>
      </c>
      <c r="GJX2" s="458" t="s">
        <v>1050</v>
      </c>
      <c r="GJY2" s="458" t="s">
        <v>1050</v>
      </c>
      <c r="GJZ2" s="458" t="s">
        <v>1050</v>
      </c>
      <c r="GKA2" s="458" t="s">
        <v>1050</v>
      </c>
      <c r="GKB2" s="458" t="s">
        <v>1050</v>
      </c>
      <c r="GKC2" s="458" t="s">
        <v>1050</v>
      </c>
      <c r="GKD2" s="458" t="s">
        <v>1050</v>
      </c>
      <c r="GKE2" s="458" t="s">
        <v>1050</v>
      </c>
      <c r="GKF2" s="458" t="s">
        <v>1050</v>
      </c>
      <c r="GKG2" s="458" t="s">
        <v>1050</v>
      </c>
      <c r="GKH2" s="458" t="s">
        <v>1050</v>
      </c>
      <c r="GKI2" s="458" t="s">
        <v>1050</v>
      </c>
      <c r="GKJ2" s="458" t="s">
        <v>1050</v>
      </c>
      <c r="GKK2" s="458" t="s">
        <v>1050</v>
      </c>
      <c r="GKL2" s="458" t="s">
        <v>1050</v>
      </c>
      <c r="GKM2" s="458" t="s">
        <v>1050</v>
      </c>
      <c r="GKN2" s="458" t="s">
        <v>1050</v>
      </c>
      <c r="GKO2" s="458" t="s">
        <v>1050</v>
      </c>
      <c r="GKP2" s="458" t="s">
        <v>1050</v>
      </c>
      <c r="GKQ2" s="458" t="s">
        <v>1050</v>
      </c>
      <c r="GKR2" s="458" t="s">
        <v>1050</v>
      </c>
      <c r="GKS2" s="458" t="s">
        <v>1050</v>
      </c>
      <c r="GKT2" s="458" t="s">
        <v>1050</v>
      </c>
      <c r="GKU2" s="458" t="s">
        <v>1050</v>
      </c>
      <c r="GKV2" s="458" t="s">
        <v>1050</v>
      </c>
      <c r="GKW2" s="458" t="s">
        <v>1050</v>
      </c>
      <c r="GKX2" s="458" t="s">
        <v>1050</v>
      </c>
      <c r="GKY2" s="458" t="s">
        <v>1050</v>
      </c>
      <c r="GKZ2" s="458" t="s">
        <v>1050</v>
      </c>
      <c r="GLA2" s="458" t="s">
        <v>1050</v>
      </c>
      <c r="GLB2" s="458" t="s">
        <v>1050</v>
      </c>
      <c r="GLC2" s="458" t="s">
        <v>1050</v>
      </c>
      <c r="GLD2" s="458" t="s">
        <v>1050</v>
      </c>
      <c r="GLE2" s="458" t="s">
        <v>1050</v>
      </c>
      <c r="GLF2" s="458" t="s">
        <v>1050</v>
      </c>
      <c r="GLG2" s="458" t="s">
        <v>1050</v>
      </c>
      <c r="GLH2" s="458" t="s">
        <v>1050</v>
      </c>
      <c r="GLI2" s="458" t="s">
        <v>1050</v>
      </c>
      <c r="GLJ2" s="458" t="s">
        <v>1050</v>
      </c>
      <c r="GLK2" s="458" t="s">
        <v>1050</v>
      </c>
      <c r="GLL2" s="458" t="s">
        <v>1050</v>
      </c>
      <c r="GLM2" s="458" t="s">
        <v>1050</v>
      </c>
      <c r="GLN2" s="458" t="s">
        <v>1050</v>
      </c>
      <c r="GLO2" s="458" t="s">
        <v>1050</v>
      </c>
      <c r="GLP2" s="458" t="s">
        <v>1050</v>
      </c>
      <c r="GLQ2" s="458" t="s">
        <v>1050</v>
      </c>
      <c r="GLR2" s="458" t="s">
        <v>1050</v>
      </c>
      <c r="GLS2" s="458" t="s">
        <v>1050</v>
      </c>
      <c r="GLT2" s="458" t="s">
        <v>1050</v>
      </c>
      <c r="GLU2" s="458" t="s">
        <v>1050</v>
      </c>
      <c r="GLV2" s="458" t="s">
        <v>1050</v>
      </c>
      <c r="GLW2" s="458" t="s">
        <v>1050</v>
      </c>
      <c r="GLX2" s="458" t="s">
        <v>1050</v>
      </c>
      <c r="GLY2" s="458" t="s">
        <v>1050</v>
      </c>
      <c r="GLZ2" s="458" t="s">
        <v>1050</v>
      </c>
      <c r="GMA2" s="458" t="s">
        <v>1050</v>
      </c>
      <c r="GMB2" s="458" t="s">
        <v>1050</v>
      </c>
      <c r="GMC2" s="458" t="s">
        <v>1050</v>
      </c>
      <c r="GMD2" s="458" t="s">
        <v>1050</v>
      </c>
      <c r="GME2" s="458" t="s">
        <v>1050</v>
      </c>
      <c r="GMF2" s="458" t="s">
        <v>1050</v>
      </c>
      <c r="GMG2" s="458" t="s">
        <v>1050</v>
      </c>
      <c r="GMH2" s="458" t="s">
        <v>1050</v>
      </c>
      <c r="GMI2" s="458" t="s">
        <v>1050</v>
      </c>
      <c r="GMJ2" s="458" t="s">
        <v>1050</v>
      </c>
      <c r="GMK2" s="458" t="s">
        <v>1050</v>
      </c>
      <c r="GML2" s="458" t="s">
        <v>1050</v>
      </c>
      <c r="GMM2" s="458" t="s">
        <v>1050</v>
      </c>
      <c r="GMN2" s="458" t="s">
        <v>1050</v>
      </c>
      <c r="GMO2" s="458" t="s">
        <v>1050</v>
      </c>
      <c r="GMP2" s="458" t="s">
        <v>1050</v>
      </c>
      <c r="GMQ2" s="458" t="s">
        <v>1050</v>
      </c>
      <c r="GMR2" s="458" t="s">
        <v>1050</v>
      </c>
      <c r="GMS2" s="458" t="s">
        <v>1050</v>
      </c>
      <c r="GMT2" s="458" t="s">
        <v>1050</v>
      </c>
      <c r="GMU2" s="458" t="s">
        <v>1050</v>
      </c>
      <c r="GMV2" s="458" t="s">
        <v>1050</v>
      </c>
      <c r="GMW2" s="458" t="s">
        <v>1050</v>
      </c>
      <c r="GMX2" s="458" t="s">
        <v>1050</v>
      </c>
      <c r="GMY2" s="458" t="s">
        <v>1050</v>
      </c>
      <c r="GMZ2" s="458" t="s">
        <v>1050</v>
      </c>
      <c r="GNA2" s="458" t="s">
        <v>1050</v>
      </c>
      <c r="GNB2" s="458" t="s">
        <v>1050</v>
      </c>
      <c r="GNC2" s="458" t="s">
        <v>1050</v>
      </c>
      <c r="GND2" s="458" t="s">
        <v>1050</v>
      </c>
      <c r="GNE2" s="458" t="s">
        <v>1050</v>
      </c>
      <c r="GNF2" s="458" t="s">
        <v>1050</v>
      </c>
      <c r="GNG2" s="458" t="s">
        <v>1050</v>
      </c>
      <c r="GNH2" s="458" t="s">
        <v>1050</v>
      </c>
      <c r="GNI2" s="458" t="s">
        <v>1050</v>
      </c>
      <c r="GNJ2" s="458" t="s">
        <v>1050</v>
      </c>
      <c r="GNK2" s="458" t="s">
        <v>1050</v>
      </c>
      <c r="GNL2" s="458" t="s">
        <v>1050</v>
      </c>
      <c r="GNM2" s="458" t="s">
        <v>1050</v>
      </c>
      <c r="GNN2" s="458" t="s">
        <v>1050</v>
      </c>
      <c r="GNO2" s="458" t="s">
        <v>1050</v>
      </c>
      <c r="GNP2" s="458" t="s">
        <v>1050</v>
      </c>
      <c r="GNQ2" s="458" t="s">
        <v>1050</v>
      </c>
      <c r="GNR2" s="458" t="s">
        <v>1050</v>
      </c>
      <c r="GNS2" s="458" t="s">
        <v>1050</v>
      </c>
      <c r="GNT2" s="458" t="s">
        <v>1050</v>
      </c>
      <c r="GNU2" s="458" t="s">
        <v>1050</v>
      </c>
      <c r="GNV2" s="458" t="s">
        <v>1050</v>
      </c>
      <c r="GNW2" s="458" t="s">
        <v>1050</v>
      </c>
      <c r="GNX2" s="458" t="s">
        <v>1050</v>
      </c>
      <c r="GNY2" s="458" t="s">
        <v>1050</v>
      </c>
      <c r="GNZ2" s="458" t="s">
        <v>1050</v>
      </c>
      <c r="GOA2" s="458" t="s">
        <v>1050</v>
      </c>
      <c r="GOB2" s="458" t="s">
        <v>1050</v>
      </c>
      <c r="GOC2" s="458" t="s">
        <v>1050</v>
      </c>
      <c r="GOD2" s="458" t="s">
        <v>1050</v>
      </c>
      <c r="GOE2" s="458" t="s">
        <v>1050</v>
      </c>
      <c r="GOF2" s="458" t="s">
        <v>1050</v>
      </c>
      <c r="GOG2" s="458" t="s">
        <v>1050</v>
      </c>
      <c r="GOH2" s="458" t="s">
        <v>1050</v>
      </c>
      <c r="GOI2" s="458" t="s">
        <v>1050</v>
      </c>
      <c r="GOJ2" s="458" t="s">
        <v>1050</v>
      </c>
      <c r="GOK2" s="458" t="s">
        <v>1050</v>
      </c>
      <c r="GOL2" s="458" t="s">
        <v>1050</v>
      </c>
      <c r="GOM2" s="458" t="s">
        <v>1050</v>
      </c>
      <c r="GON2" s="458" t="s">
        <v>1050</v>
      </c>
      <c r="GOO2" s="458" t="s">
        <v>1050</v>
      </c>
      <c r="GOP2" s="458" t="s">
        <v>1050</v>
      </c>
      <c r="GOQ2" s="458" t="s">
        <v>1050</v>
      </c>
      <c r="GOR2" s="458" t="s">
        <v>1050</v>
      </c>
      <c r="GOS2" s="458" t="s">
        <v>1050</v>
      </c>
      <c r="GOT2" s="458" t="s">
        <v>1050</v>
      </c>
      <c r="GOU2" s="458" t="s">
        <v>1050</v>
      </c>
      <c r="GOV2" s="458" t="s">
        <v>1050</v>
      </c>
      <c r="GOW2" s="458" t="s">
        <v>1050</v>
      </c>
      <c r="GOX2" s="458" t="s">
        <v>1050</v>
      </c>
      <c r="GOY2" s="458" t="s">
        <v>1050</v>
      </c>
      <c r="GOZ2" s="458" t="s">
        <v>1050</v>
      </c>
      <c r="GPA2" s="458" t="s">
        <v>1050</v>
      </c>
      <c r="GPB2" s="458" t="s">
        <v>1050</v>
      </c>
      <c r="GPC2" s="458" t="s">
        <v>1050</v>
      </c>
      <c r="GPD2" s="458" t="s">
        <v>1050</v>
      </c>
      <c r="GPE2" s="458" t="s">
        <v>1050</v>
      </c>
      <c r="GPF2" s="458" t="s">
        <v>1050</v>
      </c>
      <c r="GPG2" s="458" t="s">
        <v>1050</v>
      </c>
      <c r="GPH2" s="458" t="s">
        <v>1050</v>
      </c>
      <c r="GPI2" s="458" t="s">
        <v>1050</v>
      </c>
      <c r="GPJ2" s="458" t="s">
        <v>1050</v>
      </c>
      <c r="GPK2" s="458" t="s">
        <v>1050</v>
      </c>
      <c r="GPL2" s="458" t="s">
        <v>1050</v>
      </c>
      <c r="GPM2" s="458" t="s">
        <v>1050</v>
      </c>
      <c r="GPN2" s="458" t="s">
        <v>1050</v>
      </c>
      <c r="GPO2" s="458" t="s">
        <v>1050</v>
      </c>
      <c r="GPP2" s="458" t="s">
        <v>1050</v>
      </c>
      <c r="GPQ2" s="458" t="s">
        <v>1050</v>
      </c>
      <c r="GPR2" s="458" t="s">
        <v>1050</v>
      </c>
      <c r="GPS2" s="458" t="s">
        <v>1050</v>
      </c>
      <c r="GPT2" s="458" t="s">
        <v>1050</v>
      </c>
      <c r="GPU2" s="458" t="s">
        <v>1050</v>
      </c>
      <c r="GPV2" s="458" t="s">
        <v>1050</v>
      </c>
      <c r="GPW2" s="458" t="s">
        <v>1050</v>
      </c>
      <c r="GPX2" s="458" t="s">
        <v>1050</v>
      </c>
      <c r="GPY2" s="458" t="s">
        <v>1050</v>
      </c>
      <c r="GPZ2" s="458" t="s">
        <v>1050</v>
      </c>
      <c r="GQA2" s="458" t="s">
        <v>1050</v>
      </c>
      <c r="GQB2" s="458" t="s">
        <v>1050</v>
      </c>
      <c r="GQC2" s="458" t="s">
        <v>1050</v>
      </c>
      <c r="GQD2" s="458" t="s">
        <v>1050</v>
      </c>
      <c r="GQE2" s="458" t="s">
        <v>1050</v>
      </c>
      <c r="GQF2" s="458" t="s">
        <v>1050</v>
      </c>
      <c r="GQG2" s="458" t="s">
        <v>1050</v>
      </c>
      <c r="GQH2" s="458" t="s">
        <v>1050</v>
      </c>
      <c r="GQI2" s="458" t="s">
        <v>1050</v>
      </c>
      <c r="GQJ2" s="458" t="s">
        <v>1050</v>
      </c>
      <c r="GQK2" s="458" t="s">
        <v>1050</v>
      </c>
      <c r="GQL2" s="458" t="s">
        <v>1050</v>
      </c>
      <c r="GQM2" s="458" t="s">
        <v>1050</v>
      </c>
      <c r="GQN2" s="458" t="s">
        <v>1050</v>
      </c>
      <c r="GQO2" s="458" t="s">
        <v>1050</v>
      </c>
      <c r="GQP2" s="458" t="s">
        <v>1050</v>
      </c>
      <c r="GQQ2" s="458" t="s">
        <v>1050</v>
      </c>
      <c r="GQR2" s="458" t="s">
        <v>1050</v>
      </c>
      <c r="GQS2" s="458" t="s">
        <v>1050</v>
      </c>
      <c r="GQT2" s="458" t="s">
        <v>1050</v>
      </c>
      <c r="GQU2" s="458" t="s">
        <v>1050</v>
      </c>
      <c r="GQV2" s="458" t="s">
        <v>1050</v>
      </c>
      <c r="GQW2" s="458" t="s">
        <v>1050</v>
      </c>
      <c r="GQX2" s="458" t="s">
        <v>1050</v>
      </c>
      <c r="GQY2" s="458" t="s">
        <v>1050</v>
      </c>
      <c r="GQZ2" s="458" t="s">
        <v>1050</v>
      </c>
      <c r="GRA2" s="458" t="s">
        <v>1050</v>
      </c>
      <c r="GRB2" s="458" t="s">
        <v>1050</v>
      </c>
      <c r="GRC2" s="458" t="s">
        <v>1050</v>
      </c>
      <c r="GRD2" s="458" t="s">
        <v>1050</v>
      </c>
      <c r="GRE2" s="458" t="s">
        <v>1050</v>
      </c>
      <c r="GRF2" s="458" t="s">
        <v>1050</v>
      </c>
      <c r="GRG2" s="458" t="s">
        <v>1050</v>
      </c>
      <c r="GRH2" s="458" t="s">
        <v>1050</v>
      </c>
      <c r="GRI2" s="458" t="s">
        <v>1050</v>
      </c>
      <c r="GRJ2" s="458" t="s">
        <v>1050</v>
      </c>
      <c r="GRK2" s="458" t="s">
        <v>1050</v>
      </c>
      <c r="GRL2" s="458" t="s">
        <v>1050</v>
      </c>
      <c r="GRM2" s="458" t="s">
        <v>1050</v>
      </c>
      <c r="GRN2" s="458" t="s">
        <v>1050</v>
      </c>
      <c r="GRO2" s="458" t="s">
        <v>1050</v>
      </c>
      <c r="GRP2" s="458" t="s">
        <v>1050</v>
      </c>
      <c r="GRQ2" s="458" t="s">
        <v>1050</v>
      </c>
      <c r="GRR2" s="458" t="s">
        <v>1050</v>
      </c>
      <c r="GRS2" s="458" t="s">
        <v>1050</v>
      </c>
      <c r="GRT2" s="458" t="s">
        <v>1050</v>
      </c>
      <c r="GRU2" s="458" t="s">
        <v>1050</v>
      </c>
      <c r="GRV2" s="458" t="s">
        <v>1050</v>
      </c>
      <c r="GRW2" s="458" t="s">
        <v>1050</v>
      </c>
      <c r="GRX2" s="458" t="s">
        <v>1050</v>
      </c>
      <c r="GRY2" s="458" t="s">
        <v>1050</v>
      </c>
      <c r="GRZ2" s="458" t="s">
        <v>1050</v>
      </c>
      <c r="GSA2" s="458" t="s">
        <v>1050</v>
      </c>
      <c r="GSB2" s="458" t="s">
        <v>1050</v>
      </c>
      <c r="GSC2" s="458" t="s">
        <v>1050</v>
      </c>
      <c r="GSD2" s="458" t="s">
        <v>1050</v>
      </c>
      <c r="GSE2" s="458" t="s">
        <v>1050</v>
      </c>
      <c r="GSF2" s="458" t="s">
        <v>1050</v>
      </c>
      <c r="GSG2" s="458" t="s">
        <v>1050</v>
      </c>
      <c r="GSH2" s="458" t="s">
        <v>1050</v>
      </c>
      <c r="GSI2" s="458" t="s">
        <v>1050</v>
      </c>
      <c r="GSJ2" s="458" t="s">
        <v>1050</v>
      </c>
      <c r="GSK2" s="458" t="s">
        <v>1050</v>
      </c>
      <c r="GSL2" s="458" t="s">
        <v>1050</v>
      </c>
      <c r="GSM2" s="458" t="s">
        <v>1050</v>
      </c>
      <c r="GSN2" s="458" t="s">
        <v>1050</v>
      </c>
      <c r="GSO2" s="458" t="s">
        <v>1050</v>
      </c>
      <c r="GSP2" s="458" t="s">
        <v>1050</v>
      </c>
      <c r="GSQ2" s="458" t="s">
        <v>1050</v>
      </c>
      <c r="GSR2" s="458" t="s">
        <v>1050</v>
      </c>
      <c r="GSS2" s="458" t="s">
        <v>1050</v>
      </c>
      <c r="GST2" s="458" t="s">
        <v>1050</v>
      </c>
      <c r="GSU2" s="458" t="s">
        <v>1050</v>
      </c>
      <c r="GSV2" s="458" t="s">
        <v>1050</v>
      </c>
      <c r="GSW2" s="458" t="s">
        <v>1050</v>
      </c>
      <c r="GSX2" s="458" t="s">
        <v>1050</v>
      </c>
      <c r="GSY2" s="458" t="s">
        <v>1050</v>
      </c>
      <c r="GSZ2" s="458" t="s">
        <v>1050</v>
      </c>
      <c r="GTA2" s="458" t="s">
        <v>1050</v>
      </c>
      <c r="GTB2" s="458" t="s">
        <v>1050</v>
      </c>
      <c r="GTC2" s="458" t="s">
        <v>1050</v>
      </c>
      <c r="GTD2" s="458" t="s">
        <v>1050</v>
      </c>
      <c r="GTE2" s="458" t="s">
        <v>1050</v>
      </c>
      <c r="GTF2" s="458" t="s">
        <v>1050</v>
      </c>
      <c r="GTG2" s="458" t="s">
        <v>1050</v>
      </c>
      <c r="GTH2" s="458" t="s">
        <v>1050</v>
      </c>
      <c r="GTI2" s="458" t="s">
        <v>1050</v>
      </c>
      <c r="GTJ2" s="458" t="s">
        <v>1050</v>
      </c>
      <c r="GTK2" s="458" t="s">
        <v>1050</v>
      </c>
      <c r="GTL2" s="458" t="s">
        <v>1050</v>
      </c>
      <c r="GTM2" s="458" t="s">
        <v>1050</v>
      </c>
      <c r="GTN2" s="458" t="s">
        <v>1050</v>
      </c>
      <c r="GTO2" s="458" t="s">
        <v>1050</v>
      </c>
      <c r="GTP2" s="458" t="s">
        <v>1050</v>
      </c>
      <c r="GTQ2" s="458" t="s">
        <v>1050</v>
      </c>
      <c r="GTR2" s="458" t="s">
        <v>1050</v>
      </c>
      <c r="GTS2" s="458" t="s">
        <v>1050</v>
      </c>
      <c r="GTT2" s="458" t="s">
        <v>1050</v>
      </c>
      <c r="GTU2" s="458" t="s">
        <v>1050</v>
      </c>
      <c r="GTV2" s="458" t="s">
        <v>1050</v>
      </c>
      <c r="GTW2" s="458" t="s">
        <v>1050</v>
      </c>
      <c r="GTX2" s="458" t="s">
        <v>1050</v>
      </c>
      <c r="GTY2" s="458" t="s">
        <v>1050</v>
      </c>
      <c r="GTZ2" s="458" t="s">
        <v>1050</v>
      </c>
      <c r="GUA2" s="458" t="s">
        <v>1050</v>
      </c>
      <c r="GUB2" s="458" t="s">
        <v>1050</v>
      </c>
      <c r="GUC2" s="458" t="s">
        <v>1050</v>
      </c>
      <c r="GUD2" s="458" t="s">
        <v>1050</v>
      </c>
      <c r="GUE2" s="458" t="s">
        <v>1050</v>
      </c>
      <c r="GUF2" s="458" t="s">
        <v>1050</v>
      </c>
      <c r="GUG2" s="458" t="s">
        <v>1050</v>
      </c>
      <c r="GUH2" s="458" t="s">
        <v>1050</v>
      </c>
      <c r="GUI2" s="458" t="s">
        <v>1050</v>
      </c>
      <c r="GUJ2" s="458" t="s">
        <v>1050</v>
      </c>
      <c r="GUK2" s="458" t="s">
        <v>1050</v>
      </c>
      <c r="GUL2" s="458" t="s">
        <v>1050</v>
      </c>
      <c r="GUM2" s="458" t="s">
        <v>1050</v>
      </c>
      <c r="GUN2" s="458" t="s">
        <v>1050</v>
      </c>
      <c r="GUO2" s="458" t="s">
        <v>1050</v>
      </c>
      <c r="GUP2" s="458" t="s">
        <v>1050</v>
      </c>
      <c r="GUQ2" s="458" t="s">
        <v>1050</v>
      </c>
      <c r="GUR2" s="458" t="s">
        <v>1050</v>
      </c>
      <c r="GUS2" s="458" t="s">
        <v>1050</v>
      </c>
      <c r="GUT2" s="458" t="s">
        <v>1050</v>
      </c>
      <c r="GUU2" s="458" t="s">
        <v>1050</v>
      </c>
      <c r="GUV2" s="458" t="s">
        <v>1050</v>
      </c>
      <c r="GUW2" s="458" t="s">
        <v>1050</v>
      </c>
      <c r="GUX2" s="458" t="s">
        <v>1050</v>
      </c>
      <c r="GUY2" s="458" t="s">
        <v>1050</v>
      </c>
      <c r="GUZ2" s="458" t="s">
        <v>1050</v>
      </c>
      <c r="GVA2" s="458" t="s">
        <v>1050</v>
      </c>
      <c r="GVB2" s="458" t="s">
        <v>1050</v>
      </c>
      <c r="GVC2" s="458" t="s">
        <v>1050</v>
      </c>
      <c r="GVD2" s="458" t="s">
        <v>1050</v>
      </c>
      <c r="GVE2" s="458" t="s">
        <v>1050</v>
      </c>
      <c r="GVF2" s="458" t="s">
        <v>1050</v>
      </c>
      <c r="GVG2" s="458" t="s">
        <v>1050</v>
      </c>
      <c r="GVH2" s="458" t="s">
        <v>1050</v>
      </c>
      <c r="GVI2" s="458" t="s">
        <v>1050</v>
      </c>
      <c r="GVJ2" s="458" t="s">
        <v>1050</v>
      </c>
      <c r="GVK2" s="458" t="s">
        <v>1050</v>
      </c>
      <c r="GVL2" s="458" t="s">
        <v>1050</v>
      </c>
      <c r="GVM2" s="458" t="s">
        <v>1050</v>
      </c>
      <c r="GVN2" s="458" t="s">
        <v>1050</v>
      </c>
      <c r="GVO2" s="458" t="s">
        <v>1050</v>
      </c>
      <c r="GVP2" s="458" t="s">
        <v>1050</v>
      </c>
      <c r="GVQ2" s="458" t="s">
        <v>1050</v>
      </c>
      <c r="GVR2" s="458" t="s">
        <v>1050</v>
      </c>
      <c r="GVS2" s="458" t="s">
        <v>1050</v>
      </c>
      <c r="GVT2" s="458" t="s">
        <v>1050</v>
      </c>
      <c r="GVU2" s="458" t="s">
        <v>1050</v>
      </c>
      <c r="GVV2" s="458" t="s">
        <v>1050</v>
      </c>
      <c r="GVW2" s="458" t="s">
        <v>1050</v>
      </c>
      <c r="GVX2" s="458" t="s">
        <v>1050</v>
      </c>
      <c r="GVY2" s="458" t="s">
        <v>1050</v>
      </c>
      <c r="GVZ2" s="458" t="s">
        <v>1050</v>
      </c>
      <c r="GWA2" s="458" t="s">
        <v>1050</v>
      </c>
      <c r="GWB2" s="458" t="s">
        <v>1050</v>
      </c>
      <c r="GWC2" s="458" t="s">
        <v>1050</v>
      </c>
      <c r="GWD2" s="458" t="s">
        <v>1050</v>
      </c>
      <c r="GWE2" s="458" t="s">
        <v>1050</v>
      </c>
      <c r="GWF2" s="458" t="s">
        <v>1050</v>
      </c>
      <c r="GWG2" s="458" t="s">
        <v>1050</v>
      </c>
      <c r="GWH2" s="458" t="s">
        <v>1050</v>
      </c>
      <c r="GWI2" s="458" t="s">
        <v>1050</v>
      </c>
      <c r="GWJ2" s="458" t="s">
        <v>1050</v>
      </c>
      <c r="GWK2" s="458" t="s">
        <v>1050</v>
      </c>
      <c r="GWL2" s="458" t="s">
        <v>1050</v>
      </c>
      <c r="GWM2" s="458" t="s">
        <v>1050</v>
      </c>
      <c r="GWN2" s="458" t="s">
        <v>1050</v>
      </c>
      <c r="GWO2" s="458" t="s">
        <v>1050</v>
      </c>
      <c r="GWP2" s="458" t="s">
        <v>1050</v>
      </c>
      <c r="GWQ2" s="458" t="s">
        <v>1050</v>
      </c>
      <c r="GWR2" s="458" t="s">
        <v>1050</v>
      </c>
      <c r="GWS2" s="458" t="s">
        <v>1050</v>
      </c>
      <c r="GWT2" s="458" t="s">
        <v>1050</v>
      </c>
      <c r="GWU2" s="458" t="s">
        <v>1050</v>
      </c>
      <c r="GWV2" s="458" t="s">
        <v>1050</v>
      </c>
      <c r="GWW2" s="458" t="s">
        <v>1050</v>
      </c>
      <c r="GWX2" s="458" t="s">
        <v>1050</v>
      </c>
      <c r="GWY2" s="458" t="s">
        <v>1050</v>
      </c>
      <c r="GWZ2" s="458" t="s">
        <v>1050</v>
      </c>
      <c r="GXA2" s="458" t="s">
        <v>1050</v>
      </c>
      <c r="GXB2" s="458" t="s">
        <v>1050</v>
      </c>
      <c r="GXC2" s="458" t="s">
        <v>1050</v>
      </c>
      <c r="GXD2" s="458" t="s">
        <v>1050</v>
      </c>
      <c r="GXE2" s="458" t="s">
        <v>1050</v>
      </c>
      <c r="GXF2" s="458" t="s">
        <v>1050</v>
      </c>
      <c r="GXG2" s="458" t="s">
        <v>1050</v>
      </c>
      <c r="GXH2" s="458" t="s">
        <v>1050</v>
      </c>
      <c r="GXI2" s="458" t="s">
        <v>1050</v>
      </c>
      <c r="GXJ2" s="458" t="s">
        <v>1050</v>
      </c>
      <c r="GXK2" s="458" t="s">
        <v>1050</v>
      </c>
      <c r="GXL2" s="458" t="s">
        <v>1050</v>
      </c>
      <c r="GXM2" s="458" t="s">
        <v>1050</v>
      </c>
      <c r="GXN2" s="458" t="s">
        <v>1050</v>
      </c>
      <c r="GXO2" s="458" t="s">
        <v>1050</v>
      </c>
      <c r="GXP2" s="458" t="s">
        <v>1050</v>
      </c>
      <c r="GXQ2" s="458" t="s">
        <v>1050</v>
      </c>
      <c r="GXR2" s="458" t="s">
        <v>1050</v>
      </c>
      <c r="GXS2" s="458" t="s">
        <v>1050</v>
      </c>
      <c r="GXT2" s="458" t="s">
        <v>1050</v>
      </c>
      <c r="GXU2" s="458" t="s">
        <v>1050</v>
      </c>
      <c r="GXV2" s="458" t="s">
        <v>1050</v>
      </c>
      <c r="GXW2" s="458" t="s">
        <v>1050</v>
      </c>
      <c r="GXX2" s="458" t="s">
        <v>1050</v>
      </c>
      <c r="GXY2" s="458" t="s">
        <v>1050</v>
      </c>
      <c r="GXZ2" s="458" t="s">
        <v>1050</v>
      </c>
      <c r="GYA2" s="458" t="s">
        <v>1050</v>
      </c>
      <c r="GYB2" s="458" t="s">
        <v>1050</v>
      </c>
      <c r="GYC2" s="458" t="s">
        <v>1050</v>
      </c>
      <c r="GYD2" s="458" t="s">
        <v>1050</v>
      </c>
      <c r="GYE2" s="458" t="s">
        <v>1050</v>
      </c>
      <c r="GYF2" s="458" t="s">
        <v>1050</v>
      </c>
      <c r="GYG2" s="458" t="s">
        <v>1050</v>
      </c>
      <c r="GYH2" s="458" t="s">
        <v>1050</v>
      </c>
      <c r="GYI2" s="458" t="s">
        <v>1050</v>
      </c>
      <c r="GYJ2" s="458" t="s">
        <v>1050</v>
      </c>
      <c r="GYK2" s="458" t="s">
        <v>1050</v>
      </c>
      <c r="GYL2" s="458" t="s">
        <v>1050</v>
      </c>
      <c r="GYM2" s="458" t="s">
        <v>1050</v>
      </c>
      <c r="GYN2" s="458" t="s">
        <v>1050</v>
      </c>
      <c r="GYO2" s="458" t="s">
        <v>1050</v>
      </c>
      <c r="GYP2" s="458" t="s">
        <v>1050</v>
      </c>
      <c r="GYQ2" s="458" t="s">
        <v>1050</v>
      </c>
      <c r="GYR2" s="458" t="s">
        <v>1050</v>
      </c>
      <c r="GYS2" s="458" t="s">
        <v>1050</v>
      </c>
      <c r="GYT2" s="458" t="s">
        <v>1050</v>
      </c>
      <c r="GYU2" s="458" t="s">
        <v>1050</v>
      </c>
      <c r="GYV2" s="458" t="s">
        <v>1050</v>
      </c>
      <c r="GYW2" s="458" t="s">
        <v>1050</v>
      </c>
      <c r="GYX2" s="458" t="s">
        <v>1050</v>
      </c>
      <c r="GYY2" s="458" t="s">
        <v>1050</v>
      </c>
      <c r="GYZ2" s="458" t="s">
        <v>1050</v>
      </c>
      <c r="GZA2" s="458" t="s">
        <v>1050</v>
      </c>
      <c r="GZB2" s="458" t="s">
        <v>1050</v>
      </c>
      <c r="GZC2" s="458" t="s">
        <v>1050</v>
      </c>
      <c r="GZD2" s="458" t="s">
        <v>1050</v>
      </c>
      <c r="GZE2" s="458" t="s">
        <v>1050</v>
      </c>
      <c r="GZF2" s="458" t="s">
        <v>1050</v>
      </c>
      <c r="GZG2" s="458" t="s">
        <v>1050</v>
      </c>
      <c r="GZH2" s="458" t="s">
        <v>1050</v>
      </c>
      <c r="GZI2" s="458" t="s">
        <v>1050</v>
      </c>
      <c r="GZJ2" s="458" t="s">
        <v>1050</v>
      </c>
      <c r="GZK2" s="458" t="s">
        <v>1050</v>
      </c>
      <c r="GZL2" s="458" t="s">
        <v>1050</v>
      </c>
      <c r="GZM2" s="458" t="s">
        <v>1050</v>
      </c>
      <c r="GZN2" s="458" t="s">
        <v>1050</v>
      </c>
      <c r="GZO2" s="458" t="s">
        <v>1050</v>
      </c>
      <c r="GZP2" s="458" t="s">
        <v>1050</v>
      </c>
      <c r="GZQ2" s="458" t="s">
        <v>1050</v>
      </c>
      <c r="GZR2" s="458" t="s">
        <v>1050</v>
      </c>
      <c r="GZS2" s="458" t="s">
        <v>1050</v>
      </c>
      <c r="GZT2" s="458" t="s">
        <v>1050</v>
      </c>
      <c r="GZU2" s="458" t="s">
        <v>1050</v>
      </c>
      <c r="GZV2" s="458" t="s">
        <v>1050</v>
      </c>
      <c r="GZW2" s="458" t="s">
        <v>1050</v>
      </c>
      <c r="GZX2" s="458" t="s">
        <v>1050</v>
      </c>
      <c r="GZY2" s="458" t="s">
        <v>1050</v>
      </c>
      <c r="GZZ2" s="458" t="s">
        <v>1050</v>
      </c>
      <c r="HAA2" s="458" t="s">
        <v>1050</v>
      </c>
      <c r="HAB2" s="458" t="s">
        <v>1050</v>
      </c>
      <c r="HAC2" s="458" t="s">
        <v>1050</v>
      </c>
      <c r="HAD2" s="458" t="s">
        <v>1050</v>
      </c>
      <c r="HAE2" s="458" t="s">
        <v>1050</v>
      </c>
      <c r="HAF2" s="458" t="s">
        <v>1050</v>
      </c>
      <c r="HAG2" s="458" t="s">
        <v>1050</v>
      </c>
      <c r="HAH2" s="458" t="s">
        <v>1050</v>
      </c>
      <c r="HAI2" s="458" t="s">
        <v>1050</v>
      </c>
      <c r="HAJ2" s="458" t="s">
        <v>1050</v>
      </c>
      <c r="HAK2" s="458" t="s">
        <v>1050</v>
      </c>
      <c r="HAL2" s="458" t="s">
        <v>1050</v>
      </c>
      <c r="HAM2" s="458" t="s">
        <v>1050</v>
      </c>
      <c r="HAN2" s="458" t="s">
        <v>1050</v>
      </c>
      <c r="HAO2" s="458" t="s">
        <v>1050</v>
      </c>
      <c r="HAP2" s="458" t="s">
        <v>1050</v>
      </c>
      <c r="HAQ2" s="458" t="s">
        <v>1050</v>
      </c>
      <c r="HAR2" s="458" t="s">
        <v>1050</v>
      </c>
      <c r="HAS2" s="458" t="s">
        <v>1050</v>
      </c>
      <c r="HAT2" s="458" t="s">
        <v>1050</v>
      </c>
      <c r="HAU2" s="458" t="s">
        <v>1050</v>
      </c>
      <c r="HAV2" s="458" t="s">
        <v>1050</v>
      </c>
      <c r="HAW2" s="458" t="s">
        <v>1050</v>
      </c>
      <c r="HAX2" s="458" t="s">
        <v>1050</v>
      </c>
      <c r="HAY2" s="458" t="s">
        <v>1050</v>
      </c>
      <c r="HAZ2" s="458" t="s">
        <v>1050</v>
      </c>
      <c r="HBA2" s="458" t="s">
        <v>1050</v>
      </c>
      <c r="HBB2" s="458" t="s">
        <v>1050</v>
      </c>
      <c r="HBC2" s="458" t="s">
        <v>1050</v>
      </c>
      <c r="HBD2" s="458" t="s">
        <v>1050</v>
      </c>
      <c r="HBE2" s="458" t="s">
        <v>1050</v>
      </c>
      <c r="HBF2" s="458" t="s">
        <v>1050</v>
      </c>
      <c r="HBG2" s="458" t="s">
        <v>1050</v>
      </c>
      <c r="HBH2" s="458" t="s">
        <v>1050</v>
      </c>
      <c r="HBI2" s="458" t="s">
        <v>1050</v>
      </c>
      <c r="HBJ2" s="458" t="s">
        <v>1050</v>
      </c>
      <c r="HBK2" s="458" t="s">
        <v>1050</v>
      </c>
      <c r="HBL2" s="458" t="s">
        <v>1050</v>
      </c>
      <c r="HBM2" s="458" t="s">
        <v>1050</v>
      </c>
      <c r="HBN2" s="458" t="s">
        <v>1050</v>
      </c>
      <c r="HBO2" s="458" t="s">
        <v>1050</v>
      </c>
      <c r="HBP2" s="458" t="s">
        <v>1050</v>
      </c>
      <c r="HBQ2" s="458" t="s">
        <v>1050</v>
      </c>
      <c r="HBR2" s="458" t="s">
        <v>1050</v>
      </c>
      <c r="HBS2" s="458" t="s">
        <v>1050</v>
      </c>
      <c r="HBT2" s="458" t="s">
        <v>1050</v>
      </c>
      <c r="HBU2" s="458" t="s">
        <v>1050</v>
      </c>
      <c r="HBV2" s="458" t="s">
        <v>1050</v>
      </c>
      <c r="HBW2" s="458" t="s">
        <v>1050</v>
      </c>
      <c r="HBX2" s="458" t="s">
        <v>1050</v>
      </c>
      <c r="HBY2" s="458" t="s">
        <v>1050</v>
      </c>
      <c r="HBZ2" s="458" t="s">
        <v>1050</v>
      </c>
      <c r="HCA2" s="458" t="s">
        <v>1050</v>
      </c>
      <c r="HCB2" s="458" t="s">
        <v>1050</v>
      </c>
      <c r="HCC2" s="458" t="s">
        <v>1050</v>
      </c>
      <c r="HCD2" s="458" t="s">
        <v>1050</v>
      </c>
      <c r="HCE2" s="458" t="s">
        <v>1050</v>
      </c>
      <c r="HCF2" s="458" t="s">
        <v>1050</v>
      </c>
      <c r="HCG2" s="458" t="s">
        <v>1050</v>
      </c>
      <c r="HCH2" s="458" t="s">
        <v>1050</v>
      </c>
      <c r="HCI2" s="458" t="s">
        <v>1050</v>
      </c>
      <c r="HCJ2" s="458" t="s">
        <v>1050</v>
      </c>
      <c r="HCK2" s="458" t="s">
        <v>1050</v>
      </c>
      <c r="HCL2" s="458" t="s">
        <v>1050</v>
      </c>
      <c r="HCM2" s="458" t="s">
        <v>1050</v>
      </c>
      <c r="HCN2" s="458" t="s">
        <v>1050</v>
      </c>
      <c r="HCO2" s="458" t="s">
        <v>1050</v>
      </c>
      <c r="HCP2" s="458" t="s">
        <v>1050</v>
      </c>
      <c r="HCQ2" s="458" t="s">
        <v>1050</v>
      </c>
      <c r="HCR2" s="458" t="s">
        <v>1050</v>
      </c>
      <c r="HCS2" s="458" t="s">
        <v>1050</v>
      </c>
      <c r="HCT2" s="458" t="s">
        <v>1050</v>
      </c>
      <c r="HCU2" s="458" t="s">
        <v>1050</v>
      </c>
      <c r="HCV2" s="458" t="s">
        <v>1050</v>
      </c>
      <c r="HCW2" s="458" t="s">
        <v>1050</v>
      </c>
      <c r="HCX2" s="458" t="s">
        <v>1050</v>
      </c>
      <c r="HCY2" s="458" t="s">
        <v>1050</v>
      </c>
      <c r="HCZ2" s="458" t="s">
        <v>1050</v>
      </c>
      <c r="HDA2" s="458" t="s">
        <v>1050</v>
      </c>
      <c r="HDB2" s="458" t="s">
        <v>1050</v>
      </c>
      <c r="HDC2" s="458" t="s">
        <v>1050</v>
      </c>
      <c r="HDD2" s="458" t="s">
        <v>1050</v>
      </c>
      <c r="HDE2" s="458" t="s">
        <v>1050</v>
      </c>
      <c r="HDF2" s="458" t="s">
        <v>1050</v>
      </c>
      <c r="HDG2" s="458" t="s">
        <v>1050</v>
      </c>
      <c r="HDH2" s="458" t="s">
        <v>1050</v>
      </c>
      <c r="HDI2" s="458" t="s">
        <v>1050</v>
      </c>
      <c r="HDJ2" s="458" t="s">
        <v>1050</v>
      </c>
      <c r="HDK2" s="458" t="s">
        <v>1050</v>
      </c>
      <c r="HDL2" s="458" t="s">
        <v>1050</v>
      </c>
      <c r="HDM2" s="458" t="s">
        <v>1050</v>
      </c>
      <c r="HDN2" s="458" t="s">
        <v>1050</v>
      </c>
      <c r="HDO2" s="458" t="s">
        <v>1050</v>
      </c>
      <c r="HDP2" s="458" t="s">
        <v>1050</v>
      </c>
      <c r="HDQ2" s="458" t="s">
        <v>1050</v>
      </c>
      <c r="HDR2" s="458" t="s">
        <v>1050</v>
      </c>
      <c r="HDS2" s="458" t="s">
        <v>1050</v>
      </c>
      <c r="HDT2" s="458" t="s">
        <v>1050</v>
      </c>
      <c r="HDU2" s="458" t="s">
        <v>1050</v>
      </c>
      <c r="HDV2" s="458" t="s">
        <v>1050</v>
      </c>
      <c r="HDW2" s="458" t="s">
        <v>1050</v>
      </c>
      <c r="HDX2" s="458" t="s">
        <v>1050</v>
      </c>
      <c r="HDY2" s="458" t="s">
        <v>1050</v>
      </c>
      <c r="HDZ2" s="458" t="s">
        <v>1050</v>
      </c>
      <c r="HEA2" s="458" t="s">
        <v>1050</v>
      </c>
      <c r="HEB2" s="458" t="s">
        <v>1050</v>
      </c>
      <c r="HEC2" s="458" t="s">
        <v>1050</v>
      </c>
      <c r="HED2" s="458" t="s">
        <v>1050</v>
      </c>
      <c r="HEE2" s="458" t="s">
        <v>1050</v>
      </c>
      <c r="HEF2" s="458" t="s">
        <v>1050</v>
      </c>
      <c r="HEG2" s="458" t="s">
        <v>1050</v>
      </c>
      <c r="HEH2" s="458" t="s">
        <v>1050</v>
      </c>
      <c r="HEI2" s="458" t="s">
        <v>1050</v>
      </c>
      <c r="HEJ2" s="458" t="s">
        <v>1050</v>
      </c>
      <c r="HEK2" s="458" t="s">
        <v>1050</v>
      </c>
      <c r="HEL2" s="458" t="s">
        <v>1050</v>
      </c>
      <c r="HEM2" s="458" t="s">
        <v>1050</v>
      </c>
      <c r="HEN2" s="458" t="s">
        <v>1050</v>
      </c>
      <c r="HEO2" s="458" t="s">
        <v>1050</v>
      </c>
      <c r="HEP2" s="458" t="s">
        <v>1050</v>
      </c>
      <c r="HEQ2" s="458" t="s">
        <v>1050</v>
      </c>
      <c r="HER2" s="458" t="s">
        <v>1050</v>
      </c>
      <c r="HES2" s="458" t="s">
        <v>1050</v>
      </c>
      <c r="HET2" s="458" t="s">
        <v>1050</v>
      </c>
      <c r="HEU2" s="458" t="s">
        <v>1050</v>
      </c>
      <c r="HEV2" s="458" t="s">
        <v>1050</v>
      </c>
      <c r="HEW2" s="458" t="s">
        <v>1050</v>
      </c>
      <c r="HEX2" s="458" t="s">
        <v>1050</v>
      </c>
      <c r="HEY2" s="458" t="s">
        <v>1050</v>
      </c>
      <c r="HEZ2" s="458" t="s">
        <v>1050</v>
      </c>
      <c r="HFA2" s="458" t="s">
        <v>1050</v>
      </c>
      <c r="HFB2" s="458" t="s">
        <v>1050</v>
      </c>
      <c r="HFC2" s="458" t="s">
        <v>1050</v>
      </c>
      <c r="HFD2" s="458" t="s">
        <v>1050</v>
      </c>
      <c r="HFE2" s="458" t="s">
        <v>1050</v>
      </c>
      <c r="HFF2" s="458" t="s">
        <v>1050</v>
      </c>
      <c r="HFG2" s="458" t="s">
        <v>1050</v>
      </c>
      <c r="HFH2" s="458" t="s">
        <v>1050</v>
      </c>
      <c r="HFI2" s="458" t="s">
        <v>1050</v>
      </c>
      <c r="HFJ2" s="458" t="s">
        <v>1050</v>
      </c>
      <c r="HFK2" s="458" t="s">
        <v>1050</v>
      </c>
      <c r="HFL2" s="458" t="s">
        <v>1050</v>
      </c>
      <c r="HFM2" s="458" t="s">
        <v>1050</v>
      </c>
      <c r="HFN2" s="458" t="s">
        <v>1050</v>
      </c>
      <c r="HFO2" s="458" t="s">
        <v>1050</v>
      </c>
      <c r="HFP2" s="458" t="s">
        <v>1050</v>
      </c>
      <c r="HFQ2" s="458" t="s">
        <v>1050</v>
      </c>
      <c r="HFR2" s="458" t="s">
        <v>1050</v>
      </c>
      <c r="HFS2" s="458" t="s">
        <v>1050</v>
      </c>
      <c r="HFT2" s="458" t="s">
        <v>1050</v>
      </c>
      <c r="HFU2" s="458" t="s">
        <v>1050</v>
      </c>
      <c r="HFV2" s="458" t="s">
        <v>1050</v>
      </c>
      <c r="HFW2" s="458" t="s">
        <v>1050</v>
      </c>
      <c r="HFX2" s="458" t="s">
        <v>1050</v>
      </c>
      <c r="HFY2" s="458" t="s">
        <v>1050</v>
      </c>
      <c r="HFZ2" s="458" t="s">
        <v>1050</v>
      </c>
      <c r="HGA2" s="458" t="s">
        <v>1050</v>
      </c>
      <c r="HGB2" s="458" t="s">
        <v>1050</v>
      </c>
      <c r="HGC2" s="458" t="s">
        <v>1050</v>
      </c>
      <c r="HGD2" s="458" t="s">
        <v>1050</v>
      </c>
      <c r="HGE2" s="458" t="s">
        <v>1050</v>
      </c>
      <c r="HGF2" s="458" t="s">
        <v>1050</v>
      </c>
      <c r="HGG2" s="458" t="s">
        <v>1050</v>
      </c>
      <c r="HGH2" s="458" t="s">
        <v>1050</v>
      </c>
      <c r="HGI2" s="458" t="s">
        <v>1050</v>
      </c>
      <c r="HGJ2" s="458" t="s">
        <v>1050</v>
      </c>
      <c r="HGK2" s="458" t="s">
        <v>1050</v>
      </c>
      <c r="HGL2" s="458" t="s">
        <v>1050</v>
      </c>
      <c r="HGM2" s="458" t="s">
        <v>1050</v>
      </c>
      <c r="HGN2" s="458" t="s">
        <v>1050</v>
      </c>
      <c r="HGO2" s="458" t="s">
        <v>1050</v>
      </c>
      <c r="HGP2" s="458" t="s">
        <v>1050</v>
      </c>
      <c r="HGQ2" s="458" t="s">
        <v>1050</v>
      </c>
      <c r="HGR2" s="458" t="s">
        <v>1050</v>
      </c>
      <c r="HGS2" s="458" t="s">
        <v>1050</v>
      </c>
      <c r="HGT2" s="458" t="s">
        <v>1050</v>
      </c>
      <c r="HGU2" s="458" t="s">
        <v>1050</v>
      </c>
      <c r="HGV2" s="458" t="s">
        <v>1050</v>
      </c>
      <c r="HGW2" s="458" t="s">
        <v>1050</v>
      </c>
      <c r="HGX2" s="458" t="s">
        <v>1050</v>
      </c>
      <c r="HGY2" s="458" t="s">
        <v>1050</v>
      </c>
      <c r="HGZ2" s="458" t="s">
        <v>1050</v>
      </c>
      <c r="HHA2" s="458" t="s">
        <v>1050</v>
      </c>
      <c r="HHB2" s="458" t="s">
        <v>1050</v>
      </c>
      <c r="HHC2" s="458" t="s">
        <v>1050</v>
      </c>
      <c r="HHD2" s="458" t="s">
        <v>1050</v>
      </c>
      <c r="HHE2" s="458" t="s">
        <v>1050</v>
      </c>
      <c r="HHF2" s="458" t="s">
        <v>1050</v>
      </c>
      <c r="HHG2" s="458" t="s">
        <v>1050</v>
      </c>
      <c r="HHH2" s="458" t="s">
        <v>1050</v>
      </c>
      <c r="HHI2" s="458" t="s">
        <v>1050</v>
      </c>
      <c r="HHJ2" s="458" t="s">
        <v>1050</v>
      </c>
      <c r="HHK2" s="458" t="s">
        <v>1050</v>
      </c>
      <c r="HHL2" s="458" t="s">
        <v>1050</v>
      </c>
      <c r="HHM2" s="458" t="s">
        <v>1050</v>
      </c>
      <c r="HHN2" s="458" t="s">
        <v>1050</v>
      </c>
      <c r="HHO2" s="458" t="s">
        <v>1050</v>
      </c>
      <c r="HHP2" s="458" t="s">
        <v>1050</v>
      </c>
      <c r="HHQ2" s="458" t="s">
        <v>1050</v>
      </c>
      <c r="HHR2" s="458" t="s">
        <v>1050</v>
      </c>
      <c r="HHS2" s="458" t="s">
        <v>1050</v>
      </c>
      <c r="HHT2" s="458" t="s">
        <v>1050</v>
      </c>
      <c r="HHU2" s="458" t="s">
        <v>1050</v>
      </c>
      <c r="HHV2" s="458" t="s">
        <v>1050</v>
      </c>
      <c r="HHW2" s="458" t="s">
        <v>1050</v>
      </c>
      <c r="HHX2" s="458" t="s">
        <v>1050</v>
      </c>
      <c r="HHY2" s="458" t="s">
        <v>1050</v>
      </c>
      <c r="HHZ2" s="458" t="s">
        <v>1050</v>
      </c>
      <c r="HIA2" s="458" t="s">
        <v>1050</v>
      </c>
      <c r="HIB2" s="458" t="s">
        <v>1050</v>
      </c>
      <c r="HIC2" s="458" t="s">
        <v>1050</v>
      </c>
      <c r="HID2" s="458" t="s">
        <v>1050</v>
      </c>
      <c r="HIE2" s="458" t="s">
        <v>1050</v>
      </c>
      <c r="HIF2" s="458" t="s">
        <v>1050</v>
      </c>
      <c r="HIG2" s="458" t="s">
        <v>1050</v>
      </c>
      <c r="HIH2" s="458" t="s">
        <v>1050</v>
      </c>
      <c r="HII2" s="458" t="s">
        <v>1050</v>
      </c>
      <c r="HIJ2" s="458" t="s">
        <v>1050</v>
      </c>
      <c r="HIK2" s="458" t="s">
        <v>1050</v>
      </c>
      <c r="HIL2" s="458" t="s">
        <v>1050</v>
      </c>
      <c r="HIM2" s="458" t="s">
        <v>1050</v>
      </c>
      <c r="HIN2" s="458" t="s">
        <v>1050</v>
      </c>
      <c r="HIO2" s="458" t="s">
        <v>1050</v>
      </c>
      <c r="HIP2" s="458" t="s">
        <v>1050</v>
      </c>
      <c r="HIQ2" s="458" t="s">
        <v>1050</v>
      </c>
      <c r="HIR2" s="458" t="s">
        <v>1050</v>
      </c>
      <c r="HIS2" s="458" t="s">
        <v>1050</v>
      </c>
      <c r="HIT2" s="458" t="s">
        <v>1050</v>
      </c>
      <c r="HIU2" s="458" t="s">
        <v>1050</v>
      </c>
      <c r="HIV2" s="458" t="s">
        <v>1050</v>
      </c>
      <c r="HIW2" s="458" t="s">
        <v>1050</v>
      </c>
      <c r="HIX2" s="458" t="s">
        <v>1050</v>
      </c>
      <c r="HIY2" s="458" t="s">
        <v>1050</v>
      </c>
      <c r="HIZ2" s="458" t="s">
        <v>1050</v>
      </c>
      <c r="HJA2" s="458" t="s">
        <v>1050</v>
      </c>
      <c r="HJB2" s="458" t="s">
        <v>1050</v>
      </c>
      <c r="HJC2" s="458" t="s">
        <v>1050</v>
      </c>
      <c r="HJD2" s="458" t="s">
        <v>1050</v>
      </c>
      <c r="HJE2" s="458" t="s">
        <v>1050</v>
      </c>
      <c r="HJF2" s="458" t="s">
        <v>1050</v>
      </c>
      <c r="HJG2" s="458" t="s">
        <v>1050</v>
      </c>
      <c r="HJH2" s="458" t="s">
        <v>1050</v>
      </c>
      <c r="HJI2" s="458" t="s">
        <v>1050</v>
      </c>
      <c r="HJJ2" s="458" t="s">
        <v>1050</v>
      </c>
      <c r="HJK2" s="458" t="s">
        <v>1050</v>
      </c>
      <c r="HJL2" s="458" t="s">
        <v>1050</v>
      </c>
      <c r="HJM2" s="458" t="s">
        <v>1050</v>
      </c>
      <c r="HJN2" s="458" t="s">
        <v>1050</v>
      </c>
      <c r="HJO2" s="458" t="s">
        <v>1050</v>
      </c>
      <c r="HJP2" s="458" t="s">
        <v>1050</v>
      </c>
      <c r="HJQ2" s="458" t="s">
        <v>1050</v>
      </c>
      <c r="HJR2" s="458" t="s">
        <v>1050</v>
      </c>
      <c r="HJS2" s="458" t="s">
        <v>1050</v>
      </c>
      <c r="HJT2" s="458" t="s">
        <v>1050</v>
      </c>
      <c r="HJU2" s="458" t="s">
        <v>1050</v>
      </c>
      <c r="HJV2" s="458" t="s">
        <v>1050</v>
      </c>
      <c r="HJW2" s="458" t="s">
        <v>1050</v>
      </c>
      <c r="HJX2" s="458" t="s">
        <v>1050</v>
      </c>
      <c r="HJY2" s="458" t="s">
        <v>1050</v>
      </c>
      <c r="HJZ2" s="458" t="s">
        <v>1050</v>
      </c>
      <c r="HKA2" s="458" t="s">
        <v>1050</v>
      </c>
      <c r="HKB2" s="458" t="s">
        <v>1050</v>
      </c>
      <c r="HKC2" s="458" t="s">
        <v>1050</v>
      </c>
      <c r="HKD2" s="458" t="s">
        <v>1050</v>
      </c>
      <c r="HKE2" s="458" t="s">
        <v>1050</v>
      </c>
      <c r="HKF2" s="458" t="s">
        <v>1050</v>
      </c>
      <c r="HKG2" s="458" t="s">
        <v>1050</v>
      </c>
      <c r="HKH2" s="458" t="s">
        <v>1050</v>
      </c>
      <c r="HKI2" s="458" t="s">
        <v>1050</v>
      </c>
      <c r="HKJ2" s="458" t="s">
        <v>1050</v>
      </c>
      <c r="HKK2" s="458" t="s">
        <v>1050</v>
      </c>
      <c r="HKL2" s="458" t="s">
        <v>1050</v>
      </c>
      <c r="HKM2" s="458" t="s">
        <v>1050</v>
      </c>
      <c r="HKN2" s="458" t="s">
        <v>1050</v>
      </c>
      <c r="HKO2" s="458" t="s">
        <v>1050</v>
      </c>
      <c r="HKP2" s="458" t="s">
        <v>1050</v>
      </c>
      <c r="HKQ2" s="458" t="s">
        <v>1050</v>
      </c>
      <c r="HKR2" s="458" t="s">
        <v>1050</v>
      </c>
      <c r="HKS2" s="458" t="s">
        <v>1050</v>
      </c>
      <c r="HKT2" s="458" t="s">
        <v>1050</v>
      </c>
      <c r="HKU2" s="458" t="s">
        <v>1050</v>
      </c>
      <c r="HKV2" s="458" t="s">
        <v>1050</v>
      </c>
      <c r="HKW2" s="458" t="s">
        <v>1050</v>
      </c>
      <c r="HKX2" s="458" t="s">
        <v>1050</v>
      </c>
      <c r="HKY2" s="458" t="s">
        <v>1050</v>
      </c>
      <c r="HKZ2" s="458" t="s">
        <v>1050</v>
      </c>
      <c r="HLA2" s="458" t="s">
        <v>1050</v>
      </c>
      <c r="HLB2" s="458" t="s">
        <v>1050</v>
      </c>
      <c r="HLC2" s="458" t="s">
        <v>1050</v>
      </c>
      <c r="HLD2" s="458" t="s">
        <v>1050</v>
      </c>
      <c r="HLE2" s="458" t="s">
        <v>1050</v>
      </c>
      <c r="HLF2" s="458" t="s">
        <v>1050</v>
      </c>
      <c r="HLG2" s="458" t="s">
        <v>1050</v>
      </c>
      <c r="HLH2" s="458" t="s">
        <v>1050</v>
      </c>
      <c r="HLI2" s="458" t="s">
        <v>1050</v>
      </c>
      <c r="HLJ2" s="458" t="s">
        <v>1050</v>
      </c>
      <c r="HLK2" s="458" t="s">
        <v>1050</v>
      </c>
      <c r="HLL2" s="458" t="s">
        <v>1050</v>
      </c>
      <c r="HLM2" s="458" t="s">
        <v>1050</v>
      </c>
      <c r="HLN2" s="458" t="s">
        <v>1050</v>
      </c>
      <c r="HLO2" s="458" t="s">
        <v>1050</v>
      </c>
      <c r="HLP2" s="458" t="s">
        <v>1050</v>
      </c>
      <c r="HLQ2" s="458" t="s">
        <v>1050</v>
      </c>
      <c r="HLR2" s="458" t="s">
        <v>1050</v>
      </c>
      <c r="HLS2" s="458" t="s">
        <v>1050</v>
      </c>
      <c r="HLT2" s="458" t="s">
        <v>1050</v>
      </c>
      <c r="HLU2" s="458" t="s">
        <v>1050</v>
      </c>
      <c r="HLV2" s="458" t="s">
        <v>1050</v>
      </c>
      <c r="HLW2" s="458" t="s">
        <v>1050</v>
      </c>
      <c r="HLX2" s="458" t="s">
        <v>1050</v>
      </c>
      <c r="HLY2" s="458" t="s">
        <v>1050</v>
      </c>
      <c r="HLZ2" s="458" t="s">
        <v>1050</v>
      </c>
      <c r="HMA2" s="458" t="s">
        <v>1050</v>
      </c>
      <c r="HMB2" s="458" t="s">
        <v>1050</v>
      </c>
      <c r="HMC2" s="458" t="s">
        <v>1050</v>
      </c>
      <c r="HMD2" s="458" t="s">
        <v>1050</v>
      </c>
      <c r="HME2" s="458" t="s">
        <v>1050</v>
      </c>
      <c r="HMF2" s="458" t="s">
        <v>1050</v>
      </c>
      <c r="HMG2" s="458" t="s">
        <v>1050</v>
      </c>
      <c r="HMH2" s="458" t="s">
        <v>1050</v>
      </c>
      <c r="HMI2" s="458" t="s">
        <v>1050</v>
      </c>
      <c r="HMJ2" s="458" t="s">
        <v>1050</v>
      </c>
      <c r="HMK2" s="458" t="s">
        <v>1050</v>
      </c>
      <c r="HML2" s="458" t="s">
        <v>1050</v>
      </c>
      <c r="HMM2" s="458" t="s">
        <v>1050</v>
      </c>
      <c r="HMN2" s="458" t="s">
        <v>1050</v>
      </c>
      <c r="HMO2" s="458" t="s">
        <v>1050</v>
      </c>
      <c r="HMP2" s="458" t="s">
        <v>1050</v>
      </c>
      <c r="HMQ2" s="458" t="s">
        <v>1050</v>
      </c>
      <c r="HMR2" s="458" t="s">
        <v>1050</v>
      </c>
      <c r="HMS2" s="458" t="s">
        <v>1050</v>
      </c>
      <c r="HMT2" s="458" t="s">
        <v>1050</v>
      </c>
      <c r="HMU2" s="458" t="s">
        <v>1050</v>
      </c>
      <c r="HMV2" s="458" t="s">
        <v>1050</v>
      </c>
      <c r="HMW2" s="458" t="s">
        <v>1050</v>
      </c>
      <c r="HMX2" s="458" t="s">
        <v>1050</v>
      </c>
      <c r="HMY2" s="458" t="s">
        <v>1050</v>
      </c>
      <c r="HMZ2" s="458" t="s">
        <v>1050</v>
      </c>
      <c r="HNA2" s="458" t="s">
        <v>1050</v>
      </c>
      <c r="HNB2" s="458" t="s">
        <v>1050</v>
      </c>
      <c r="HNC2" s="458" t="s">
        <v>1050</v>
      </c>
      <c r="HND2" s="458" t="s">
        <v>1050</v>
      </c>
      <c r="HNE2" s="458" t="s">
        <v>1050</v>
      </c>
      <c r="HNF2" s="458" t="s">
        <v>1050</v>
      </c>
      <c r="HNG2" s="458" t="s">
        <v>1050</v>
      </c>
      <c r="HNH2" s="458" t="s">
        <v>1050</v>
      </c>
      <c r="HNI2" s="458" t="s">
        <v>1050</v>
      </c>
      <c r="HNJ2" s="458" t="s">
        <v>1050</v>
      </c>
      <c r="HNK2" s="458" t="s">
        <v>1050</v>
      </c>
      <c r="HNL2" s="458" t="s">
        <v>1050</v>
      </c>
      <c r="HNM2" s="458" t="s">
        <v>1050</v>
      </c>
      <c r="HNN2" s="458" t="s">
        <v>1050</v>
      </c>
      <c r="HNO2" s="458" t="s">
        <v>1050</v>
      </c>
      <c r="HNP2" s="458" t="s">
        <v>1050</v>
      </c>
      <c r="HNQ2" s="458" t="s">
        <v>1050</v>
      </c>
      <c r="HNR2" s="458" t="s">
        <v>1050</v>
      </c>
      <c r="HNS2" s="458" t="s">
        <v>1050</v>
      </c>
      <c r="HNT2" s="458" t="s">
        <v>1050</v>
      </c>
      <c r="HNU2" s="458" t="s">
        <v>1050</v>
      </c>
      <c r="HNV2" s="458" t="s">
        <v>1050</v>
      </c>
      <c r="HNW2" s="458" t="s">
        <v>1050</v>
      </c>
      <c r="HNX2" s="458" t="s">
        <v>1050</v>
      </c>
      <c r="HNY2" s="458" t="s">
        <v>1050</v>
      </c>
      <c r="HNZ2" s="458" t="s">
        <v>1050</v>
      </c>
      <c r="HOA2" s="458" t="s">
        <v>1050</v>
      </c>
      <c r="HOB2" s="458" t="s">
        <v>1050</v>
      </c>
      <c r="HOC2" s="458" t="s">
        <v>1050</v>
      </c>
      <c r="HOD2" s="458" t="s">
        <v>1050</v>
      </c>
      <c r="HOE2" s="458" t="s">
        <v>1050</v>
      </c>
      <c r="HOF2" s="458" t="s">
        <v>1050</v>
      </c>
      <c r="HOG2" s="458" t="s">
        <v>1050</v>
      </c>
      <c r="HOH2" s="458" t="s">
        <v>1050</v>
      </c>
      <c r="HOI2" s="458" t="s">
        <v>1050</v>
      </c>
      <c r="HOJ2" s="458" t="s">
        <v>1050</v>
      </c>
      <c r="HOK2" s="458" t="s">
        <v>1050</v>
      </c>
      <c r="HOL2" s="458" t="s">
        <v>1050</v>
      </c>
      <c r="HOM2" s="458" t="s">
        <v>1050</v>
      </c>
      <c r="HON2" s="458" t="s">
        <v>1050</v>
      </c>
      <c r="HOO2" s="458" t="s">
        <v>1050</v>
      </c>
      <c r="HOP2" s="458" t="s">
        <v>1050</v>
      </c>
      <c r="HOQ2" s="458" t="s">
        <v>1050</v>
      </c>
      <c r="HOR2" s="458" t="s">
        <v>1050</v>
      </c>
      <c r="HOS2" s="458" t="s">
        <v>1050</v>
      </c>
      <c r="HOT2" s="458" t="s">
        <v>1050</v>
      </c>
      <c r="HOU2" s="458" t="s">
        <v>1050</v>
      </c>
      <c r="HOV2" s="458" t="s">
        <v>1050</v>
      </c>
      <c r="HOW2" s="458" t="s">
        <v>1050</v>
      </c>
      <c r="HOX2" s="458" t="s">
        <v>1050</v>
      </c>
      <c r="HOY2" s="458" t="s">
        <v>1050</v>
      </c>
      <c r="HOZ2" s="458" t="s">
        <v>1050</v>
      </c>
      <c r="HPA2" s="458" t="s">
        <v>1050</v>
      </c>
      <c r="HPB2" s="458" t="s">
        <v>1050</v>
      </c>
      <c r="HPC2" s="458" t="s">
        <v>1050</v>
      </c>
      <c r="HPD2" s="458" t="s">
        <v>1050</v>
      </c>
      <c r="HPE2" s="458" t="s">
        <v>1050</v>
      </c>
      <c r="HPF2" s="458" t="s">
        <v>1050</v>
      </c>
      <c r="HPG2" s="458" t="s">
        <v>1050</v>
      </c>
      <c r="HPH2" s="458" t="s">
        <v>1050</v>
      </c>
      <c r="HPI2" s="458" t="s">
        <v>1050</v>
      </c>
      <c r="HPJ2" s="458" t="s">
        <v>1050</v>
      </c>
      <c r="HPK2" s="458" t="s">
        <v>1050</v>
      </c>
      <c r="HPL2" s="458" t="s">
        <v>1050</v>
      </c>
      <c r="HPM2" s="458" t="s">
        <v>1050</v>
      </c>
      <c r="HPN2" s="458" t="s">
        <v>1050</v>
      </c>
      <c r="HPO2" s="458" t="s">
        <v>1050</v>
      </c>
      <c r="HPP2" s="458" t="s">
        <v>1050</v>
      </c>
      <c r="HPQ2" s="458" t="s">
        <v>1050</v>
      </c>
      <c r="HPR2" s="458" t="s">
        <v>1050</v>
      </c>
      <c r="HPS2" s="458" t="s">
        <v>1050</v>
      </c>
      <c r="HPT2" s="458" t="s">
        <v>1050</v>
      </c>
      <c r="HPU2" s="458" t="s">
        <v>1050</v>
      </c>
      <c r="HPV2" s="458" t="s">
        <v>1050</v>
      </c>
      <c r="HPW2" s="458" t="s">
        <v>1050</v>
      </c>
      <c r="HPX2" s="458" t="s">
        <v>1050</v>
      </c>
      <c r="HPY2" s="458" t="s">
        <v>1050</v>
      </c>
      <c r="HPZ2" s="458" t="s">
        <v>1050</v>
      </c>
      <c r="HQA2" s="458" t="s">
        <v>1050</v>
      </c>
      <c r="HQB2" s="458" t="s">
        <v>1050</v>
      </c>
      <c r="HQC2" s="458" t="s">
        <v>1050</v>
      </c>
      <c r="HQD2" s="458" t="s">
        <v>1050</v>
      </c>
      <c r="HQE2" s="458" t="s">
        <v>1050</v>
      </c>
      <c r="HQF2" s="458" t="s">
        <v>1050</v>
      </c>
      <c r="HQG2" s="458" t="s">
        <v>1050</v>
      </c>
      <c r="HQH2" s="458" t="s">
        <v>1050</v>
      </c>
      <c r="HQI2" s="458" t="s">
        <v>1050</v>
      </c>
      <c r="HQJ2" s="458" t="s">
        <v>1050</v>
      </c>
      <c r="HQK2" s="458" t="s">
        <v>1050</v>
      </c>
      <c r="HQL2" s="458" t="s">
        <v>1050</v>
      </c>
      <c r="HQM2" s="458" t="s">
        <v>1050</v>
      </c>
      <c r="HQN2" s="458" t="s">
        <v>1050</v>
      </c>
      <c r="HQO2" s="458" t="s">
        <v>1050</v>
      </c>
      <c r="HQP2" s="458" t="s">
        <v>1050</v>
      </c>
      <c r="HQQ2" s="458" t="s">
        <v>1050</v>
      </c>
      <c r="HQR2" s="458" t="s">
        <v>1050</v>
      </c>
      <c r="HQS2" s="458" t="s">
        <v>1050</v>
      </c>
      <c r="HQT2" s="458" t="s">
        <v>1050</v>
      </c>
      <c r="HQU2" s="458" t="s">
        <v>1050</v>
      </c>
      <c r="HQV2" s="458" t="s">
        <v>1050</v>
      </c>
      <c r="HQW2" s="458" t="s">
        <v>1050</v>
      </c>
      <c r="HQX2" s="458" t="s">
        <v>1050</v>
      </c>
      <c r="HQY2" s="458" t="s">
        <v>1050</v>
      </c>
      <c r="HQZ2" s="458" t="s">
        <v>1050</v>
      </c>
      <c r="HRA2" s="458" t="s">
        <v>1050</v>
      </c>
      <c r="HRB2" s="458" t="s">
        <v>1050</v>
      </c>
      <c r="HRC2" s="458" t="s">
        <v>1050</v>
      </c>
      <c r="HRD2" s="458" t="s">
        <v>1050</v>
      </c>
      <c r="HRE2" s="458" t="s">
        <v>1050</v>
      </c>
      <c r="HRF2" s="458" t="s">
        <v>1050</v>
      </c>
      <c r="HRG2" s="458" t="s">
        <v>1050</v>
      </c>
      <c r="HRH2" s="458" t="s">
        <v>1050</v>
      </c>
      <c r="HRI2" s="458" t="s">
        <v>1050</v>
      </c>
      <c r="HRJ2" s="458" t="s">
        <v>1050</v>
      </c>
      <c r="HRK2" s="458" t="s">
        <v>1050</v>
      </c>
      <c r="HRL2" s="458" t="s">
        <v>1050</v>
      </c>
      <c r="HRM2" s="458" t="s">
        <v>1050</v>
      </c>
      <c r="HRN2" s="458" t="s">
        <v>1050</v>
      </c>
      <c r="HRO2" s="458" t="s">
        <v>1050</v>
      </c>
      <c r="HRP2" s="458" t="s">
        <v>1050</v>
      </c>
      <c r="HRQ2" s="458" t="s">
        <v>1050</v>
      </c>
      <c r="HRR2" s="458" t="s">
        <v>1050</v>
      </c>
      <c r="HRS2" s="458" t="s">
        <v>1050</v>
      </c>
      <c r="HRT2" s="458" t="s">
        <v>1050</v>
      </c>
      <c r="HRU2" s="458" t="s">
        <v>1050</v>
      </c>
      <c r="HRV2" s="458" t="s">
        <v>1050</v>
      </c>
      <c r="HRW2" s="458" t="s">
        <v>1050</v>
      </c>
      <c r="HRX2" s="458" t="s">
        <v>1050</v>
      </c>
      <c r="HRY2" s="458" t="s">
        <v>1050</v>
      </c>
      <c r="HRZ2" s="458" t="s">
        <v>1050</v>
      </c>
      <c r="HSA2" s="458" t="s">
        <v>1050</v>
      </c>
      <c r="HSB2" s="458" t="s">
        <v>1050</v>
      </c>
      <c r="HSC2" s="458" t="s">
        <v>1050</v>
      </c>
      <c r="HSD2" s="458" t="s">
        <v>1050</v>
      </c>
      <c r="HSE2" s="458" t="s">
        <v>1050</v>
      </c>
      <c r="HSF2" s="458" t="s">
        <v>1050</v>
      </c>
      <c r="HSG2" s="458" t="s">
        <v>1050</v>
      </c>
      <c r="HSH2" s="458" t="s">
        <v>1050</v>
      </c>
      <c r="HSI2" s="458" t="s">
        <v>1050</v>
      </c>
      <c r="HSJ2" s="458" t="s">
        <v>1050</v>
      </c>
      <c r="HSK2" s="458" t="s">
        <v>1050</v>
      </c>
      <c r="HSL2" s="458" t="s">
        <v>1050</v>
      </c>
      <c r="HSM2" s="458" t="s">
        <v>1050</v>
      </c>
      <c r="HSN2" s="458" t="s">
        <v>1050</v>
      </c>
      <c r="HSO2" s="458" t="s">
        <v>1050</v>
      </c>
      <c r="HSP2" s="458" t="s">
        <v>1050</v>
      </c>
      <c r="HSQ2" s="458" t="s">
        <v>1050</v>
      </c>
      <c r="HSR2" s="458" t="s">
        <v>1050</v>
      </c>
      <c r="HSS2" s="458" t="s">
        <v>1050</v>
      </c>
      <c r="HST2" s="458" t="s">
        <v>1050</v>
      </c>
      <c r="HSU2" s="458" t="s">
        <v>1050</v>
      </c>
      <c r="HSV2" s="458" t="s">
        <v>1050</v>
      </c>
      <c r="HSW2" s="458" t="s">
        <v>1050</v>
      </c>
      <c r="HSX2" s="458" t="s">
        <v>1050</v>
      </c>
      <c r="HSY2" s="458" t="s">
        <v>1050</v>
      </c>
      <c r="HSZ2" s="458" t="s">
        <v>1050</v>
      </c>
      <c r="HTA2" s="458" t="s">
        <v>1050</v>
      </c>
      <c r="HTB2" s="458" t="s">
        <v>1050</v>
      </c>
      <c r="HTC2" s="458" t="s">
        <v>1050</v>
      </c>
      <c r="HTD2" s="458" t="s">
        <v>1050</v>
      </c>
      <c r="HTE2" s="458" t="s">
        <v>1050</v>
      </c>
      <c r="HTF2" s="458" t="s">
        <v>1050</v>
      </c>
      <c r="HTG2" s="458" t="s">
        <v>1050</v>
      </c>
      <c r="HTH2" s="458" t="s">
        <v>1050</v>
      </c>
      <c r="HTI2" s="458" t="s">
        <v>1050</v>
      </c>
      <c r="HTJ2" s="458" t="s">
        <v>1050</v>
      </c>
      <c r="HTK2" s="458" t="s">
        <v>1050</v>
      </c>
      <c r="HTL2" s="458" t="s">
        <v>1050</v>
      </c>
      <c r="HTM2" s="458" t="s">
        <v>1050</v>
      </c>
      <c r="HTN2" s="458" t="s">
        <v>1050</v>
      </c>
      <c r="HTO2" s="458" t="s">
        <v>1050</v>
      </c>
      <c r="HTP2" s="458" t="s">
        <v>1050</v>
      </c>
      <c r="HTQ2" s="458" t="s">
        <v>1050</v>
      </c>
      <c r="HTR2" s="458" t="s">
        <v>1050</v>
      </c>
      <c r="HTS2" s="458" t="s">
        <v>1050</v>
      </c>
      <c r="HTT2" s="458" t="s">
        <v>1050</v>
      </c>
      <c r="HTU2" s="458" t="s">
        <v>1050</v>
      </c>
      <c r="HTV2" s="458" t="s">
        <v>1050</v>
      </c>
      <c r="HTW2" s="458" t="s">
        <v>1050</v>
      </c>
      <c r="HTX2" s="458" t="s">
        <v>1050</v>
      </c>
      <c r="HTY2" s="458" t="s">
        <v>1050</v>
      </c>
      <c r="HTZ2" s="458" t="s">
        <v>1050</v>
      </c>
      <c r="HUA2" s="458" t="s">
        <v>1050</v>
      </c>
      <c r="HUB2" s="458" t="s">
        <v>1050</v>
      </c>
      <c r="HUC2" s="458" t="s">
        <v>1050</v>
      </c>
      <c r="HUD2" s="458" t="s">
        <v>1050</v>
      </c>
      <c r="HUE2" s="458" t="s">
        <v>1050</v>
      </c>
      <c r="HUF2" s="458" t="s">
        <v>1050</v>
      </c>
      <c r="HUG2" s="458" t="s">
        <v>1050</v>
      </c>
      <c r="HUH2" s="458" t="s">
        <v>1050</v>
      </c>
      <c r="HUI2" s="458" t="s">
        <v>1050</v>
      </c>
      <c r="HUJ2" s="458" t="s">
        <v>1050</v>
      </c>
      <c r="HUK2" s="458" t="s">
        <v>1050</v>
      </c>
      <c r="HUL2" s="458" t="s">
        <v>1050</v>
      </c>
      <c r="HUM2" s="458" t="s">
        <v>1050</v>
      </c>
      <c r="HUN2" s="458" t="s">
        <v>1050</v>
      </c>
      <c r="HUO2" s="458" t="s">
        <v>1050</v>
      </c>
      <c r="HUP2" s="458" t="s">
        <v>1050</v>
      </c>
      <c r="HUQ2" s="458" t="s">
        <v>1050</v>
      </c>
      <c r="HUR2" s="458" t="s">
        <v>1050</v>
      </c>
      <c r="HUS2" s="458" t="s">
        <v>1050</v>
      </c>
      <c r="HUT2" s="458" t="s">
        <v>1050</v>
      </c>
      <c r="HUU2" s="458" t="s">
        <v>1050</v>
      </c>
      <c r="HUV2" s="458" t="s">
        <v>1050</v>
      </c>
      <c r="HUW2" s="458" t="s">
        <v>1050</v>
      </c>
      <c r="HUX2" s="458" t="s">
        <v>1050</v>
      </c>
      <c r="HUY2" s="458" t="s">
        <v>1050</v>
      </c>
      <c r="HUZ2" s="458" t="s">
        <v>1050</v>
      </c>
      <c r="HVA2" s="458" t="s">
        <v>1050</v>
      </c>
      <c r="HVB2" s="458" t="s">
        <v>1050</v>
      </c>
      <c r="HVC2" s="458" t="s">
        <v>1050</v>
      </c>
      <c r="HVD2" s="458" t="s">
        <v>1050</v>
      </c>
      <c r="HVE2" s="458" t="s">
        <v>1050</v>
      </c>
      <c r="HVF2" s="458" t="s">
        <v>1050</v>
      </c>
      <c r="HVG2" s="458" t="s">
        <v>1050</v>
      </c>
      <c r="HVH2" s="458" t="s">
        <v>1050</v>
      </c>
      <c r="HVI2" s="458" t="s">
        <v>1050</v>
      </c>
      <c r="HVJ2" s="458" t="s">
        <v>1050</v>
      </c>
      <c r="HVK2" s="458" t="s">
        <v>1050</v>
      </c>
      <c r="HVL2" s="458" t="s">
        <v>1050</v>
      </c>
      <c r="HVM2" s="458" t="s">
        <v>1050</v>
      </c>
      <c r="HVN2" s="458" t="s">
        <v>1050</v>
      </c>
      <c r="HVO2" s="458" t="s">
        <v>1050</v>
      </c>
      <c r="HVP2" s="458" t="s">
        <v>1050</v>
      </c>
      <c r="HVQ2" s="458" t="s">
        <v>1050</v>
      </c>
      <c r="HVR2" s="458" t="s">
        <v>1050</v>
      </c>
      <c r="HVS2" s="458" t="s">
        <v>1050</v>
      </c>
      <c r="HVT2" s="458" t="s">
        <v>1050</v>
      </c>
      <c r="HVU2" s="458" t="s">
        <v>1050</v>
      </c>
      <c r="HVV2" s="458" t="s">
        <v>1050</v>
      </c>
      <c r="HVW2" s="458" t="s">
        <v>1050</v>
      </c>
      <c r="HVX2" s="458" t="s">
        <v>1050</v>
      </c>
      <c r="HVY2" s="458" t="s">
        <v>1050</v>
      </c>
      <c r="HVZ2" s="458" t="s">
        <v>1050</v>
      </c>
      <c r="HWA2" s="458" t="s">
        <v>1050</v>
      </c>
      <c r="HWB2" s="458" t="s">
        <v>1050</v>
      </c>
      <c r="HWC2" s="458" t="s">
        <v>1050</v>
      </c>
      <c r="HWD2" s="458" t="s">
        <v>1050</v>
      </c>
      <c r="HWE2" s="458" t="s">
        <v>1050</v>
      </c>
      <c r="HWF2" s="458" t="s">
        <v>1050</v>
      </c>
      <c r="HWG2" s="458" t="s">
        <v>1050</v>
      </c>
      <c r="HWH2" s="458" t="s">
        <v>1050</v>
      </c>
      <c r="HWI2" s="458" t="s">
        <v>1050</v>
      </c>
      <c r="HWJ2" s="458" t="s">
        <v>1050</v>
      </c>
      <c r="HWK2" s="458" t="s">
        <v>1050</v>
      </c>
      <c r="HWL2" s="458" t="s">
        <v>1050</v>
      </c>
      <c r="HWM2" s="458" t="s">
        <v>1050</v>
      </c>
      <c r="HWN2" s="458" t="s">
        <v>1050</v>
      </c>
      <c r="HWO2" s="458" t="s">
        <v>1050</v>
      </c>
      <c r="HWP2" s="458" t="s">
        <v>1050</v>
      </c>
      <c r="HWQ2" s="458" t="s">
        <v>1050</v>
      </c>
      <c r="HWR2" s="458" t="s">
        <v>1050</v>
      </c>
      <c r="HWS2" s="458" t="s">
        <v>1050</v>
      </c>
      <c r="HWT2" s="458" t="s">
        <v>1050</v>
      </c>
      <c r="HWU2" s="458" t="s">
        <v>1050</v>
      </c>
      <c r="HWV2" s="458" t="s">
        <v>1050</v>
      </c>
      <c r="HWW2" s="458" t="s">
        <v>1050</v>
      </c>
      <c r="HWX2" s="458" t="s">
        <v>1050</v>
      </c>
      <c r="HWY2" s="458" t="s">
        <v>1050</v>
      </c>
      <c r="HWZ2" s="458" t="s">
        <v>1050</v>
      </c>
      <c r="HXA2" s="458" t="s">
        <v>1050</v>
      </c>
      <c r="HXB2" s="458" t="s">
        <v>1050</v>
      </c>
      <c r="HXC2" s="458" t="s">
        <v>1050</v>
      </c>
      <c r="HXD2" s="458" t="s">
        <v>1050</v>
      </c>
      <c r="HXE2" s="458" t="s">
        <v>1050</v>
      </c>
      <c r="HXF2" s="458" t="s">
        <v>1050</v>
      </c>
      <c r="HXG2" s="458" t="s">
        <v>1050</v>
      </c>
      <c r="HXH2" s="458" t="s">
        <v>1050</v>
      </c>
      <c r="HXI2" s="458" t="s">
        <v>1050</v>
      </c>
      <c r="HXJ2" s="458" t="s">
        <v>1050</v>
      </c>
      <c r="HXK2" s="458" t="s">
        <v>1050</v>
      </c>
      <c r="HXL2" s="458" t="s">
        <v>1050</v>
      </c>
      <c r="HXM2" s="458" t="s">
        <v>1050</v>
      </c>
      <c r="HXN2" s="458" t="s">
        <v>1050</v>
      </c>
      <c r="HXO2" s="458" t="s">
        <v>1050</v>
      </c>
      <c r="HXP2" s="458" t="s">
        <v>1050</v>
      </c>
      <c r="HXQ2" s="458" t="s">
        <v>1050</v>
      </c>
      <c r="HXR2" s="458" t="s">
        <v>1050</v>
      </c>
      <c r="HXS2" s="458" t="s">
        <v>1050</v>
      </c>
      <c r="HXT2" s="458" t="s">
        <v>1050</v>
      </c>
      <c r="HXU2" s="458" t="s">
        <v>1050</v>
      </c>
      <c r="HXV2" s="458" t="s">
        <v>1050</v>
      </c>
      <c r="HXW2" s="458" t="s">
        <v>1050</v>
      </c>
      <c r="HXX2" s="458" t="s">
        <v>1050</v>
      </c>
      <c r="HXY2" s="458" t="s">
        <v>1050</v>
      </c>
      <c r="HXZ2" s="458" t="s">
        <v>1050</v>
      </c>
      <c r="HYA2" s="458" t="s">
        <v>1050</v>
      </c>
      <c r="HYB2" s="458" t="s">
        <v>1050</v>
      </c>
      <c r="HYC2" s="458" t="s">
        <v>1050</v>
      </c>
      <c r="HYD2" s="458" t="s">
        <v>1050</v>
      </c>
      <c r="HYE2" s="458" t="s">
        <v>1050</v>
      </c>
      <c r="HYF2" s="458" t="s">
        <v>1050</v>
      </c>
      <c r="HYG2" s="458" t="s">
        <v>1050</v>
      </c>
      <c r="HYH2" s="458" t="s">
        <v>1050</v>
      </c>
      <c r="HYI2" s="458" t="s">
        <v>1050</v>
      </c>
      <c r="HYJ2" s="458" t="s">
        <v>1050</v>
      </c>
      <c r="HYK2" s="458" t="s">
        <v>1050</v>
      </c>
      <c r="HYL2" s="458" t="s">
        <v>1050</v>
      </c>
      <c r="HYM2" s="458" t="s">
        <v>1050</v>
      </c>
      <c r="HYN2" s="458" t="s">
        <v>1050</v>
      </c>
      <c r="HYO2" s="458" t="s">
        <v>1050</v>
      </c>
      <c r="HYP2" s="458" t="s">
        <v>1050</v>
      </c>
      <c r="HYQ2" s="458" t="s">
        <v>1050</v>
      </c>
      <c r="HYR2" s="458" t="s">
        <v>1050</v>
      </c>
      <c r="HYS2" s="458" t="s">
        <v>1050</v>
      </c>
      <c r="HYT2" s="458" t="s">
        <v>1050</v>
      </c>
      <c r="HYU2" s="458" t="s">
        <v>1050</v>
      </c>
      <c r="HYV2" s="458" t="s">
        <v>1050</v>
      </c>
      <c r="HYW2" s="458" t="s">
        <v>1050</v>
      </c>
      <c r="HYX2" s="458" t="s">
        <v>1050</v>
      </c>
      <c r="HYY2" s="458" t="s">
        <v>1050</v>
      </c>
      <c r="HYZ2" s="458" t="s">
        <v>1050</v>
      </c>
      <c r="HZA2" s="458" t="s">
        <v>1050</v>
      </c>
      <c r="HZB2" s="458" t="s">
        <v>1050</v>
      </c>
      <c r="HZC2" s="458" t="s">
        <v>1050</v>
      </c>
      <c r="HZD2" s="458" t="s">
        <v>1050</v>
      </c>
      <c r="HZE2" s="458" t="s">
        <v>1050</v>
      </c>
      <c r="HZF2" s="458" t="s">
        <v>1050</v>
      </c>
      <c r="HZG2" s="458" t="s">
        <v>1050</v>
      </c>
      <c r="HZH2" s="458" t="s">
        <v>1050</v>
      </c>
      <c r="HZI2" s="458" t="s">
        <v>1050</v>
      </c>
      <c r="HZJ2" s="458" t="s">
        <v>1050</v>
      </c>
      <c r="HZK2" s="458" t="s">
        <v>1050</v>
      </c>
      <c r="HZL2" s="458" t="s">
        <v>1050</v>
      </c>
      <c r="HZM2" s="458" t="s">
        <v>1050</v>
      </c>
      <c r="HZN2" s="458" t="s">
        <v>1050</v>
      </c>
      <c r="HZO2" s="458" t="s">
        <v>1050</v>
      </c>
      <c r="HZP2" s="458" t="s">
        <v>1050</v>
      </c>
      <c r="HZQ2" s="458" t="s">
        <v>1050</v>
      </c>
      <c r="HZR2" s="458" t="s">
        <v>1050</v>
      </c>
      <c r="HZS2" s="458" t="s">
        <v>1050</v>
      </c>
      <c r="HZT2" s="458" t="s">
        <v>1050</v>
      </c>
      <c r="HZU2" s="458" t="s">
        <v>1050</v>
      </c>
      <c r="HZV2" s="458" t="s">
        <v>1050</v>
      </c>
      <c r="HZW2" s="458" t="s">
        <v>1050</v>
      </c>
      <c r="HZX2" s="458" t="s">
        <v>1050</v>
      </c>
      <c r="HZY2" s="458" t="s">
        <v>1050</v>
      </c>
      <c r="HZZ2" s="458" t="s">
        <v>1050</v>
      </c>
      <c r="IAA2" s="458" t="s">
        <v>1050</v>
      </c>
      <c r="IAB2" s="458" t="s">
        <v>1050</v>
      </c>
      <c r="IAC2" s="458" t="s">
        <v>1050</v>
      </c>
      <c r="IAD2" s="458" t="s">
        <v>1050</v>
      </c>
      <c r="IAE2" s="458" t="s">
        <v>1050</v>
      </c>
      <c r="IAF2" s="458" t="s">
        <v>1050</v>
      </c>
      <c r="IAG2" s="458" t="s">
        <v>1050</v>
      </c>
      <c r="IAH2" s="458" t="s">
        <v>1050</v>
      </c>
      <c r="IAI2" s="458" t="s">
        <v>1050</v>
      </c>
      <c r="IAJ2" s="458" t="s">
        <v>1050</v>
      </c>
      <c r="IAK2" s="458" t="s">
        <v>1050</v>
      </c>
      <c r="IAL2" s="458" t="s">
        <v>1050</v>
      </c>
      <c r="IAM2" s="458" t="s">
        <v>1050</v>
      </c>
      <c r="IAN2" s="458" t="s">
        <v>1050</v>
      </c>
      <c r="IAO2" s="458" t="s">
        <v>1050</v>
      </c>
      <c r="IAP2" s="458" t="s">
        <v>1050</v>
      </c>
      <c r="IAQ2" s="458" t="s">
        <v>1050</v>
      </c>
      <c r="IAR2" s="458" t="s">
        <v>1050</v>
      </c>
      <c r="IAS2" s="458" t="s">
        <v>1050</v>
      </c>
      <c r="IAT2" s="458" t="s">
        <v>1050</v>
      </c>
      <c r="IAU2" s="458" t="s">
        <v>1050</v>
      </c>
      <c r="IAV2" s="458" t="s">
        <v>1050</v>
      </c>
      <c r="IAW2" s="458" t="s">
        <v>1050</v>
      </c>
      <c r="IAX2" s="458" t="s">
        <v>1050</v>
      </c>
      <c r="IAY2" s="458" t="s">
        <v>1050</v>
      </c>
      <c r="IAZ2" s="458" t="s">
        <v>1050</v>
      </c>
      <c r="IBA2" s="458" t="s">
        <v>1050</v>
      </c>
      <c r="IBB2" s="458" t="s">
        <v>1050</v>
      </c>
      <c r="IBC2" s="458" t="s">
        <v>1050</v>
      </c>
      <c r="IBD2" s="458" t="s">
        <v>1050</v>
      </c>
      <c r="IBE2" s="458" t="s">
        <v>1050</v>
      </c>
      <c r="IBF2" s="458" t="s">
        <v>1050</v>
      </c>
      <c r="IBG2" s="458" t="s">
        <v>1050</v>
      </c>
      <c r="IBH2" s="458" t="s">
        <v>1050</v>
      </c>
      <c r="IBI2" s="458" t="s">
        <v>1050</v>
      </c>
      <c r="IBJ2" s="458" t="s">
        <v>1050</v>
      </c>
      <c r="IBK2" s="458" t="s">
        <v>1050</v>
      </c>
      <c r="IBL2" s="458" t="s">
        <v>1050</v>
      </c>
      <c r="IBM2" s="458" t="s">
        <v>1050</v>
      </c>
      <c r="IBN2" s="458" t="s">
        <v>1050</v>
      </c>
      <c r="IBO2" s="458" t="s">
        <v>1050</v>
      </c>
      <c r="IBP2" s="458" t="s">
        <v>1050</v>
      </c>
      <c r="IBQ2" s="458" t="s">
        <v>1050</v>
      </c>
      <c r="IBR2" s="458" t="s">
        <v>1050</v>
      </c>
      <c r="IBS2" s="458" t="s">
        <v>1050</v>
      </c>
      <c r="IBT2" s="458" t="s">
        <v>1050</v>
      </c>
      <c r="IBU2" s="458" t="s">
        <v>1050</v>
      </c>
      <c r="IBV2" s="458" t="s">
        <v>1050</v>
      </c>
      <c r="IBW2" s="458" t="s">
        <v>1050</v>
      </c>
      <c r="IBX2" s="458" t="s">
        <v>1050</v>
      </c>
      <c r="IBY2" s="458" t="s">
        <v>1050</v>
      </c>
      <c r="IBZ2" s="458" t="s">
        <v>1050</v>
      </c>
      <c r="ICA2" s="458" t="s">
        <v>1050</v>
      </c>
      <c r="ICB2" s="458" t="s">
        <v>1050</v>
      </c>
      <c r="ICC2" s="458" t="s">
        <v>1050</v>
      </c>
      <c r="ICD2" s="458" t="s">
        <v>1050</v>
      </c>
      <c r="ICE2" s="458" t="s">
        <v>1050</v>
      </c>
      <c r="ICF2" s="458" t="s">
        <v>1050</v>
      </c>
      <c r="ICG2" s="458" t="s">
        <v>1050</v>
      </c>
      <c r="ICH2" s="458" t="s">
        <v>1050</v>
      </c>
      <c r="ICI2" s="458" t="s">
        <v>1050</v>
      </c>
      <c r="ICJ2" s="458" t="s">
        <v>1050</v>
      </c>
      <c r="ICK2" s="458" t="s">
        <v>1050</v>
      </c>
      <c r="ICL2" s="458" t="s">
        <v>1050</v>
      </c>
      <c r="ICM2" s="458" t="s">
        <v>1050</v>
      </c>
      <c r="ICN2" s="458" t="s">
        <v>1050</v>
      </c>
      <c r="ICO2" s="458" t="s">
        <v>1050</v>
      </c>
      <c r="ICP2" s="458" t="s">
        <v>1050</v>
      </c>
      <c r="ICQ2" s="458" t="s">
        <v>1050</v>
      </c>
      <c r="ICR2" s="458" t="s">
        <v>1050</v>
      </c>
      <c r="ICS2" s="458" t="s">
        <v>1050</v>
      </c>
      <c r="ICT2" s="458" t="s">
        <v>1050</v>
      </c>
      <c r="ICU2" s="458" t="s">
        <v>1050</v>
      </c>
      <c r="ICV2" s="458" t="s">
        <v>1050</v>
      </c>
      <c r="ICW2" s="458" t="s">
        <v>1050</v>
      </c>
      <c r="ICX2" s="458" t="s">
        <v>1050</v>
      </c>
      <c r="ICY2" s="458" t="s">
        <v>1050</v>
      </c>
      <c r="ICZ2" s="458" t="s">
        <v>1050</v>
      </c>
      <c r="IDA2" s="458" t="s">
        <v>1050</v>
      </c>
      <c r="IDB2" s="458" t="s">
        <v>1050</v>
      </c>
      <c r="IDC2" s="458" t="s">
        <v>1050</v>
      </c>
      <c r="IDD2" s="458" t="s">
        <v>1050</v>
      </c>
      <c r="IDE2" s="458" t="s">
        <v>1050</v>
      </c>
      <c r="IDF2" s="458" t="s">
        <v>1050</v>
      </c>
      <c r="IDG2" s="458" t="s">
        <v>1050</v>
      </c>
      <c r="IDH2" s="458" t="s">
        <v>1050</v>
      </c>
      <c r="IDI2" s="458" t="s">
        <v>1050</v>
      </c>
      <c r="IDJ2" s="458" t="s">
        <v>1050</v>
      </c>
      <c r="IDK2" s="458" t="s">
        <v>1050</v>
      </c>
      <c r="IDL2" s="458" t="s">
        <v>1050</v>
      </c>
      <c r="IDM2" s="458" t="s">
        <v>1050</v>
      </c>
      <c r="IDN2" s="458" t="s">
        <v>1050</v>
      </c>
      <c r="IDO2" s="458" t="s">
        <v>1050</v>
      </c>
      <c r="IDP2" s="458" t="s">
        <v>1050</v>
      </c>
      <c r="IDQ2" s="458" t="s">
        <v>1050</v>
      </c>
      <c r="IDR2" s="458" t="s">
        <v>1050</v>
      </c>
      <c r="IDS2" s="458" t="s">
        <v>1050</v>
      </c>
      <c r="IDT2" s="458" t="s">
        <v>1050</v>
      </c>
      <c r="IDU2" s="458" t="s">
        <v>1050</v>
      </c>
      <c r="IDV2" s="458" t="s">
        <v>1050</v>
      </c>
      <c r="IDW2" s="458" t="s">
        <v>1050</v>
      </c>
      <c r="IDX2" s="458" t="s">
        <v>1050</v>
      </c>
      <c r="IDY2" s="458" t="s">
        <v>1050</v>
      </c>
      <c r="IDZ2" s="458" t="s">
        <v>1050</v>
      </c>
      <c r="IEA2" s="458" t="s">
        <v>1050</v>
      </c>
      <c r="IEB2" s="458" t="s">
        <v>1050</v>
      </c>
      <c r="IEC2" s="458" t="s">
        <v>1050</v>
      </c>
      <c r="IED2" s="458" t="s">
        <v>1050</v>
      </c>
      <c r="IEE2" s="458" t="s">
        <v>1050</v>
      </c>
      <c r="IEF2" s="458" t="s">
        <v>1050</v>
      </c>
      <c r="IEG2" s="458" t="s">
        <v>1050</v>
      </c>
      <c r="IEH2" s="458" t="s">
        <v>1050</v>
      </c>
      <c r="IEI2" s="458" t="s">
        <v>1050</v>
      </c>
      <c r="IEJ2" s="458" t="s">
        <v>1050</v>
      </c>
      <c r="IEK2" s="458" t="s">
        <v>1050</v>
      </c>
      <c r="IEL2" s="458" t="s">
        <v>1050</v>
      </c>
      <c r="IEM2" s="458" t="s">
        <v>1050</v>
      </c>
      <c r="IEN2" s="458" t="s">
        <v>1050</v>
      </c>
      <c r="IEO2" s="458" t="s">
        <v>1050</v>
      </c>
      <c r="IEP2" s="458" t="s">
        <v>1050</v>
      </c>
      <c r="IEQ2" s="458" t="s">
        <v>1050</v>
      </c>
      <c r="IER2" s="458" t="s">
        <v>1050</v>
      </c>
      <c r="IES2" s="458" t="s">
        <v>1050</v>
      </c>
      <c r="IET2" s="458" t="s">
        <v>1050</v>
      </c>
      <c r="IEU2" s="458" t="s">
        <v>1050</v>
      </c>
      <c r="IEV2" s="458" t="s">
        <v>1050</v>
      </c>
      <c r="IEW2" s="458" t="s">
        <v>1050</v>
      </c>
      <c r="IEX2" s="458" t="s">
        <v>1050</v>
      </c>
      <c r="IEY2" s="458" t="s">
        <v>1050</v>
      </c>
      <c r="IEZ2" s="458" t="s">
        <v>1050</v>
      </c>
      <c r="IFA2" s="458" t="s">
        <v>1050</v>
      </c>
      <c r="IFB2" s="458" t="s">
        <v>1050</v>
      </c>
      <c r="IFC2" s="458" t="s">
        <v>1050</v>
      </c>
      <c r="IFD2" s="458" t="s">
        <v>1050</v>
      </c>
      <c r="IFE2" s="458" t="s">
        <v>1050</v>
      </c>
      <c r="IFF2" s="458" t="s">
        <v>1050</v>
      </c>
      <c r="IFG2" s="458" t="s">
        <v>1050</v>
      </c>
      <c r="IFH2" s="458" t="s">
        <v>1050</v>
      </c>
      <c r="IFI2" s="458" t="s">
        <v>1050</v>
      </c>
      <c r="IFJ2" s="458" t="s">
        <v>1050</v>
      </c>
      <c r="IFK2" s="458" t="s">
        <v>1050</v>
      </c>
      <c r="IFL2" s="458" t="s">
        <v>1050</v>
      </c>
      <c r="IFM2" s="458" t="s">
        <v>1050</v>
      </c>
      <c r="IFN2" s="458" t="s">
        <v>1050</v>
      </c>
      <c r="IFO2" s="458" t="s">
        <v>1050</v>
      </c>
      <c r="IFP2" s="458" t="s">
        <v>1050</v>
      </c>
      <c r="IFQ2" s="458" t="s">
        <v>1050</v>
      </c>
      <c r="IFR2" s="458" t="s">
        <v>1050</v>
      </c>
      <c r="IFS2" s="458" t="s">
        <v>1050</v>
      </c>
      <c r="IFT2" s="458" t="s">
        <v>1050</v>
      </c>
      <c r="IFU2" s="458" t="s">
        <v>1050</v>
      </c>
      <c r="IFV2" s="458" t="s">
        <v>1050</v>
      </c>
      <c r="IFW2" s="458" t="s">
        <v>1050</v>
      </c>
      <c r="IFX2" s="458" t="s">
        <v>1050</v>
      </c>
      <c r="IFY2" s="458" t="s">
        <v>1050</v>
      </c>
      <c r="IFZ2" s="458" t="s">
        <v>1050</v>
      </c>
      <c r="IGA2" s="458" t="s">
        <v>1050</v>
      </c>
      <c r="IGB2" s="458" t="s">
        <v>1050</v>
      </c>
      <c r="IGC2" s="458" t="s">
        <v>1050</v>
      </c>
      <c r="IGD2" s="458" t="s">
        <v>1050</v>
      </c>
      <c r="IGE2" s="458" t="s">
        <v>1050</v>
      </c>
      <c r="IGF2" s="458" t="s">
        <v>1050</v>
      </c>
      <c r="IGG2" s="458" t="s">
        <v>1050</v>
      </c>
      <c r="IGH2" s="458" t="s">
        <v>1050</v>
      </c>
      <c r="IGI2" s="458" t="s">
        <v>1050</v>
      </c>
      <c r="IGJ2" s="458" t="s">
        <v>1050</v>
      </c>
      <c r="IGK2" s="458" t="s">
        <v>1050</v>
      </c>
      <c r="IGL2" s="458" t="s">
        <v>1050</v>
      </c>
      <c r="IGM2" s="458" t="s">
        <v>1050</v>
      </c>
      <c r="IGN2" s="458" t="s">
        <v>1050</v>
      </c>
      <c r="IGO2" s="458" t="s">
        <v>1050</v>
      </c>
      <c r="IGP2" s="458" t="s">
        <v>1050</v>
      </c>
      <c r="IGQ2" s="458" t="s">
        <v>1050</v>
      </c>
      <c r="IGR2" s="458" t="s">
        <v>1050</v>
      </c>
      <c r="IGS2" s="458" t="s">
        <v>1050</v>
      </c>
      <c r="IGT2" s="458" t="s">
        <v>1050</v>
      </c>
      <c r="IGU2" s="458" t="s">
        <v>1050</v>
      </c>
      <c r="IGV2" s="458" t="s">
        <v>1050</v>
      </c>
      <c r="IGW2" s="458" t="s">
        <v>1050</v>
      </c>
      <c r="IGX2" s="458" t="s">
        <v>1050</v>
      </c>
      <c r="IGY2" s="458" t="s">
        <v>1050</v>
      </c>
      <c r="IGZ2" s="458" t="s">
        <v>1050</v>
      </c>
      <c r="IHA2" s="458" t="s">
        <v>1050</v>
      </c>
      <c r="IHB2" s="458" t="s">
        <v>1050</v>
      </c>
      <c r="IHC2" s="458" t="s">
        <v>1050</v>
      </c>
      <c r="IHD2" s="458" t="s">
        <v>1050</v>
      </c>
      <c r="IHE2" s="458" t="s">
        <v>1050</v>
      </c>
      <c r="IHF2" s="458" t="s">
        <v>1050</v>
      </c>
      <c r="IHG2" s="458" t="s">
        <v>1050</v>
      </c>
      <c r="IHH2" s="458" t="s">
        <v>1050</v>
      </c>
      <c r="IHI2" s="458" t="s">
        <v>1050</v>
      </c>
      <c r="IHJ2" s="458" t="s">
        <v>1050</v>
      </c>
      <c r="IHK2" s="458" t="s">
        <v>1050</v>
      </c>
      <c r="IHL2" s="458" t="s">
        <v>1050</v>
      </c>
      <c r="IHM2" s="458" t="s">
        <v>1050</v>
      </c>
      <c r="IHN2" s="458" t="s">
        <v>1050</v>
      </c>
      <c r="IHO2" s="458" t="s">
        <v>1050</v>
      </c>
      <c r="IHP2" s="458" t="s">
        <v>1050</v>
      </c>
      <c r="IHQ2" s="458" t="s">
        <v>1050</v>
      </c>
      <c r="IHR2" s="458" t="s">
        <v>1050</v>
      </c>
      <c r="IHS2" s="458" t="s">
        <v>1050</v>
      </c>
      <c r="IHT2" s="458" t="s">
        <v>1050</v>
      </c>
      <c r="IHU2" s="458" t="s">
        <v>1050</v>
      </c>
      <c r="IHV2" s="458" t="s">
        <v>1050</v>
      </c>
      <c r="IHW2" s="458" t="s">
        <v>1050</v>
      </c>
      <c r="IHX2" s="458" t="s">
        <v>1050</v>
      </c>
      <c r="IHY2" s="458" t="s">
        <v>1050</v>
      </c>
      <c r="IHZ2" s="458" t="s">
        <v>1050</v>
      </c>
      <c r="IIA2" s="458" t="s">
        <v>1050</v>
      </c>
      <c r="IIB2" s="458" t="s">
        <v>1050</v>
      </c>
      <c r="IIC2" s="458" t="s">
        <v>1050</v>
      </c>
      <c r="IID2" s="458" t="s">
        <v>1050</v>
      </c>
      <c r="IIE2" s="458" t="s">
        <v>1050</v>
      </c>
      <c r="IIF2" s="458" t="s">
        <v>1050</v>
      </c>
      <c r="IIG2" s="458" t="s">
        <v>1050</v>
      </c>
      <c r="IIH2" s="458" t="s">
        <v>1050</v>
      </c>
      <c r="III2" s="458" t="s">
        <v>1050</v>
      </c>
      <c r="IIJ2" s="458" t="s">
        <v>1050</v>
      </c>
      <c r="IIK2" s="458" t="s">
        <v>1050</v>
      </c>
      <c r="IIL2" s="458" t="s">
        <v>1050</v>
      </c>
      <c r="IIM2" s="458" t="s">
        <v>1050</v>
      </c>
      <c r="IIN2" s="458" t="s">
        <v>1050</v>
      </c>
      <c r="IIO2" s="458" t="s">
        <v>1050</v>
      </c>
      <c r="IIP2" s="458" t="s">
        <v>1050</v>
      </c>
      <c r="IIQ2" s="458" t="s">
        <v>1050</v>
      </c>
      <c r="IIR2" s="458" t="s">
        <v>1050</v>
      </c>
      <c r="IIS2" s="458" t="s">
        <v>1050</v>
      </c>
      <c r="IIT2" s="458" t="s">
        <v>1050</v>
      </c>
      <c r="IIU2" s="458" t="s">
        <v>1050</v>
      </c>
      <c r="IIV2" s="458" t="s">
        <v>1050</v>
      </c>
      <c r="IIW2" s="458" t="s">
        <v>1050</v>
      </c>
      <c r="IIX2" s="458" t="s">
        <v>1050</v>
      </c>
      <c r="IIY2" s="458" t="s">
        <v>1050</v>
      </c>
      <c r="IIZ2" s="458" t="s">
        <v>1050</v>
      </c>
      <c r="IJA2" s="458" t="s">
        <v>1050</v>
      </c>
      <c r="IJB2" s="458" t="s">
        <v>1050</v>
      </c>
      <c r="IJC2" s="458" t="s">
        <v>1050</v>
      </c>
      <c r="IJD2" s="458" t="s">
        <v>1050</v>
      </c>
      <c r="IJE2" s="458" t="s">
        <v>1050</v>
      </c>
      <c r="IJF2" s="458" t="s">
        <v>1050</v>
      </c>
      <c r="IJG2" s="458" t="s">
        <v>1050</v>
      </c>
      <c r="IJH2" s="458" t="s">
        <v>1050</v>
      </c>
      <c r="IJI2" s="458" t="s">
        <v>1050</v>
      </c>
      <c r="IJJ2" s="458" t="s">
        <v>1050</v>
      </c>
      <c r="IJK2" s="458" t="s">
        <v>1050</v>
      </c>
      <c r="IJL2" s="458" t="s">
        <v>1050</v>
      </c>
      <c r="IJM2" s="458" t="s">
        <v>1050</v>
      </c>
      <c r="IJN2" s="458" t="s">
        <v>1050</v>
      </c>
      <c r="IJO2" s="458" t="s">
        <v>1050</v>
      </c>
      <c r="IJP2" s="458" t="s">
        <v>1050</v>
      </c>
      <c r="IJQ2" s="458" t="s">
        <v>1050</v>
      </c>
      <c r="IJR2" s="458" t="s">
        <v>1050</v>
      </c>
      <c r="IJS2" s="458" t="s">
        <v>1050</v>
      </c>
      <c r="IJT2" s="458" t="s">
        <v>1050</v>
      </c>
      <c r="IJU2" s="458" t="s">
        <v>1050</v>
      </c>
      <c r="IJV2" s="458" t="s">
        <v>1050</v>
      </c>
      <c r="IJW2" s="458" t="s">
        <v>1050</v>
      </c>
      <c r="IJX2" s="458" t="s">
        <v>1050</v>
      </c>
      <c r="IJY2" s="458" t="s">
        <v>1050</v>
      </c>
      <c r="IJZ2" s="458" t="s">
        <v>1050</v>
      </c>
      <c r="IKA2" s="458" t="s">
        <v>1050</v>
      </c>
      <c r="IKB2" s="458" t="s">
        <v>1050</v>
      </c>
      <c r="IKC2" s="458" t="s">
        <v>1050</v>
      </c>
      <c r="IKD2" s="458" t="s">
        <v>1050</v>
      </c>
      <c r="IKE2" s="458" t="s">
        <v>1050</v>
      </c>
      <c r="IKF2" s="458" t="s">
        <v>1050</v>
      </c>
      <c r="IKG2" s="458" t="s">
        <v>1050</v>
      </c>
      <c r="IKH2" s="458" t="s">
        <v>1050</v>
      </c>
      <c r="IKI2" s="458" t="s">
        <v>1050</v>
      </c>
      <c r="IKJ2" s="458" t="s">
        <v>1050</v>
      </c>
      <c r="IKK2" s="458" t="s">
        <v>1050</v>
      </c>
      <c r="IKL2" s="458" t="s">
        <v>1050</v>
      </c>
      <c r="IKM2" s="458" t="s">
        <v>1050</v>
      </c>
      <c r="IKN2" s="458" t="s">
        <v>1050</v>
      </c>
      <c r="IKO2" s="458" t="s">
        <v>1050</v>
      </c>
      <c r="IKP2" s="458" t="s">
        <v>1050</v>
      </c>
      <c r="IKQ2" s="458" t="s">
        <v>1050</v>
      </c>
      <c r="IKR2" s="458" t="s">
        <v>1050</v>
      </c>
      <c r="IKS2" s="458" t="s">
        <v>1050</v>
      </c>
      <c r="IKT2" s="458" t="s">
        <v>1050</v>
      </c>
      <c r="IKU2" s="458" t="s">
        <v>1050</v>
      </c>
      <c r="IKV2" s="458" t="s">
        <v>1050</v>
      </c>
      <c r="IKW2" s="458" t="s">
        <v>1050</v>
      </c>
      <c r="IKX2" s="458" t="s">
        <v>1050</v>
      </c>
      <c r="IKY2" s="458" t="s">
        <v>1050</v>
      </c>
      <c r="IKZ2" s="458" t="s">
        <v>1050</v>
      </c>
      <c r="ILA2" s="458" t="s">
        <v>1050</v>
      </c>
      <c r="ILB2" s="458" t="s">
        <v>1050</v>
      </c>
      <c r="ILC2" s="458" t="s">
        <v>1050</v>
      </c>
      <c r="ILD2" s="458" t="s">
        <v>1050</v>
      </c>
      <c r="ILE2" s="458" t="s">
        <v>1050</v>
      </c>
      <c r="ILF2" s="458" t="s">
        <v>1050</v>
      </c>
      <c r="ILG2" s="458" t="s">
        <v>1050</v>
      </c>
      <c r="ILH2" s="458" t="s">
        <v>1050</v>
      </c>
      <c r="ILI2" s="458" t="s">
        <v>1050</v>
      </c>
      <c r="ILJ2" s="458" t="s">
        <v>1050</v>
      </c>
      <c r="ILK2" s="458" t="s">
        <v>1050</v>
      </c>
      <c r="ILL2" s="458" t="s">
        <v>1050</v>
      </c>
      <c r="ILM2" s="458" t="s">
        <v>1050</v>
      </c>
      <c r="ILN2" s="458" t="s">
        <v>1050</v>
      </c>
      <c r="ILO2" s="458" t="s">
        <v>1050</v>
      </c>
      <c r="ILP2" s="458" t="s">
        <v>1050</v>
      </c>
      <c r="ILQ2" s="458" t="s">
        <v>1050</v>
      </c>
      <c r="ILR2" s="458" t="s">
        <v>1050</v>
      </c>
      <c r="ILS2" s="458" t="s">
        <v>1050</v>
      </c>
      <c r="ILT2" s="458" t="s">
        <v>1050</v>
      </c>
      <c r="ILU2" s="458" t="s">
        <v>1050</v>
      </c>
      <c r="ILV2" s="458" t="s">
        <v>1050</v>
      </c>
      <c r="ILW2" s="458" t="s">
        <v>1050</v>
      </c>
      <c r="ILX2" s="458" t="s">
        <v>1050</v>
      </c>
      <c r="ILY2" s="458" t="s">
        <v>1050</v>
      </c>
      <c r="ILZ2" s="458" t="s">
        <v>1050</v>
      </c>
      <c r="IMA2" s="458" t="s">
        <v>1050</v>
      </c>
      <c r="IMB2" s="458" t="s">
        <v>1050</v>
      </c>
      <c r="IMC2" s="458" t="s">
        <v>1050</v>
      </c>
      <c r="IMD2" s="458" t="s">
        <v>1050</v>
      </c>
      <c r="IME2" s="458" t="s">
        <v>1050</v>
      </c>
      <c r="IMF2" s="458" t="s">
        <v>1050</v>
      </c>
      <c r="IMG2" s="458" t="s">
        <v>1050</v>
      </c>
      <c r="IMH2" s="458" t="s">
        <v>1050</v>
      </c>
      <c r="IMI2" s="458" t="s">
        <v>1050</v>
      </c>
      <c r="IMJ2" s="458" t="s">
        <v>1050</v>
      </c>
      <c r="IMK2" s="458" t="s">
        <v>1050</v>
      </c>
      <c r="IML2" s="458" t="s">
        <v>1050</v>
      </c>
      <c r="IMM2" s="458" t="s">
        <v>1050</v>
      </c>
      <c r="IMN2" s="458" t="s">
        <v>1050</v>
      </c>
      <c r="IMO2" s="458" t="s">
        <v>1050</v>
      </c>
      <c r="IMP2" s="458" t="s">
        <v>1050</v>
      </c>
      <c r="IMQ2" s="458" t="s">
        <v>1050</v>
      </c>
      <c r="IMR2" s="458" t="s">
        <v>1050</v>
      </c>
      <c r="IMS2" s="458" t="s">
        <v>1050</v>
      </c>
      <c r="IMT2" s="458" t="s">
        <v>1050</v>
      </c>
      <c r="IMU2" s="458" t="s">
        <v>1050</v>
      </c>
      <c r="IMV2" s="458" t="s">
        <v>1050</v>
      </c>
      <c r="IMW2" s="458" t="s">
        <v>1050</v>
      </c>
      <c r="IMX2" s="458" t="s">
        <v>1050</v>
      </c>
      <c r="IMY2" s="458" t="s">
        <v>1050</v>
      </c>
      <c r="IMZ2" s="458" t="s">
        <v>1050</v>
      </c>
      <c r="INA2" s="458" t="s">
        <v>1050</v>
      </c>
      <c r="INB2" s="458" t="s">
        <v>1050</v>
      </c>
      <c r="INC2" s="458" t="s">
        <v>1050</v>
      </c>
      <c r="IND2" s="458" t="s">
        <v>1050</v>
      </c>
      <c r="INE2" s="458" t="s">
        <v>1050</v>
      </c>
      <c r="INF2" s="458" t="s">
        <v>1050</v>
      </c>
      <c r="ING2" s="458" t="s">
        <v>1050</v>
      </c>
      <c r="INH2" s="458" t="s">
        <v>1050</v>
      </c>
      <c r="INI2" s="458" t="s">
        <v>1050</v>
      </c>
      <c r="INJ2" s="458" t="s">
        <v>1050</v>
      </c>
      <c r="INK2" s="458" t="s">
        <v>1050</v>
      </c>
      <c r="INL2" s="458" t="s">
        <v>1050</v>
      </c>
      <c r="INM2" s="458" t="s">
        <v>1050</v>
      </c>
      <c r="INN2" s="458" t="s">
        <v>1050</v>
      </c>
      <c r="INO2" s="458" t="s">
        <v>1050</v>
      </c>
      <c r="INP2" s="458" t="s">
        <v>1050</v>
      </c>
      <c r="INQ2" s="458" t="s">
        <v>1050</v>
      </c>
      <c r="INR2" s="458" t="s">
        <v>1050</v>
      </c>
      <c r="INS2" s="458" t="s">
        <v>1050</v>
      </c>
      <c r="INT2" s="458" t="s">
        <v>1050</v>
      </c>
      <c r="INU2" s="458" t="s">
        <v>1050</v>
      </c>
      <c r="INV2" s="458" t="s">
        <v>1050</v>
      </c>
      <c r="INW2" s="458" t="s">
        <v>1050</v>
      </c>
      <c r="INX2" s="458" t="s">
        <v>1050</v>
      </c>
      <c r="INY2" s="458" t="s">
        <v>1050</v>
      </c>
      <c r="INZ2" s="458" t="s">
        <v>1050</v>
      </c>
      <c r="IOA2" s="458" t="s">
        <v>1050</v>
      </c>
      <c r="IOB2" s="458" t="s">
        <v>1050</v>
      </c>
      <c r="IOC2" s="458" t="s">
        <v>1050</v>
      </c>
      <c r="IOD2" s="458" t="s">
        <v>1050</v>
      </c>
      <c r="IOE2" s="458" t="s">
        <v>1050</v>
      </c>
      <c r="IOF2" s="458" t="s">
        <v>1050</v>
      </c>
      <c r="IOG2" s="458" t="s">
        <v>1050</v>
      </c>
      <c r="IOH2" s="458" t="s">
        <v>1050</v>
      </c>
      <c r="IOI2" s="458" t="s">
        <v>1050</v>
      </c>
      <c r="IOJ2" s="458" t="s">
        <v>1050</v>
      </c>
      <c r="IOK2" s="458" t="s">
        <v>1050</v>
      </c>
      <c r="IOL2" s="458" t="s">
        <v>1050</v>
      </c>
      <c r="IOM2" s="458" t="s">
        <v>1050</v>
      </c>
      <c r="ION2" s="458" t="s">
        <v>1050</v>
      </c>
      <c r="IOO2" s="458" t="s">
        <v>1050</v>
      </c>
      <c r="IOP2" s="458" t="s">
        <v>1050</v>
      </c>
      <c r="IOQ2" s="458" t="s">
        <v>1050</v>
      </c>
      <c r="IOR2" s="458" t="s">
        <v>1050</v>
      </c>
      <c r="IOS2" s="458" t="s">
        <v>1050</v>
      </c>
      <c r="IOT2" s="458" t="s">
        <v>1050</v>
      </c>
      <c r="IOU2" s="458" t="s">
        <v>1050</v>
      </c>
      <c r="IOV2" s="458" t="s">
        <v>1050</v>
      </c>
      <c r="IOW2" s="458" t="s">
        <v>1050</v>
      </c>
      <c r="IOX2" s="458" t="s">
        <v>1050</v>
      </c>
      <c r="IOY2" s="458" t="s">
        <v>1050</v>
      </c>
      <c r="IOZ2" s="458" t="s">
        <v>1050</v>
      </c>
      <c r="IPA2" s="458" t="s">
        <v>1050</v>
      </c>
      <c r="IPB2" s="458" t="s">
        <v>1050</v>
      </c>
      <c r="IPC2" s="458" t="s">
        <v>1050</v>
      </c>
      <c r="IPD2" s="458" t="s">
        <v>1050</v>
      </c>
      <c r="IPE2" s="458" t="s">
        <v>1050</v>
      </c>
      <c r="IPF2" s="458" t="s">
        <v>1050</v>
      </c>
      <c r="IPG2" s="458" t="s">
        <v>1050</v>
      </c>
      <c r="IPH2" s="458" t="s">
        <v>1050</v>
      </c>
      <c r="IPI2" s="458" t="s">
        <v>1050</v>
      </c>
      <c r="IPJ2" s="458" t="s">
        <v>1050</v>
      </c>
      <c r="IPK2" s="458" t="s">
        <v>1050</v>
      </c>
      <c r="IPL2" s="458" t="s">
        <v>1050</v>
      </c>
      <c r="IPM2" s="458" t="s">
        <v>1050</v>
      </c>
      <c r="IPN2" s="458" t="s">
        <v>1050</v>
      </c>
      <c r="IPO2" s="458" t="s">
        <v>1050</v>
      </c>
      <c r="IPP2" s="458" t="s">
        <v>1050</v>
      </c>
      <c r="IPQ2" s="458" t="s">
        <v>1050</v>
      </c>
      <c r="IPR2" s="458" t="s">
        <v>1050</v>
      </c>
      <c r="IPS2" s="458" t="s">
        <v>1050</v>
      </c>
      <c r="IPT2" s="458" t="s">
        <v>1050</v>
      </c>
      <c r="IPU2" s="458" t="s">
        <v>1050</v>
      </c>
      <c r="IPV2" s="458" t="s">
        <v>1050</v>
      </c>
      <c r="IPW2" s="458" t="s">
        <v>1050</v>
      </c>
      <c r="IPX2" s="458" t="s">
        <v>1050</v>
      </c>
      <c r="IPY2" s="458" t="s">
        <v>1050</v>
      </c>
      <c r="IPZ2" s="458" t="s">
        <v>1050</v>
      </c>
      <c r="IQA2" s="458" t="s">
        <v>1050</v>
      </c>
      <c r="IQB2" s="458" t="s">
        <v>1050</v>
      </c>
      <c r="IQC2" s="458" t="s">
        <v>1050</v>
      </c>
      <c r="IQD2" s="458" t="s">
        <v>1050</v>
      </c>
      <c r="IQE2" s="458" t="s">
        <v>1050</v>
      </c>
      <c r="IQF2" s="458" t="s">
        <v>1050</v>
      </c>
      <c r="IQG2" s="458" t="s">
        <v>1050</v>
      </c>
      <c r="IQH2" s="458" t="s">
        <v>1050</v>
      </c>
      <c r="IQI2" s="458" t="s">
        <v>1050</v>
      </c>
      <c r="IQJ2" s="458" t="s">
        <v>1050</v>
      </c>
      <c r="IQK2" s="458" t="s">
        <v>1050</v>
      </c>
      <c r="IQL2" s="458" t="s">
        <v>1050</v>
      </c>
      <c r="IQM2" s="458" t="s">
        <v>1050</v>
      </c>
      <c r="IQN2" s="458" t="s">
        <v>1050</v>
      </c>
      <c r="IQO2" s="458" t="s">
        <v>1050</v>
      </c>
      <c r="IQP2" s="458" t="s">
        <v>1050</v>
      </c>
      <c r="IQQ2" s="458" t="s">
        <v>1050</v>
      </c>
      <c r="IQR2" s="458" t="s">
        <v>1050</v>
      </c>
      <c r="IQS2" s="458" t="s">
        <v>1050</v>
      </c>
      <c r="IQT2" s="458" t="s">
        <v>1050</v>
      </c>
      <c r="IQU2" s="458" t="s">
        <v>1050</v>
      </c>
      <c r="IQV2" s="458" t="s">
        <v>1050</v>
      </c>
      <c r="IQW2" s="458" t="s">
        <v>1050</v>
      </c>
      <c r="IQX2" s="458" t="s">
        <v>1050</v>
      </c>
      <c r="IQY2" s="458" t="s">
        <v>1050</v>
      </c>
      <c r="IQZ2" s="458" t="s">
        <v>1050</v>
      </c>
      <c r="IRA2" s="458" t="s">
        <v>1050</v>
      </c>
      <c r="IRB2" s="458" t="s">
        <v>1050</v>
      </c>
      <c r="IRC2" s="458" t="s">
        <v>1050</v>
      </c>
      <c r="IRD2" s="458" t="s">
        <v>1050</v>
      </c>
      <c r="IRE2" s="458" t="s">
        <v>1050</v>
      </c>
      <c r="IRF2" s="458" t="s">
        <v>1050</v>
      </c>
      <c r="IRG2" s="458" t="s">
        <v>1050</v>
      </c>
      <c r="IRH2" s="458" t="s">
        <v>1050</v>
      </c>
      <c r="IRI2" s="458" t="s">
        <v>1050</v>
      </c>
      <c r="IRJ2" s="458" t="s">
        <v>1050</v>
      </c>
      <c r="IRK2" s="458" t="s">
        <v>1050</v>
      </c>
      <c r="IRL2" s="458" t="s">
        <v>1050</v>
      </c>
      <c r="IRM2" s="458" t="s">
        <v>1050</v>
      </c>
      <c r="IRN2" s="458" t="s">
        <v>1050</v>
      </c>
      <c r="IRO2" s="458" t="s">
        <v>1050</v>
      </c>
      <c r="IRP2" s="458" t="s">
        <v>1050</v>
      </c>
      <c r="IRQ2" s="458" t="s">
        <v>1050</v>
      </c>
      <c r="IRR2" s="458" t="s">
        <v>1050</v>
      </c>
      <c r="IRS2" s="458" t="s">
        <v>1050</v>
      </c>
      <c r="IRT2" s="458" t="s">
        <v>1050</v>
      </c>
      <c r="IRU2" s="458" t="s">
        <v>1050</v>
      </c>
      <c r="IRV2" s="458" t="s">
        <v>1050</v>
      </c>
      <c r="IRW2" s="458" t="s">
        <v>1050</v>
      </c>
      <c r="IRX2" s="458" t="s">
        <v>1050</v>
      </c>
      <c r="IRY2" s="458" t="s">
        <v>1050</v>
      </c>
      <c r="IRZ2" s="458" t="s">
        <v>1050</v>
      </c>
      <c r="ISA2" s="458" t="s">
        <v>1050</v>
      </c>
      <c r="ISB2" s="458" t="s">
        <v>1050</v>
      </c>
      <c r="ISC2" s="458" t="s">
        <v>1050</v>
      </c>
      <c r="ISD2" s="458" t="s">
        <v>1050</v>
      </c>
      <c r="ISE2" s="458" t="s">
        <v>1050</v>
      </c>
      <c r="ISF2" s="458" t="s">
        <v>1050</v>
      </c>
      <c r="ISG2" s="458" t="s">
        <v>1050</v>
      </c>
      <c r="ISH2" s="458" t="s">
        <v>1050</v>
      </c>
      <c r="ISI2" s="458" t="s">
        <v>1050</v>
      </c>
      <c r="ISJ2" s="458" t="s">
        <v>1050</v>
      </c>
      <c r="ISK2" s="458" t="s">
        <v>1050</v>
      </c>
      <c r="ISL2" s="458" t="s">
        <v>1050</v>
      </c>
      <c r="ISM2" s="458" t="s">
        <v>1050</v>
      </c>
      <c r="ISN2" s="458" t="s">
        <v>1050</v>
      </c>
      <c r="ISO2" s="458" t="s">
        <v>1050</v>
      </c>
      <c r="ISP2" s="458" t="s">
        <v>1050</v>
      </c>
      <c r="ISQ2" s="458" t="s">
        <v>1050</v>
      </c>
      <c r="ISR2" s="458" t="s">
        <v>1050</v>
      </c>
      <c r="ISS2" s="458" t="s">
        <v>1050</v>
      </c>
      <c r="IST2" s="458" t="s">
        <v>1050</v>
      </c>
      <c r="ISU2" s="458" t="s">
        <v>1050</v>
      </c>
      <c r="ISV2" s="458" t="s">
        <v>1050</v>
      </c>
      <c r="ISW2" s="458" t="s">
        <v>1050</v>
      </c>
      <c r="ISX2" s="458" t="s">
        <v>1050</v>
      </c>
      <c r="ISY2" s="458" t="s">
        <v>1050</v>
      </c>
      <c r="ISZ2" s="458" t="s">
        <v>1050</v>
      </c>
      <c r="ITA2" s="458" t="s">
        <v>1050</v>
      </c>
      <c r="ITB2" s="458" t="s">
        <v>1050</v>
      </c>
      <c r="ITC2" s="458" t="s">
        <v>1050</v>
      </c>
      <c r="ITD2" s="458" t="s">
        <v>1050</v>
      </c>
      <c r="ITE2" s="458" t="s">
        <v>1050</v>
      </c>
      <c r="ITF2" s="458" t="s">
        <v>1050</v>
      </c>
      <c r="ITG2" s="458" t="s">
        <v>1050</v>
      </c>
      <c r="ITH2" s="458" t="s">
        <v>1050</v>
      </c>
      <c r="ITI2" s="458" t="s">
        <v>1050</v>
      </c>
      <c r="ITJ2" s="458" t="s">
        <v>1050</v>
      </c>
      <c r="ITK2" s="458" t="s">
        <v>1050</v>
      </c>
      <c r="ITL2" s="458" t="s">
        <v>1050</v>
      </c>
      <c r="ITM2" s="458" t="s">
        <v>1050</v>
      </c>
      <c r="ITN2" s="458" t="s">
        <v>1050</v>
      </c>
      <c r="ITO2" s="458" t="s">
        <v>1050</v>
      </c>
      <c r="ITP2" s="458" t="s">
        <v>1050</v>
      </c>
      <c r="ITQ2" s="458" t="s">
        <v>1050</v>
      </c>
      <c r="ITR2" s="458" t="s">
        <v>1050</v>
      </c>
      <c r="ITS2" s="458" t="s">
        <v>1050</v>
      </c>
      <c r="ITT2" s="458" t="s">
        <v>1050</v>
      </c>
      <c r="ITU2" s="458" t="s">
        <v>1050</v>
      </c>
      <c r="ITV2" s="458" t="s">
        <v>1050</v>
      </c>
      <c r="ITW2" s="458" t="s">
        <v>1050</v>
      </c>
      <c r="ITX2" s="458" t="s">
        <v>1050</v>
      </c>
      <c r="ITY2" s="458" t="s">
        <v>1050</v>
      </c>
      <c r="ITZ2" s="458" t="s">
        <v>1050</v>
      </c>
      <c r="IUA2" s="458" t="s">
        <v>1050</v>
      </c>
      <c r="IUB2" s="458" t="s">
        <v>1050</v>
      </c>
      <c r="IUC2" s="458" t="s">
        <v>1050</v>
      </c>
      <c r="IUD2" s="458" t="s">
        <v>1050</v>
      </c>
      <c r="IUE2" s="458" t="s">
        <v>1050</v>
      </c>
      <c r="IUF2" s="458" t="s">
        <v>1050</v>
      </c>
      <c r="IUG2" s="458" t="s">
        <v>1050</v>
      </c>
      <c r="IUH2" s="458" t="s">
        <v>1050</v>
      </c>
      <c r="IUI2" s="458" t="s">
        <v>1050</v>
      </c>
      <c r="IUJ2" s="458" t="s">
        <v>1050</v>
      </c>
      <c r="IUK2" s="458" t="s">
        <v>1050</v>
      </c>
      <c r="IUL2" s="458" t="s">
        <v>1050</v>
      </c>
      <c r="IUM2" s="458" t="s">
        <v>1050</v>
      </c>
      <c r="IUN2" s="458" t="s">
        <v>1050</v>
      </c>
      <c r="IUO2" s="458" t="s">
        <v>1050</v>
      </c>
      <c r="IUP2" s="458" t="s">
        <v>1050</v>
      </c>
      <c r="IUQ2" s="458" t="s">
        <v>1050</v>
      </c>
      <c r="IUR2" s="458" t="s">
        <v>1050</v>
      </c>
      <c r="IUS2" s="458" t="s">
        <v>1050</v>
      </c>
      <c r="IUT2" s="458" t="s">
        <v>1050</v>
      </c>
      <c r="IUU2" s="458" t="s">
        <v>1050</v>
      </c>
      <c r="IUV2" s="458" t="s">
        <v>1050</v>
      </c>
      <c r="IUW2" s="458" t="s">
        <v>1050</v>
      </c>
      <c r="IUX2" s="458" t="s">
        <v>1050</v>
      </c>
      <c r="IUY2" s="458" t="s">
        <v>1050</v>
      </c>
      <c r="IUZ2" s="458" t="s">
        <v>1050</v>
      </c>
      <c r="IVA2" s="458" t="s">
        <v>1050</v>
      </c>
      <c r="IVB2" s="458" t="s">
        <v>1050</v>
      </c>
      <c r="IVC2" s="458" t="s">
        <v>1050</v>
      </c>
      <c r="IVD2" s="458" t="s">
        <v>1050</v>
      </c>
      <c r="IVE2" s="458" t="s">
        <v>1050</v>
      </c>
      <c r="IVF2" s="458" t="s">
        <v>1050</v>
      </c>
      <c r="IVG2" s="458" t="s">
        <v>1050</v>
      </c>
      <c r="IVH2" s="458" t="s">
        <v>1050</v>
      </c>
      <c r="IVI2" s="458" t="s">
        <v>1050</v>
      </c>
      <c r="IVJ2" s="458" t="s">
        <v>1050</v>
      </c>
      <c r="IVK2" s="458" t="s">
        <v>1050</v>
      </c>
      <c r="IVL2" s="458" t="s">
        <v>1050</v>
      </c>
      <c r="IVM2" s="458" t="s">
        <v>1050</v>
      </c>
      <c r="IVN2" s="458" t="s">
        <v>1050</v>
      </c>
      <c r="IVO2" s="458" t="s">
        <v>1050</v>
      </c>
      <c r="IVP2" s="458" t="s">
        <v>1050</v>
      </c>
      <c r="IVQ2" s="458" t="s">
        <v>1050</v>
      </c>
      <c r="IVR2" s="458" t="s">
        <v>1050</v>
      </c>
      <c r="IVS2" s="458" t="s">
        <v>1050</v>
      </c>
      <c r="IVT2" s="458" t="s">
        <v>1050</v>
      </c>
      <c r="IVU2" s="458" t="s">
        <v>1050</v>
      </c>
      <c r="IVV2" s="458" t="s">
        <v>1050</v>
      </c>
      <c r="IVW2" s="458" t="s">
        <v>1050</v>
      </c>
      <c r="IVX2" s="458" t="s">
        <v>1050</v>
      </c>
      <c r="IVY2" s="458" t="s">
        <v>1050</v>
      </c>
      <c r="IVZ2" s="458" t="s">
        <v>1050</v>
      </c>
      <c r="IWA2" s="458" t="s">
        <v>1050</v>
      </c>
      <c r="IWB2" s="458" t="s">
        <v>1050</v>
      </c>
      <c r="IWC2" s="458" t="s">
        <v>1050</v>
      </c>
      <c r="IWD2" s="458" t="s">
        <v>1050</v>
      </c>
      <c r="IWE2" s="458" t="s">
        <v>1050</v>
      </c>
      <c r="IWF2" s="458" t="s">
        <v>1050</v>
      </c>
      <c r="IWG2" s="458" t="s">
        <v>1050</v>
      </c>
      <c r="IWH2" s="458" t="s">
        <v>1050</v>
      </c>
      <c r="IWI2" s="458" t="s">
        <v>1050</v>
      </c>
      <c r="IWJ2" s="458" t="s">
        <v>1050</v>
      </c>
      <c r="IWK2" s="458" t="s">
        <v>1050</v>
      </c>
      <c r="IWL2" s="458" t="s">
        <v>1050</v>
      </c>
      <c r="IWM2" s="458" t="s">
        <v>1050</v>
      </c>
      <c r="IWN2" s="458" t="s">
        <v>1050</v>
      </c>
      <c r="IWO2" s="458" t="s">
        <v>1050</v>
      </c>
      <c r="IWP2" s="458" t="s">
        <v>1050</v>
      </c>
      <c r="IWQ2" s="458" t="s">
        <v>1050</v>
      </c>
      <c r="IWR2" s="458" t="s">
        <v>1050</v>
      </c>
      <c r="IWS2" s="458" t="s">
        <v>1050</v>
      </c>
      <c r="IWT2" s="458" t="s">
        <v>1050</v>
      </c>
      <c r="IWU2" s="458" t="s">
        <v>1050</v>
      </c>
      <c r="IWV2" s="458" t="s">
        <v>1050</v>
      </c>
      <c r="IWW2" s="458" t="s">
        <v>1050</v>
      </c>
      <c r="IWX2" s="458" t="s">
        <v>1050</v>
      </c>
      <c r="IWY2" s="458" t="s">
        <v>1050</v>
      </c>
      <c r="IWZ2" s="458" t="s">
        <v>1050</v>
      </c>
      <c r="IXA2" s="458" t="s">
        <v>1050</v>
      </c>
      <c r="IXB2" s="458" t="s">
        <v>1050</v>
      </c>
      <c r="IXC2" s="458" t="s">
        <v>1050</v>
      </c>
      <c r="IXD2" s="458" t="s">
        <v>1050</v>
      </c>
      <c r="IXE2" s="458" t="s">
        <v>1050</v>
      </c>
      <c r="IXF2" s="458" t="s">
        <v>1050</v>
      </c>
      <c r="IXG2" s="458" t="s">
        <v>1050</v>
      </c>
      <c r="IXH2" s="458" t="s">
        <v>1050</v>
      </c>
      <c r="IXI2" s="458" t="s">
        <v>1050</v>
      </c>
      <c r="IXJ2" s="458" t="s">
        <v>1050</v>
      </c>
      <c r="IXK2" s="458" t="s">
        <v>1050</v>
      </c>
      <c r="IXL2" s="458" t="s">
        <v>1050</v>
      </c>
      <c r="IXM2" s="458" t="s">
        <v>1050</v>
      </c>
      <c r="IXN2" s="458" t="s">
        <v>1050</v>
      </c>
      <c r="IXO2" s="458" t="s">
        <v>1050</v>
      </c>
      <c r="IXP2" s="458" t="s">
        <v>1050</v>
      </c>
      <c r="IXQ2" s="458" t="s">
        <v>1050</v>
      </c>
      <c r="IXR2" s="458" t="s">
        <v>1050</v>
      </c>
      <c r="IXS2" s="458" t="s">
        <v>1050</v>
      </c>
      <c r="IXT2" s="458" t="s">
        <v>1050</v>
      </c>
      <c r="IXU2" s="458" t="s">
        <v>1050</v>
      </c>
      <c r="IXV2" s="458" t="s">
        <v>1050</v>
      </c>
      <c r="IXW2" s="458" t="s">
        <v>1050</v>
      </c>
      <c r="IXX2" s="458" t="s">
        <v>1050</v>
      </c>
      <c r="IXY2" s="458" t="s">
        <v>1050</v>
      </c>
      <c r="IXZ2" s="458" t="s">
        <v>1050</v>
      </c>
      <c r="IYA2" s="458" t="s">
        <v>1050</v>
      </c>
      <c r="IYB2" s="458" t="s">
        <v>1050</v>
      </c>
      <c r="IYC2" s="458" t="s">
        <v>1050</v>
      </c>
      <c r="IYD2" s="458" t="s">
        <v>1050</v>
      </c>
      <c r="IYE2" s="458" t="s">
        <v>1050</v>
      </c>
      <c r="IYF2" s="458" t="s">
        <v>1050</v>
      </c>
      <c r="IYG2" s="458" t="s">
        <v>1050</v>
      </c>
      <c r="IYH2" s="458" t="s">
        <v>1050</v>
      </c>
      <c r="IYI2" s="458" t="s">
        <v>1050</v>
      </c>
      <c r="IYJ2" s="458" t="s">
        <v>1050</v>
      </c>
      <c r="IYK2" s="458" t="s">
        <v>1050</v>
      </c>
      <c r="IYL2" s="458" t="s">
        <v>1050</v>
      </c>
      <c r="IYM2" s="458" t="s">
        <v>1050</v>
      </c>
      <c r="IYN2" s="458" t="s">
        <v>1050</v>
      </c>
      <c r="IYO2" s="458" t="s">
        <v>1050</v>
      </c>
      <c r="IYP2" s="458" t="s">
        <v>1050</v>
      </c>
      <c r="IYQ2" s="458" t="s">
        <v>1050</v>
      </c>
      <c r="IYR2" s="458" t="s">
        <v>1050</v>
      </c>
      <c r="IYS2" s="458" t="s">
        <v>1050</v>
      </c>
      <c r="IYT2" s="458" t="s">
        <v>1050</v>
      </c>
      <c r="IYU2" s="458" t="s">
        <v>1050</v>
      </c>
      <c r="IYV2" s="458" t="s">
        <v>1050</v>
      </c>
      <c r="IYW2" s="458" t="s">
        <v>1050</v>
      </c>
      <c r="IYX2" s="458" t="s">
        <v>1050</v>
      </c>
      <c r="IYY2" s="458" t="s">
        <v>1050</v>
      </c>
      <c r="IYZ2" s="458" t="s">
        <v>1050</v>
      </c>
      <c r="IZA2" s="458" t="s">
        <v>1050</v>
      </c>
      <c r="IZB2" s="458" t="s">
        <v>1050</v>
      </c>
      <c r="IZC2" s="458" t="s">
        <v>1050</v>
      </c>
      <c r="IZD2" s="458" t="s">
        <v>1050</v>
      </c>
      <c r="IZE2" s="458" t="s">
        <v>1050</v>
      </c>
      <c r="IZF2" s="458" t="s">
        <v>1050</v>
      </c>
      <c r="IZG2" s="458" t="s">
        <v>1050</v>
      </c>
      <c r="IZH2" s="458" t="s">
        <v>1050</v>
      </c>
      <c r="IZI2" s="458" t="s">
        <v>1050</v>
      </c>
      <c r="IZJ2" s="458" t="s">
        <v>1050</v>
      </c>
      <c r="IZK2" s="458" t="s">
        <v>1050</v>
      </c>
      <c r="IZL2" s="458" t="s">
        <v>1050</v>
      </c>
      <c r="IZM2" s="458" t="s">
        <v>1050</v>
      </c>
      <c r="IZN2" s="458" t="s">
        <v>1050</v>
      </c>
      <c r="IZO2" s="458" t="s">
        <v>1050</v>
      </c>
      <c r="IZP2" s="458" t="s">
        <v>1050</v>
      </c>
      <c r="IZQ2" s="458" t="s">
        <v>1050</v>
      </c>
      <c r="IZR2" s="458" t="s">
        <v>1050</v>
      </c>
      <c r="IZS2" s="458" t="s">
        <v>1050</v>
      </c>
      <c r="IZT2" s="458" t="s">
        <v>1050</v>
      </c>
      <c r="IZU2" s="458" t="s">
        <v>1050</v>
      </c>
      <c r="IZV2" s="458" t="s">
        <v>1050</v>
      </c>
      <c r="IZW2" s="458" t="s">
        <v>1050</v>
      </c>
      <c r="IZX2" s="458" t="s">
        <v>1050</v>
      </c>
      <c r="IZY2" s="458" t="s">
        <v>1050</v>
      </c>
      <c r="IZZ2" s="458" t="s">
        <v>1050</v>
      </c>
      <c r="JAA2" s="458" t="s">
        <v>1050</v>
      </c>
      <c r="JAB2" s="458" t="s">
        <v>1050</v>
      </c>
      <c r="JAC2" s="458" t="s">
        <v>1050</v>
      </c>
      <c r="JAD2" s="458" t="s">
        <v>1050</v>
      </c>
      <c r="JAE2" s="458" t="s">
        <v>1050</v>
      </c>
      <c r="JAF2" s="458" t="s">
        <v>1050</v>
      </c>
      <c r="JAG2" s="458" t="s">
        <v>1050</v>
      </c>
      <c r="JAH2" s="458" t="s">
        <v>1050</v>
      </c>
      <c r="JAI2" s="458" t="s">
        <v>1050</v>
      </c>
      <c r="JAJ2" s="458" t="s">
        <v>1050</v>
      </c>
      <c r="JAK2" s="458" t="s">
        <v>1050</v>
      </c>
      <c r="JAL2" s="458" t="s">
        <v>1050</v>
      </c>
      <c r="JAM2" s="458" t="s">
        <v>1050</v>
      </c>
      <c r="JAN2" s="458" t="s">
        <v>1050</v>
      </c>
      <c r="JAO2" s="458" t="s">
        <v>1050</v>
      </c>
      <c r="JAP2" s="458" t="s">
        <v>1050</v>
      </c>
      <c r="JAQ2" s="458" t="s">
        <v>1050</v>
      </c>
      <c r="JAR2" s="458" t="s">
        <v>1050</v>
      </c>
      <c r="JAS2" s="458" t="s">
        <v>1050</v>
      </c>
      <c r="JAT2" s="458" t="s">
        <v>1050</v>
      </c>
      <c r="JAU2" s="458" t="s">
        <v>1050</v>
      </c>
      <c r="JAV2" s="458" t="s">
        <v>1050</v>
      </c>
      <c r="JAW2" s="458" t="s">
        <v>1050</v>
      </c>
      <c r="JAX2" s="458" t="s">
        <v>1050</v>
      </c>
      <c r="JAY2" s="458" t="s">
        <v>1050</v>
      </c>
      <c r="JAZ2" s="458" t="s">
        <v>1050</v>
      </c>
      <c r="JBA2" s="458" t="s">
        <v>1050</v>
      </c>
      <c r="JBB2" s="458" t="s">
        <v>1050</v>
      </c>
      <c r="JBC2" s="458" t="s">
        <v>1050</v>
      </c>
      <c r="JBD2" s="458" t="s">
        <v>1050</v>
      </c>
      <c r="JBE2" s="458" t="s">
        <v>1050</v>
      </c>
      <c r="JBF2" s="458" t="s">
        <v>1050</v>
      </c>
      <c r="JBG2" s="458" t="s">
        <v>1050</v>
      </c>
      <c r="JBH2" s="458" t="s">
        <v>1050</v>
      </c>
      <c r="JBI2" s="458" t="s">
        <v>1050</v>
      </c>
      <c r="JBJ2" s="458" t="s">
        <v>1050</v>
      </c>
      <c r="JBK2" s="458" t="s">
        <v>1050</v>
      </c>
      <c r="JBL2" s="458" t="s">
        <v>1050</v>
      </c>
      <c r="JBM2" s="458" t="s">
        <v>1050</v>
      </c>
      <c r="JBN2" s="458" t="s">
        <v>1050</v>
      </c>
      <c r="JBO2" s="458" t="s">
        <v>1050</v>
      </c>
      <c r="JBP2" s="458" t="s">
        <v>1050</v>
      </c>
      <c r="JBQ2" s="458" t="s">
        <v>1050</v>
      </c>
      <c r="JBR2" s="458" t="s">
        <v>1050</v>
      </c>
      <c r="JBS2" s="458" t="s">
        <v>1050</v>
      </c>
      <c r="JBT2" s="458" t="s">
        <v>1050</v>
      </c>
      <c r="JBU2" s="458" t="s">
        <v>1050</v>
      </c>
      <c r="JBV2" s="458" t="s">
        <v>1050</v>
      </c>
      <c r="JBW2" s="458" t="s">
        <v>1050</v>
      </c>
      <c r="JBX2" s="458" t="s">
        <v>1050</v>
      </c>
      <c r="JBY2" s="458" t="s">
        <v>1050</v>
      </c>
      <c r="JBZ2" s="458" t="s">
        <v>1050</v>
      </c>
      <c r="JCA2" s="458" t="s">
        <v>1050</v>
      </c>
      <c r="JCB2" s="458" t="s">
        <v>1050</v>
      </c>
      <c r="JCC2" s="458" t="s">
        <v>1050</v>
      </c>
      <c r="JCD2" s="458" t="s">
        <v>1050</v>
      </c>
      <c r="JCE2" s="458" t="s">
        <v>1050</v>
      </c>
      <c r="JCF2" s="458" t="s">
        <v>1050</v>
      </c>
      <c r="JCG2" s="458" t="s">
        <v>1050</v>
      </c>
      <c r="JCH2" s="458" t="s">
        <v>1050</v>
      </c>
      <c r="JCI2" s="458" t="s">
        <v>1050</v>
      </c>
      <c r="JCJ2" s="458" t="s">
        <v>1050</v>
      </c>
      <c r="JCK2" s="458" t="s">
        <v>1050</v>
      </c>
      <c r="JCL2" s="458" t="s">
        <v>1050</v>
      </c>
      <c r="JCM2" s="458" t="s">
        <v>1050</v>
      </c>
      <c r="JCN2" s="458" t="s">
        <v>1050</v>
      </c>
      <c r="JCO2" s="458" t="s">
        <v>1050</v>
      </c>
      <c r="JCP2" s="458" t="s">
        <v>1050</v>
      </c>
      <c r="JCQ2" s="458" t="s">
        <v>1050</v>
      </c>
      <c r="JCR2" s="458" t="s">
        <v>1050</v>
      </c>
      <c r="JCS2" s="458" t="s">
        <v>1050</v>
      </c>
      <c r="JCT2" s="458" t="s">
        <v>1050</v>
      </c>
      <c r="JCU2" s="458" t="s">
        <v>1050</v>
      </c>
      <c r="JCV2" s="458" t="s">
        <v>1050</v>
      </c>
      <c r="JCW2" s="458" t="s">
        <v>1050</v>
      </c>
      <c r="JCX2" s="458" t="s">
        <v>1050</v>
      </c>
      <c r="JCY2" s="458" t="s">
        <v>1050</v>
      </c>
      <c r="JCZ2" s="458" t="s">
        <v>1050</v>
      </c>
      <c r="JDA2" s="458" t="s">
        <v>1050</v>
      </c>
      <c r="JDB2" s="458" t="s">
        <v>1050</v>
      </c>
      <c r="JDC2" s="458" t="s">
        <v>1050</v>
      </c>
      <c r="JDD2" s="458" t="s">
        <v>1050</v>
      </c>
      <c r="JDE2" s="458" t="s">
        <v>1050</v>
      </c>
      <c r="JDF2" s="458" t="s">
        <v>1050</v>
      </c>
      <c r="JDG2" s="458" t="s">
        <v>1050</v>
      </c>
      <c r="JDH2" s="458" t="s">
        <v>1050</v>
      </c>
      <c r="JDI2" s="458" t="s">
        <v>1050</v>
      </c>
      <c r="JDJ2" s="458" t="s">
        <v>1050</v>
      </c>
      <c r="JDK2" s="458" t="s">
        <v>1050</v>
      </c>
      <c r="JDL2" s="458" t="s">
        <v>1050</v>
      </c>
      <c r="JDM2" s="458" t="s">
        <v>1050</v>
      </c>
      <c r="JDN2" s="458" t="s">
        <v>1050</v>
      </c>
      <c r="JDO2" s="458" t="s">
        <v>1050</v>
      </c>
      <c r="JDP2" s="458" t="s">
        <v>1050</v>
      </c>
      <c r="JDQ2" s="458" t="s">
        <v>1050</v>
      </c>
      <c r="JDR2" s="458" t="s">
        <v>1050</v>
      </c>
      <c r="JDS2" s="458" t="s">
        <v>1050</v>
      </c>
      <c r="JDT2" s="458" t="s">
        <v>1050</v>
      </c>
      <c r="JDU2" s="458" t="s">
        <v>1050</v>
      </c>
      <c r="JDV2" s="458" t="s">
        <v>1050</v>
      </c>
      <c r="JDW2" s="458" t="s">
        <v>1050</v>
      </c>
      <c r="JDX2" s="458" t="s">
        <v>1050</v>
      </c>
      <c r="JDY2" s="458" t="s">
        <v>1050</v>
      </c>
      <c r="JDZ2" s="458" t="s">
        <v>1050</v>
      </c>
      <c r="JEA2" s="458" t="s">
        <v>1050</v>
      </c>
      <c r="JEB2" s="458" t="s">
        <v>1050</v>
      </c>
      <c r="JEC2" s="458" t="s">
        <v>1050</v>
      </c>
      <c r="JED2" s="458" t="s">
        <v>1050</v>
      </c>
      <c r="JEE2" s="458" t="s">
        <v>1050</v>
      </c>
      <c r="JEF2" s="458" t="s">
        <v>1050</v>
      </c>
      <c r="JEG2" s="458" t="s">
        <v>1050</v>
      </c>
      <c r="JEH2" s="458" t="s">
        <v>1050</v>
      </c>
      <c r="JEI2" s="458" t="s">
        <v>1050</v>
      </c>
      <c r="JEJ2" s="458" t="s">
        <v>1050</v>
      </c>
      <c r="JEK2" s="458" t="s">
        <v>1050</v>
      </c>
      <c r="JEL2" s="458" t="s">
        <v>1050</v>
      </c>
      <c r="JEM2" s="458" t="s">
        <v>1050</v>
      </c>
      <c r="JEN2" s="458" t="s">
        <v>1050</v>
      </c>
      <c r="JEO2" s="458" t="s">
        <v>1050</v>
      </c>
      <c r="JEP2" s="458" t="s">
        <v>1050</v>
      </c>
      <c r="JEQ2" s="458" t="s">
        <v>1050</v>
      </c>
      <c r="JER2" s="458" t="s">
        <v>1050</v>
      </c>
      <c r="JES2" s="458" t="s">
        <v>1050</v>
      </c>
      <c r="JET2" s="458" t="s">
        <v>1050</v>
      </c>
      <c r="JEU2" s="458" t="s">
        <v>1050</v>
      </c>
      <c r="JEV2" s="458" t="s">
        <v>1050</v>
      </c>
      <c r="JEW2" s="458" t="s">
        <v>1050</v>
      </c>
      <c r="JEX2" s="458" t="s">
        <v>1050</v>
      </c>
      <c r="JEY2" s="458" t="s">
        <v>1050</v>
      </c>
      <c r="JEZ2" s="458" t="s">
        <v>1050</v>
      </c>
      <c r="JFA2" s="458" t="s">
        <v>1050</v>
      </c>
      <c r="JFB2" s="458" t="s">
        <v>1050</v>
      </c>
      <c r="JFC2" s="458" t="s">
        <v>1050</v>
      </c>
      <c r="JFD2" s="458" t="s">
        <v>1050</v>
      </c>
      <c r="JFE2" s="458" t="s">
        <v>1050</v>
      </c>
      <c r="JFF2" s="458" t="s">
        <v>1050</v>
      </c>
      <c r="JFG2" s="458" t="s">
        <v>1050</v>
      </c>
      <c r="JFH2" s="458" t="s">
        <v>1050</v>
      </c>
      <c r="JFI2" s="458" t="s">
        <v>1050</v>
      </c>
      <c r="JFJ2" s="458" t="s">
        <v>1050</v>
      </c>
      <c r="JFK2" s="458" t="s">
        <v>1050</v>
      </c>
      <c r="JFL2" s="458" t="s">
        <v>1050</v>
      </c>
      <c r="JFM2" s="458" t="s">
        <v>1050</v>
      </c>
      <c r="JFN2" s="458" t="s">
        <v>1050</v>
      </c>
      <c r="JFO2" s="458" t="s">
        <v>1050</v>
      </c>
      <c r="JFP2" s="458" t="s">
        <v>1050</v>
      </c>
      <c r="JFQ2" s="458" t="s">
        <v>1050</v>
      </c>
      <c r="JFR2" s="458" t="s">
        <v>1050</v>
      </c>
      <c r="JFS2" s="458" t="s">
        <v>1050</v>
      </c>
      <c r="JFT2" s="458" t="s">
        <v>1050</v>
      </c>
      <c r="JFU2" s="458" t="s">
        <v>1050</v>
      </c>
      <c r="JFV2" s="458" t="s">
        <v>1050</v>
      </c>
      <c r="JFW2" s="458" t="s">
        <v>1050</v>
      </c>
      <c r="JFX2" s="458" t="s">
        <v>1050</v>
      </c>
      <c r="JFY2" s="458" t="s">
        <v>1050</v>
      </c>
      <c r="JFZ2" s="458" t="s">
        <v>1050</v>
      </c>
      <c r="JGA2" s="458" t="s">
        <v>1050</v>
      </c>
      <c r="JGB2" s="458" t="s">
        <v>1050</v>
      </c>
      <c r="JGC2" s="458" t="s">
        <v>1050</v>
      </c>
      <c r="JGD2" s="458" t="s">
        <v>1050</v>
      </c>
      <c r="JGE2" s="458" t="s">
        <v>1050</v>
      </c>
      <c r="JGF2" s="458" t="s">
        <v>1050</v>
      </c>
      <c r="JGG2" s="458" t="s">
        <v>1050</v>
      </c>
      <c r="JGH2" s="458" t="s">
        <v>1050</v>
      </c>
      <c r="JGI2" s="458" t="s">
        <v>1050</v>
      </c>
      <c r="JGJ2" s="458" t="s">
        <v>1050</v>
      </c>
      <c r="JGK2" s="458" t="s">
        <v>1050</v>
      </c>
      <c r="JGL2" s="458" t="s">
        <v>1050</v>
      </c>
      <c r="JGM2" s="458" t="s">
        <v>1050</v>
      </c>
      <c r="JGN2" s="458" t="s">
        <v>1050</v>
      </c>
      <c r="JGO2" s="458" t="s">
        <v>1050</v>
      </c>
      <c r="JGP2" s="458" t="s">
        <v>1050</v>
      </c>
      <c r="JGQ2" s="458" t="s">
        <v>1050</v>
      </c>
      <c r="JGR2" s="458" t="s">
        <v>1050</v>
      </c>
      <c r="JGS2" s="458" t="s">
        <v>1050</v>
      </c>
      <c r="JGT2" s="458" t="s">
        <v>1050</v>
      </c>
      <c r="JGU2" s="458" t="s">
        <v>1050</v>
      </c>
      <c r="JGV2" s="458" t="s">
        <v>1050</v>
      </c>
      <c r="JGW2" s="458" t="s">
        <v>1050</v>
      </c>
      <c r="JGX2" s="458" t="s">
        <v>1050</v>
      </c>
      <c r="JGY2" s="458" t="s">
        <v>1050</v>
      </c>
      <c r="JGZ2" s="458" t="s">
        <v>1050</v>
      </c>
      <c r="JHA2" s="458" t="s">
        <v>1050</v>
      </c>
      <c r="JHB2" s="458" t="s">
        <v>1050</v>
      </c>
      <c r="JHC2" s="458" t="s">
        <v>1050</v>
      </c>
      <c r="JHD2" s="458" t="s">
        <v>1050</v>
      </c>
      <c r="JHE2" s="458" t="s">
        <v>1050</v>
      </c>
      <c r="JHF2" s="458" t="s">
        <v>1050</v>
      </c>
      <c r="JHG2" s="458" t="s">
        <v>1050</v>
      </c>
      <c r="JHH2" s="458" t="s">
        <v>1050</v>
      </c>
      <c r="JHI2" s="458" t="s">
        <v>1050</v>
      </c>
      <c r="JHJ2" s="458" t="s">
        <v>1050</v>
      </c>
      <c r="JHK2" s="458" t="s">
        <v>1050</v>
      </c>
      <c r="JHL2" s="458" t="s">
        <v>1050</v>
      </c>
      <c r="JHM2" s="458" t="s">
        <v>1050</v>
      </c>
      <c r="JHN2" s="458" t="s">
        <v>1050</v>
      </c>
      <c r="JHO2" s="458" t="s">
        <v>1050</v>
      </c>
      <c r="JHP2" s="458" t="s">
        <v>1050</v>
      </c>
      <c r="JHQ2" s="458" t="s">
        <v>1050</v>
      </c>
      <c r="JHR2" s="458" t="s">
        <v>1050</v>
      </c>
      <c r="JHS2" s="458" t="s">
        <v>1050</v>
      </c>
      <c r="JHT2" s="458" t="s">
        <v>1050</v>
      </c>
      <c r="JHU2" s="458" t="s">
        <v>1050</v>
      </c>
      <c r="JHV2" s="458" t="s">
        <v>1050</v>
      </c>
      <c r="JHW2" s="458" t="s">
        <v>1050</v>
      </c>
      <c r="JHX2" s="458" t="s">
        <v>1050</v>
      </c>
      <c r="JHY2" s="458" t="s">
        <v>1050</v>
      </c>
      <c r="JHZ2" s="458" t="s">
        <v>1050</v>
      </c>
      <c r="JIA2" s="458" t="s">
        <v>1050</v>
      </c>
      <c r="JIB2" s="458" t="s">
        <v>1050</v>
      </c>
      <c r="JIC2" s="458" t="s">
        <v>1050</v>
      </c>
      <c r="JID2" s="458" t="s">
        <v>1050</v>
      </c>
      <c r="JIE2" s="458" t="s">
        <v>1050</v>
      </c>
      <c r="JIF2" s="458" t="s">
        <v>1050</v>
      </c>
      <c r="JIG2" s="458" t="s">
        <v>1050</v>
      </c>
      <c r="JIH2" s="458" t="s">
        <v>1050</v>
      </c>
      <c r="JII2" s="458" t="s">
        <v>1050</v>
      </c>
      <c r="JIJ2" s="458" t="s">
        <v>1050</v>
      </c>
      <c r="JIK2" s="458" t="s">
        <v>1050</v>
      </c>
      <c r="JIL2" s="458" t="s">
        <v>1050</v>
      </c>
      <c r="JIM2" s="458" t="s">
        <v>1050</v>
      </c>
      <c r="JIN2" s="458" t="s">
        <v>1050</v>
      </c>
      <c r="JIO2" s="458" t="s">
        <v>1050</v>
      </c>
      <c r="JIP2" s="458" t="s">
        <v>1050</v>
      </c>
      <c r="JIQ2" s="458" t="s">
        <v>1050</v>
      </c>
      <c r="JIR2" s="458" t="s">
        <v>1050</v>
      </c>
      <c r="JIS2" s="458" t="s">
        <v>1050</v>
      </c>
      <c r="JIT2" s="458" t="s">
        <v>1050</v>
      </c>
      <c r="JIU2" s="458" t="s">
        <v>1050</v>
      </c>
      <c r="JIV2" s="458" t="s">
        <v>1050</v>
      </c>
      <c r="JIW2" s="458" t="s">
        <v>1050</v>
      </c>
      <c r="JIX2" s="458" t="s">
        <v>1050</v>
      </c>
      <c r="JIY2" s="458" t="s">
        <v>1050</v>
      </c>
      <c r="JIZ2" s="458" t="s">
        <v>1050</v>
      </c>
      <c r="JJA2" s="458" t="s">
        <v>1050</v>
      </c>
      <c r="JJB2" s="458" t="s">
        <v>1050</v>
      </c>
      <c r="JJC2" s="458" t="s">
        <v>1050</v>
      </c>
      <c r="JJD2" s="458" t="s">
        <v>1050</v>
      </c>
      <c r="JJE2" s="458" t="s">
        <v>1050</v>
      </c>
      <c r="JJF2" s="458" t="s">
        <v>1050</v>
      </c>
      <c r="JJG2" s="458" t="s">
        <v>1050</v>
      </c>
      <c r="JJH2" s="458" t="s">
        <v>1050</v>
      </c>
      <c r="JJI2" s="458" t="s">
        <v>1050</v>
      </c>
      <c r="JJJ2" s="458" t="s">
        <v>1050</v>
      </c>
      <c r="JJK2" s="458" t="s">
        <v>1050</v>
      </c>
      <c r="JJL2" s="458" t="s">
        <v>1050</v>
      </c>
      <c r="JJM2" s="458" t="s">
        <v>1050</v>
      </c>
      <c r="JJN2" s="458" t="s">
        <v>1050</v>
      </c>
      <c r="JJO2" s="458" t="s">
        <v>1050</v>
      </c>
      <c r="JJP2" s="458" t="s">
        <v>1050</v>
      </c>
      <c r="JJQ2" s="458" t="s">
        <v>1050</v>
      </c>
      <c r="JJR2" s="458" t="s">
        <v>1050</v>
      </c>
      <c r="JJS2" s="458" t="s">
        <v>1050</v>
      </c>
      <c r="JJT2" s="458" t="s">
        <v>1050</v>
      </c>
      <c r="JJU2" s="458" t="s">
        <v>1050</v>
      </c>
      <c r="JJV2" s="458" t="s">
        <v>1050</v>
      </c>
      <c r="JJW2" s="458" t="s">
        <v>1050</v>
      </c>
      <c r="JJX2" s="458" t="s">
        <v>1050</v>
      </c>
      <c r="JJY2" s="458" t="s">
        <v>1050</v>
      </c>
      <c r="JJZ2" s="458" t="s">
        <v>1050</v>
      </c>
      <c r="JKA2" s="458" t="s">
        <v>1050</v>
      </c>
      <c r="JKB2" s="458" t="s">
        <v>1050</v>
      </c>
      <c r="JKC2" s="458" t="s">
        <v>1050</v>
      </c>
      <c r="JKD2" s="458" t="s">
        <v>1050</v>
      </c>
      <c r="JKE2" s="458" t="s">
        <v>1050</v>
      </c>
      <c r="JKF2" s="458" t="s">
        <v>1050</v>
      </c>
      <c r="JKG2" s="458" t="s">
        <v>1050</v>
      </c>
      <c r="JKH2" s="458" t="s">
        <v>1050</v>
      </c>
      <c r="JKI2" s="458" t="s">
        <v>1050</v>
      </c>
      <c r="JKJ2" s="458" t="s">
        <v>1050</v>
      </c>
      <c r="JKK2" s="458" t="s">
        <v>1050</v>
      </c>
      <c r="JKL2" s="458" t="s">
        <v>1050</v>
      </c>
      <c r="JKM2" s="458" t="s">
        <v>1050</v>
      </c>
      <c r="JKN2" s="458" t="s">
        <v>1050</v>
      </c>
      <c r="JKO2" s="458" t="s">
        <v>1050</v>
      </c>
      <c r="JKP2" s="458" t="s">
        <v>1050</v>
      </c>
      <c r="JKQ2" s="458" t="s">
        <v>1050</v>
      </c>
      <c r="JKR2" s="458" t="s">
        <v>1050</v>
      </c>
      <c r="JKS2" s="458" t="s">
        <v>1050</v>
      </c>
      <c r="JKT2" s="458" t="s">
        <v>1050</v>
      </c>
      <c r="JKU2" s="458" t="s">
        <v>1050</v>
      </c>
      <c r="JKV2" s="458" t="s">
        <v>1050</v>
      </c>
      <c r="JKW2" s="458" t="s">
        <v>1050</v>
      </c>
      <c r="JKX2" s="458" t="s">
        <v>1050</v>
      </c>
      <c r="JKY2" s="458" t="s">
        <v>1050</v>
      </c>
      <c r="JKZ2" s="458" t="s">
        <v>1050</v>
      </c>
      <c r="JLA2" s="458" t="s">
        <v>1050</v>
      </c>
      <c r="JLB2" s="458" t="s">
        <v>1050</v>
      </c>
      <c r="JLC2" s="458" t="s">
        <v>1050</v>
      </c>
      <c r="JLD2" s="458" t="s">
        <v>1050</v>
      </c>
      <c r="JLE2" s="458" t="s">
        <v>1050</v>
      </c>
      <c r="JLF2" s="458" t="s">
        <v>1050</v>
      </c>
      <c r="JLG2" s="458" t="s">
        <v>1050</v>
      </c>
      <c r="JLH2" s="458" t="s">
        <v>1050</v>
      </c>
      <c r="JLI2" s="458" t="s">
        <v>1050</v>
      </c>
      <c r="JLJ2" s="458" t="s">
        <v>1050</v>
      </c>
      <c r="JLK2" s="458" t="s">
        <v>1050</v>
      </c>
      <c r="JLL2" s="458" t="s">
        <v>1050</v>
      </c>
      <c r="JLM2" s="458" t="s">
        <v>1050</v>
      </c>
      <c r="JLN2" s="458" t="s">
        <v>1050</v>
      </c>
      <c r="JLO2" s="458" t="s">
        <v>1050</v>
      </c>
      <c r="JLP2" s="458" t="s">
        <v>1050</v>
      </c>
      <c r="JLQ2" s="458" t="s">
        <v>1050</v>
      </c>
      <c r="JLR2" s="458" t="s">
        <v>1050</v>
      </c>
      <c r="JLS2" s="458" t="s">
        <v>1050</v>
      </c>
      <c r="JLT2" s="458" t="s">
        <v>1050</v>
      </c>
      <c r="JLU2" s="458" t="s">
        <v>1050</v>
      </c>
      <c r="JLV2" s="458" t="s">
        <v>1050</v>
      </c>
      <c r="JLW2" s="458" t="s">
        <v>1050</v>
      </c>
      <c r="JLX2" s="458" t="s">
        <v>1050</v>
      </c>
      <c r="JLY2" s="458" t="s">
        <v>1050</v>
      </c>
      <c r="JLZ2" s="458" t="s">
        <v>1050</v>
      </c>
      <c r="JMA2" s="458" t="s">
        <v>1050</v>
      </c>
      <c r="JMB2" s="458" t="s">
        <v>1050</v>
      </c>
      <c r="JMC2" s="458" t="s">
        <v>1050</v>
      </c>
      <c r="JMD2" s="458" t="s">
        <v>1050</v>
      </c>
      <c r="JME2" s="458" t="s">
        <v>1050</v>
      </c>
      <c r="JMF2" s="458" t="s">
        <v>1050</v>
      </c>
      <c r="JMG2" s="458" t="s">
        <v>1050</v>
      </c>
      <c r="JMH2" s="458" t="s">
        <v>1050</v>
      </c>
      <c r="JMI2" s="458" t="s">
        <v>1050</v>
      </c>
      <c r="JMJ2" s="458" t="s">
        <v>1050</v>
      </c>
      <c r="JMK2" s="458" t="s">
        <v>1050</v>
      </c>
      <c r="JML2" s="458" t="s">
        <v>1050</v>
      </c>
      <c r="JMM2" s="458" t="s">
        <v>1050</v>
      </c>
      <c r="JMN2" s="458" t="s">
        <v>1050</v>
      </c>
      <c r="JMO2" s="458" t="s">
        <v>1050</v>
      </c>
      <c r="JMP2" s="458" t="s">
        <v>1050</v>
      </c>
      <c r="JMQ2" s="458" t="s">
        <v>1050</v>
      </c>
      <c r="JMR2" s="458" t="s">
        <v>1050</v>
      </c>
      <c r="JMS2" s="458" t="s">
        <v>1050</v>
      </c>
      <c r="JMT2" s="458" t="s">
        <v>1050</v>
      </c>
      <c r="JMU2" s="458" t="s">
        <v>1050</v>
      </c>
      <c r="JMV2" s="458" t="s">
        <v>1050</v>
      </c>
      <c r="JMW2" s="458" t="s">
        <v>1050</v>
      </c>
      <c r="JMX2" s="458" t="s">
        <v>1050</v>
      </c>
      <c r="JMY2" s="458" t="s">
        <v>1050</v>
      </c>
      <c r="JMZ2" s="458" t="s">
        <v>1050</v>
      </c>
      <c r="JNA2" s="458" t="s">
        <v>1050</v>
      </c>
      <c r="JNB2" s="458" t="s">
        <v>1050</v>
      </c>
      <c r="JNC2" s="458" t="s">
        <v>1050</v>
      </c>
      <c r="JND2" s="458" t="s">
        <v>1050</v>
      </c>
      <c r="JNE2" s="458" t="s">
        <v>1050</v>
      </c>
      <c r="JNF2" s="458" t="s">
        <v>1050</v>
      </c>
      <c r="JNG2" s="458" t="s">
        <v>1050</v>
      </c>
      <c r="JNH2" s="458" t="s">
        <v>1050</v>
      </c>
      <c r="JNI2" s="458" t="s">
        <v>1050</v>
      </c>
      <c r="JNJ2" s="458" t="s">
        <v>1050</v>
      </c>
      <c r="JNK2" s="458" t="s">
        <v>1050</v>
      </c>
      <c r="JNL2" s="458" t="s">
        <v>1050</v>
      </c>
      <c r="JNM2" s="458" t="s">
        <v>1050</v>
      </c>
      <c r="JNN2" s="458" t="s">
        <v>1050</v>
      </c>
      <c r="JNO2" s="458" t="s">
        <v>1050</v>
      </c>
      <c r="JNP2" s="458" t="s">
        <v>1050</v>
      </c>
      <c r="JNQ2" s="458" t="s">
        <v>1050</v>
      </c>
      <c r="JNR2" s="458" t="s">
        <v>1050</v>
      </c>
      <c r="JNS2" s="458" t="s">
        <v>1050</v>
      </c>
      <c r="JNT2" s="458" t="s">
        <v>1050</v>
      </c>
      <c r="JNU2" s="458" t="s">
        <v>1050</v>
      </c>
      <c r="JNV2" s="458" t="s">
        <v>1050</v>
      </c>
      <c r="JNW2" s="458" t="s">
        <v>1050</v>
      </c>
      <c r="JNX2" s="458" t="s">
        <v>1050</v>
      </c>
      <c r="JNY2" s="458" t="s">
        <v>1050</v>
      </c>
      <c r="JNZ2" s="458" t="s">
        <v>1050</v>
      </c>
      <c r="JOA2" s="458" t="s">
        <v>1050</v>
      </c>
      <c r="JOB2" s="458" t="s">
        <v>1050</v>
      </c>
      <c r="JOC2" s="458" t="s">
        <v>1050</v>
      </c>
      <c r="JOD2" s="458" t="s">
        <v>1050</v>
      </c>
      <c r="JOE2" s="458" t="s">
        <v>1050</v>
      </c>
      <c r="JOF2" s="458" t="s">
        <v>1050</v>
      </c>
      <c r="JOG2" s="458" t="s">
        <v>1050</v>
      </c>
      <c r="JOH2" s="458" t="s">
        <v>1050</v>
      </c>
      <c r="JOI2" s="458" t="s">
        <v>1050</v>
      </c>
      <c r="JOJ2" s="458" t="s">
        <v>1050</v>
      </c>
      <c r="JOK2" s="458" t="s">
        <v>1050</v>
      </c>
      <c r="JOL2" s="458" t="s">
        <v>1050</v>
      </c>
      <c r="JOM2" s="458" t="s">
        <v>1050</v>
      </c>
      <c r="JON2" s="458" t="s">
        <v>1050</v>
      </c>
      <c r="JOO2" s="458" t="s">
        <v>1050</v>
      </c>
      <c r="JOP2" s="458" t="s">
        <v>1050</v>
      </c>
      <c r="JOQ2" s="458" t="s">
        <v>1050</v>
      </c>
      <c r="JOR2" s="458" t="s">
        <v>1050</v>
      </c>
      <c r="JOS2" s="458" t="s">
        <v>1050</v>
      </c>
      <c r="JOT2" s="458" t="s">
        <v>1050</v>
      </c>
      <c r="JOU2" s="458" t="s">
        <v>1050</v>
      </c>
      <c r="JOV2" s="458" t="s">
        <v>1050</v>
      </c>
      <c r="JOW2" s="458" t="s">
        <v>1050</v>
      </c>
      <c r="JOX2" s="458" t="s">
        <v>1050</v>
      </c>
      <c r="JOY2" s="458" t="s">
        <v>1050</v>
      </c>
      <c r="JOZ2" s="458" t="s">
        <v>1050</v>
      </c>
      <c r="JPA2" s="458" t="s">
        <v>1050</v>
      </c>
      <c r="JPB2" s="458" t="s">
        <v>1050</v>
      </c>
      <c r="JPC2" s="458" t="s">
        <v>1050</v>
      </c>
      <c r="JPD2" s="458" t="s">
        <v>1050</v>
      </c>
      <c r="JPE2" s="458" t="s">
        <v>1050</v>
      </c>
      <c r="JPF2" s="458" t="s">
        <v>1050</v>
      </c>
      <c r="JPG2" s="458" t="s">
        <v>1050</v>
      </c>
      <c r="JPH2" s="458" t="s">
        <v>1050</v>
      </c>
      <c r="JPI2" s="458" t="s">
        <v>1050</v>
      </c>
      <c r="JPJ2" s="458" t="s">
        <v>1050</v>
      </c>
      <c r="JPK2" s="458" t="s">
        <v>1050</v>
      </c>
      <c r="JPL2" s="458" t="s">
        <v>1050</v>
      </c>
      <c r="JPM2" s="458" t="s">
        <v>1050</v>
      </c>
      <c r="JPN2" s="458" t="s">
        <v>1050</v>
      </c>
      <c r="JPO2" s="458" t="s">
        <v>1050</v>
      </c>
      <c r="JPP2" s="458" t="s">
        <v>1050</v>
      </c>
      <c r="JPQ2" s="458" t="s">
        <v>1050</v>
      </c>
      <c r="JPR2" s="458" t="s">
        <v>1050</v>
      </c>
      <c r="JPS2" s="458" t="s">
        <v>1050</v>
      </c>
      <c r="JPT2" s="458" t="s">
        <v>1050</v>
      </c>
      <c r="JPU2" s="458" t="s">
        <v>1050</v>
      </c>
      <c r="JPV2" s="458" t="s">
        <v>1050</v>
      </c>
      <c r="JPW2" s="458" t="s">
        <v>1050</v>
      </c>
      <c r="JPX2" s="458" t="s">
        <v>1050</v>
      </c>
      <c r="JPY2" s="458" t="s">
        <v>1050</v>
      </c>
      <c r="JPZ2" s="458" t="s">
        <v>1050</v>
      </c>
      <c r="JQA2" s="458" t="s">
        <v>1050</v>
      </c>
      <c r="JQB2" s="458" t="s">
        <v>1050</v>
      </c>
      <c r="JQC2" s="458" t="s">
        <v>1050</v>
      </c>
      <c r="JQD2" s="458" t="s">
        <v>1050</v>
      </c>
      <c r="JQE2" s="458" t="s">
        <v>1050</v>
      </c>
      <c r="JQF2" s="458" t="s">
        <v>1050</v>
      </c>
      <c r="JQG2" s="458" t="s">
        <v>1050</v>
      </c>
      <c r="JQH2" s="458" t="s">
        <v>1050</v>
      </c>
      <c r="JQI2" s="458" t="s">
        <v>1050</v>
      </c>
      <c r="JQJ2" s="458" t="s">
        <v>1050</v>
      </c>
      <c r="JQK2" s="458" t="s">
        <v>1050</v>
      </c>
      <c r="JQL2" s="458" t="s">
        <v>1050</v>
      </c>
      <c r="JQM2" s="458" t="s">
        <v>1050</v>
      </c>
      <c r="JQN2" s="458" t="s">
        <v>1050</v>
      </c>
      <c r="JQO2" s="458" t="s">
        <v>1050</v>
      </c>
      <c r="JQP2" s="458" t="s">
        <v>1050</v>
      </c>
      <c r="JQQ2" s="458" t="s">
        <v>1050</v>
      </c>
      <c r="JQR2" s="458" t="s">
        <v>1050</v>
      </c>
      <c r="JQS2" s="458" t="s">
        <v>1050</v>
      </c>
      <c r="JQT2" s="458" t="s">
        <v>1050</v>
      </c>
      <c r="JQU2" s="458" t="s">
        <v>1050</v>
      </c>
      <c r="JQV2" s="458" t="s">
        <v>1050</v>
      </c>
      <c r="JQW2" s="458" t="s">
        <v>1050</v>
      </c>
      <c r="JQX2" s="458" t="s">
        <v>1050</v>
      </c>
      <c r="JQY2" s="458" t="s">
        <v>1050</v>
      </c>
      <c r="JQZ2" s="458" t="s">
        <v>1050</v>
      </c>
      <c r="JRA2" s="458" t="s">
        <v>1050</v>
      </c>
      <c r="JRB2" s="458" t="s">
        <v>1050</v>
      </c>
      <c r="JRC2" s="458" t="s">
        <v>1050</v>
      </c>
      <c r="JRD2" s="458" t="s">
        <v>1050</v>
      </c>
      <c r="JRE2" s="458" t="s">
        <v>1050</v>
      </c>
      <c r="JRF2" s="458" t="s">
        <v>1050</v>
      </c>
      <c r="JRG2" s="458" t="s">
        <v>1050</v>
      </c>
      <c r="JRH2" s="458" t="s">
        <v>1050</v>
      </c>
      <c r="JRI2" s="458" t="s">
        <v>1050</v>
      </c>
      <c r="JRJ2" s="458" t="s">
        <v>1050</v>
      </c>
      <c r="JRK2" s="458" t="s">
        <v>1050</v>
      </c>
      <c r="JRL2" s="458" t="s">
        <v>1050</v>
      </c>
      <c r="JRM2" s="458" t="s">
        <v>1050</v>
      </c>
      <c r="JRN2" s="458" t="s">
        <v>1050</v>
      </c>
      <c r="JRO2" s="458" t="s">
        <v>1050</v>
      </c>
      <c r="JRP2" s="458" t="s">
        <v>1050</v>
      </c>
      <c r="JRQ2" s="458" t="s">
        <v>1050</v>
      </c>
      <c r="JRR2" s="458" t="s">
        <v>1050</v>
      </c>
      <c r="JRS2" s="458" t="s">
        <v>1050</v>
      </c>
      <c r="JRT2" s="458" t="s">
        <v>1050</v>
      </c>
      <c r="JRU2" s="458" t="s">
        <v>1050</v>
      </c>
      <c r="JRV2" s="458" t="s">
        <v>1050</v>
      </c>
      <c r="JRW2" s="458" t="s">
        <v>1050</v>
      </c>
      <c r="JRX2" s="458" t="s">
        <v>1050</v>
      </c>
      <c r="JRY2" s="458" t="s">
        <v>1050</v>
      </c>
      <c r="JRZ2" s="458" t="s">
        <v>1050</v>
      </c>
      <c r="JSA2" s="458" t="s">
        <v>1050</v>
      </c>
      <c r="JSB2" s="458" t="s">
        <v>1050</v>
      </c>
      <c r="JSC2" s="458" t="s">
        <v>1050</v>
      </c>
      <c r="JSD2" s="458" t="s">
        <v>1050</v>
      </c>
      <c r="JSE2" s="458" t="s">
        <v>1050</v>
      </c>
      <c r="JSF2" s="458" t="s">
        <v>1050</v>
      </c>
      <c r="JSG2" s="458" t="s">
        <v>1050</v>
      </c>
      <c r="JSH2" s="458" t="s">
        <v>1050</v>
      </c>
      <c r="JSI2" s="458" t="s">
        <v>1050</v>
      </c>
      <c r="JSJ2" s="458" t="s">
        <v>1050</v>
      </c>
      <c r="JSK2" s="458" t="s">
        <v>1050</v>
      </c>
      <c r="JSL2" s="458" t="s">
        <v>1050</v>
      </c>
      <c r="JSM2" s="458" t="s">
        <v>1050</v>
      </c>
      <c r="JSN2" s="458" t="s">
        <v>1050</v>
      </c>
      <c r="JSO2" s="458" t="s">
        <v>1050</v>
      </c>
      <c r="JSP2" s="458" t="s">
        <v>1050</v>
      </c>
      <c r="JSQ2" s="458" t="s">
        <v>1050</v>
      </c>
      <c r="JSR2" s="458" t="s">
        <v>1050</v>
      </c>
      <c r="JSS2" s="458" t="s">
        <v>1050</v>
      </c>
      <c r="JST2" s="458" t="s">
        <v>1050</v>
      </c>
      <c r="JSU2" s="458" t="s">
        <v>1050</v>
      </c>
      <c r="JSV2" s="458" t="s">
        <v>1050</v>
      </c>
      <c r="JSW2" s="458" t="s">
        <v>1050</v>
      </c>
      <c r="JSX2" s="458" t="s">
        <v>1050</v>
      </c>
      <c r="JSY2" s="458" t="s">
        <v>1050</v>
      </c>
      <c r="JSZ2" s="458" t="s">
        <v>1050</v>
      </c>
      <c r="JTA2" s="458" t="s">
        <v>1050</v>
      </c>
      <c r="JTB2" s="458" t="s">
        <v>1050</v>
      </c>
      <c r="JTC2" s="458" t="s">
        <v>1050</v>
      </c>
      <c r="JTD2" s="458" t="s">
        <v>1050</v>
      </c>
      <c r="JTE2" s="458" t="s">
        <v>1050</v>
      </c>
      <c r="JTF2" s="458" t="s">
        <v>1050</v>
      </c>
      <c r="JTG2" s="458" t="s">
        <v>1050</v>
      </c>
      <c r="JTH2" s="458" t="s">
        <v>1050</v>
      </c>
      <c r="JTI2" s="458" t="s">
        <v>1050</v>
      </c>
      <c r="JTJ2" s="458" t="s">
        <v>1050</v>
      </c>
      <c r="JTK2" s="458" t="s">
        <v>1050</v>
      </c>
      <c r="JTL2" s="458" t="s">
        <v>1050</v>
      </c>
      <c r="JTM2" s="458" t="s">
        <v>1050</v>
      </c>
      <c r="JTN2" s="458" t="s">
        <v>1050</v>
      </c>
      <c r="JTO2" s="458" t="s">
        <v>1050</v>
      </c>
      <c r="JTP2" s="458" t="s">
        <v>1050</v>
      </c>
      <c r="JTQ2" s="458" t="s">
        <v>1050</v>
      </c>
      <c r="JTR2" s="458" t="s">
        <v>1050</v>
      </c>
      <c r="JTS2" s="458" t="s">
        <v>1050</v>
      </c>
      <c r="JTT2" s="458" t="s">
        <v>1050</v>
      </c>
      <c r="JTU2" s="458" t="s">
        <v>1050</v>
      </c>
      <c r="JTV2" s="458" t="s">
        <v>1050</v>
      </c>
      <c r="JTW2" s="458" t="s">
        <v>1050</v>
      </c>
      <c r="JTX2" s="458" t="s">
        <v>1050</v>
      </c>
      <c r="JTY2" s="458" t="s">
        <v>1050</v>
      </c>
      <c r="JTZ2" s="458" t="s">
        <v>1050</v>
      </c>
      <c r="JUA2" s="458" t="s">
        <v>1050</v>
      </c>
      <c r="JUB2" s="458" t="s">
        <v>1050</v>
      </c>
      <c r="JUC2" s="458" t="s">
        <v>1050</v>
      </c>
      <c r="JUD2" s="458" t="s">
        <v>1050</v>
      </c>
      <c r="JUE2" s="458" t="s">
        <v>1050</v>
      </c>
      <c r="JUF2" s="458" t="s">
        <v>1050</v>
      </c>
      <c r="JUG2" s="458" t="s">
        <v>1050</v>
      </c>
      <c r="JUH2" s="458" t="s">
        <v>1050</v>
      </c>
      <c r="JUI2" s="458" t="s">
        <v>1050</v>
      </c>
      <c r="JUJ2" s="458" t="s">
        <v>1050</v>
      </c>
      <c r="JUK2" s="458" t="s">
        <v>1050</v>
      </c>
      <c r="JUL2" s="458" t="s">
        <v>1050</v>
      </c>
      <c r="JUM2" s="458" t="s">
        <v>1050</v>
      </c>
      <c r="JUN2" s="458" t="s">
        <v>1050</v>
      </c>
      <c r="JUO2" s="458" t="s">
        <v>1050</v>
      </c>
      <c r="JUP2" s="458" t="s">
        <v>1050</v>
      </c>
      <c r="JUQ2" s="458" t="s">
        <v>1050</v>
      </c>
      <c r="JUR2" s="458" t="s">
        <v>1050</v>
      </c>
      <c r="JUS2" s="458" t="s">
        <v>1050</v>
      </c>
      <c r="JUT2" s="458" t="s">
        <v>1050</v>
      </c>
      <c r="JUU2" s="458" t="s">
        <v>1050</v>
      </c>
      <c r="JUV2" s="458" t="s">
        <v>1050</v>
      </c>
      <c r="JUW2" s="458" t="s">
        <v>1050</v>
      </c>
      <c r="JUX2" s="458" t="s">
        <v>1050</v>
      </c>
      <c r="JUY2" s="458" t="s">
        <v>1050</v>
      </c>
      <c r="JUZ2" s="458" t="s">
        <v>1050</v>
      </c>
      <c r="JVA2" s="458" t="s">
        <v>1050</v>
      </c>
      <c r="JVB2" s="458" t="s">
        <v>1050</v>
      </c>
      <c r="JVC2" s="458" t="s">
        <v>1050</v>
      </c>
      <c r="JVD2" s="458" t="s">
        <v>1050</v>
      </c>
      <c r="JVE2" s="458" t="s">
        <v>1050</v>
      </c>
      <c r="JVF2" s="458" t="s">
        <v>1050</v>
      </c>
      <c r="JVG2" s="458" t="s">
        <v>1050</v>
      </c>
      <c r="JVH2" s="458" t="s">
        <v>1050</v>
      </c>
      <c r="JVI2" s="458" t="s">
        <v>1050</v>
      </c>
      <c r="JVJ2" s="458" t="s">
        <v>1050</v>
      </c>
      <c r="JVK2" s="458" t="s">
        <v>1050</v>
      </c>
      <c r="JVL2" s="458" t="s">
        <v>1050</v>
      </c>
      <c r="JVM2" s="458" t="s">
        <v>1050</v>
      </c>
      <c r="JVN2" s="458" t="s">
        <v>1050</v>
      </c>
      <c r="JVO2" s="458" t="s">
        <v>1050</v>
      </c>
      <c r="JVP2" s="458" t="s">
        <v>1050</v>
      </c>
      <c r="JVQ2" s="458" t="s">
        <v>1050</v>
      </c>
      <c r="JVR2" s="458" t="s">
        <v>1050</v>
      </c>
      <c r="JVS2" s="458" t="s">
        <v>1050</v>
      </c>
      <c r="JVT2" s="458" t="s">
        <v>1050</v>
      </c>
      <c r="JVU2" s="458" t="s">
        <v>1050</v>
      </c>
      <c r="JVV2" s="458" t="s">
        <v>1050</v>
      </c>
      <c r="JVW2" s="458" t="s">
        <v>1050</v>
      </c>
      <c r="JVX2" s="458" t="s">
        <v>1050</v>
      </c>
      <c r="JVY2" s="458" t="s">
        <v>1050</v>
      </c>
      <c r="JVZ2" s="458" t="s">
        <v>1050</v>
      </c>
      <c r="JWA2" s="458" t="s">
        <v>1050</v>
      </c>
      <c r="JWB2" s="458" t="s">
        <v>1050</v>
      </c>
      <c r="JWC2" s="458" t="s">
        <v>1050</v>
      </c>
      <c r="JWD2" s="458" t="s">
        <v>1050</v>
      </c>
      <c r="JWE2" s="458" t="s">
        <v>1050</v>
      </c>
      <c r="JWF2" s="458" t="s">
        <v>1050</v>
      </c>
      <c r="JWG2" s="458" t="s">
        <v>1050</v>
      </c>
      <c r="JWH2" s="458" t="s">
        <v>1050</v>
      </c>
      <c r="JWI2" s="458" t="s">
        <v>1050</v>
      </c>
      <c r="JWJ2" s="458" t="s">
        <v>1050</v>
      </c>
      <c r="JWK2" s="458" t="s">
        <v>1050</v>
      </c>
      <c r="JWL2" s="458" t="s">
        <v>1050</v>
      </c>
      <c r="JWM2" s="458" t="s">
        <v>1050</v>
      </c>
      <c r="JWN2" s="458" t="s">
        <v>1050</v>
      </c>
      <c r="JWO2" s="458" t="s">
        <v>1050</v>
      </c>
      <c r="JWP2" s="458" t="s">
        <v>1050</v>
      </c>
      <c r="JWQ2" s="458" t="s">
        <v>1050</v>
      </c>
      <c r="JWR2" s="458" t="s">
        <v>1050</v>
      </c>
      <c r="JWS2" s="458" t="s">
        <v>1050</v>
      </c>
      <c r="JWT2" s="458" t="s">
        <v>1050</v>
      </c>
      <c r="JWU2" s="458" t="s">
        <v>1050</v>
      </c>
      <c r="JWV2" s="458" t="s">
        <v>1050</v>
      </c>
      <c r="JWW2" s="458" t="s">
        <v>1050</v>
      </c>
      <c r="JWX2" s="458" t="s">
        <v>1050</v>
      </c>
      <c r="JWY2" s="458" t="s">
        <v>1050</v>
      </c>
      <c r="JWZ2" s="458" t="s">
        <v>1050</v>
      </c>
      <c r="JXA2" s="458" t="s">
        <v>1050</v>
      </c>
      <c r="JXB2" s="458" t="s">
        <v>1050</v>
      </c>
      <c r="JXC2" s="458" t="s">
        <v>1050</v>
      </c>
      <c r="JXD2" s="458" t="s">
        <v>1050</v>
      </c>
      <c r="JXE2" s="458" t="s">
        <v>1050</v>
      </c>
      <c r="JXF2" s="458" t="s">
        <v>1050</v>
      </c>
      <c r="JXG2" s="458" t="s">
        <v>1050</v>
      </c>
      <c r="JXH2" s="458" t="s">
        <v>1050</v>
      </c>
      <c r="JXI2" s="458" t="s">
        <v>1050</v>
      </c>
      <c r="JXJ2" s="458" t="s">
        <v>1050</v>
      </c>
      <c r="JXK2" s="458" t="s">
        <v>1050</v>
      </c>
      <c r="JXL2" s="458" t="s">
        <v>1050</v>
      </c>
      <c r="JXM2" s="458" t="s">
        <v>1050</v>
      </c>
      <c r="JXN2" s="458" t="s">
        <v>1050</v>
      </c>
      <c r="JXO2" s="458" t="s">
        <v>1050</v>
      </c>
      <c r="JXP2" s="458" t="s">
        <v>1050</v>
      </c>
      <c r="JXQ2" s="458" t="s">
        <v>1050</v>
      </c>
      <c r="JXR2" s="458" t="s">
        <v>1050</v>
      </c>
      <c r="JXS2" s="458" t="s">
        <v>1050</v>
      </c>
      <c r="JXT2" s="458" t="s">
        <v>1050</v>
      </c>
      <c r="JXU2" s="458" t="s">
        <v>1050</v>
      </c>
      <c r="JXV2" s="458" t="s">
        <v>1050</v>
      </c>
      <c r="JXW2" s="458" t="s">
        <v>1050</v>
      </c>
      <c r="JXX2" s="458" t="s">
        <v>1050</v>
      </c>
      <c r="JXY2" s="458" t="s">
        <v>1050</v>
      </c>
      <c r="JXZ2" s="458" t="s">
        <v>1050</v>
      </c>
      <c r="JYA2" s="458" t="s">
        <v>1050</v>
      </c>
      <c r="JYB2" s="458" t="s">
        <v>1050</v>
      </c>
      <c r="JYC2" s="458" t="s">
        <v>1050</v>
      </c>
      <c r="JYD2" s="458" t="s">
        <v>1050</v>
      </c>
      <c r="JYE2" s="458" t="s">
        <v>1050</v>
      </c>
      <c r="JYF2" s="458" t="s">
        <v>1050</v>
      </c>
      <c r="JYG2" s="458" t="s">
        <v>1050</v>
      </c>
      <c r="JYH2" s="458" t="s">
        <v>1050</v>
      </c>
      <c r="JYI2" s="458" t="s">
        <v>1050</v>
      </c>
      <c r="JYJ2" s="458" t="s">
        <v>1050</v>
      </c>
      <c r="JYK2" s="458" t="s">
        <v>1050</v>
      </c>
      <c r="JYL2" s="458" t="s">
        <v>1050</v>
      </c>
      <c r="JYM2" s="458" t="s">
        <v>1050</v>
      </c>
      <c r="JYN2" s="458" t="s">
        <v>1050</v>
      </c>
      <c r="JYO2" s="458" t="s">
        <v>1050</v>
      </c>
      <c r="JYP2" s="458" t="s">
        <v>1050</v>
      </c>
      <c r="JYQ2" s="458" t="s">
        <v>1050</v>
      </c>
      <c r="JYR2" s="458" t="s">
        <v>1050</v>
      </c>
      <c r="JYS2" s="458" t="s">
        <v>1050</v>
      </c>
      <c r="JYT2" s="458" t="s">
        <v>1050</v>
      </c>
      <c r="JYU2" s="458" t="s">
        <v>1050</v>
      </c>
      <c r="JYV2" s="458" t="s">
        <v>1050</v>
      </c>
      <c r="JYW2" s="458" t="s">
        <v>1050</v>
      </c>
      <c r="JYX2" s="458" t="s">
        <v>1050</v>
      </c>
      <c r="JYY2" s="458" t="s">
        <v>1050</v>
      </c>
      <c r="JYZ2" s="458" t="s">
        <v>1050</v>
      </c>
      <c r="JZA2" s="458" t="s">
        <v>1050</v>
      </c>
      <c r="JZB2" s="458" t="s">
        <v>1050</v>
      </c>
      <c r="JZC2" s="458" t="s">
        <v>1050</v>
      </c>
      <c r="JZD2" s="458" t="s">
        <v>1050</v>
      </c>
      <c r="JZE2" s="458" t="s">
        <v>1050</v>
      </c>
      <c r="JZF2" s="458" t="s">
        <v>1050</v>
      </c>
      <c r="JZG2" s="458" t="s">
        <v>1050</v>
      </c>
      <c r="JZH2" s="458" t="s">
        <v>1050</v>
      </c>
      <c r="JZI2" s="458" t="s">
        <v>1050</v>
      </c>
      <c r="JZJ2" s="458" t="s">
        <v>1050</v>
      </c>
      <c r="JZK2" s="458" t="s">
        <v>1050</v>
      </c>
      <c r="JZL2" s="458" t="s">
        <v>1050</v>
      </c>
      <c r="JZM2" s="458" t="s">
        <v>1050</v>
      </c>
      <c r="JZN2" s="458" t="s">
        <v>1050</v>
      </c>
      <c r="JZO2" s="458" t="s">
        <v>1050</v>
      </c>
      <c r="JZP2" s="458" t="s">
        <v>1050</v>
      </c>
      <c r="JZQ2" s="458" t="s">
        <v>1050</v>
      </c>
      <c r="JZR2" s="458" t="s">
        <v>1050</v>
      </c>
      <c r="JZS2" s="458" t="s">
        <v>1050</v>
      </c>
      <c r="JZT2" s="458" t="s">
        <v>1050</v>
      </c>
      <c r="JZU2" s="458" t="s">
        <v>1050</v>
      </c>
      <c r="JZV2" s="458" t="s">
        <v>1050</v>
      </c>
      <c r="JZW2" s="458" t="s">
        <v>1050</v>
      </c>
      <c r="JZX2" s="458" t="s">
        <v>1050</v>
      </c>
      <c r="JZY2" s="458" t="s">
        <v>1050</v>
      </c>
      <c r="JZZ2" s="458" t="s">
        <v>1050</v>
      </c>
      <c r="KAA2" s="458" t="s">
        <v>1050</v>
      </c>
      <c r="KAB2" s="458" t="s">
        <v>1050</v>
      </c>
      <c r="KAC2" s="458" t="s">
        <v>1050</v>
      </c>
      <c r="KAD2" s="458" t="s">
        <v>1050</v>
      </c>
      <c r="KAE2" s="458" t="s">
        <v>1050</v>
      </c>
      <c r="KAF2" s="458" t="s">
        <v>1050</v>
      </c>
      <c r="KAG2" s="458" t="s">
        <v>1050</v>
      </c>
      <c r="KAH2" s="458" t="s">
        <v>1050</v>
      </c>
      <c r="KAI2" s="458" t="s">
        <v>1050</v>
      </c>
      <c r="KAJ2" s="458" t="s">
        <v>1050</v>
      </c>
      <c r="KAK2" s="458" t="s">
        <v>1050</v>
      </c>
      <c r="KAL2" s="458" t="s">
        <v>1050</v>
      </c>
      <c r="KAM2" s="458" t="s">
        <v>1050</v>
      </c>
      <c r="KAN2" s="458" t="s">
        <v>1050</v>
      </c>
      <c r="KAO2" s="458" t="s">
        <v>1050</v>
      </c>
      <c r="KAP2" s="458" t="s">
        <v>1050</v>
      </c>
      <c r="KAQ2" s="458" t="s">
        <v>1050</v>
      </c>
      <c r="KAR2" s="458" t="s">
        <v>1050</v>
      </c>
      <c r="KAS2" s="458" t="s">
        <v>1050</v>
      </c>
      <c r="KAT2" s="458" t="s">
        <v>1050</v>
      </c>
      <c r="KAU2" s="458" t="s">
        <v>1050</v>
      </c>
      <c r="KAV2" s="458" t="s">
        <v>1050</v>
      </c>
      <c r="KAW2" s="458" t="s">
        <v>1050</v>
      </c>
      <c r="KAX2" s="458" t="s">
        <v>1050</v>
      </c>
      <c r="KAY2" s="458" t="s">
        <v>1050</v>
      </c>
      <c r="KAZ2" s="458" t="s">
        <v>1050</v>
      </c>
      <c r="KBA2" s="458" t="s">
        <v>1050</v>
      </c>
      <c r="KBB2" s="458" t="s">
        <v>1050</v>
      </c>
      <c r="KBC2" s="458" t="s">
        <v>1050</v>
      </c>
      <c r="KBD2" s="458" t="s">
        <v>1050</v>
      </c>
      <c r="KBE2" s="458" t="s">
        <v>1050</v>
      </c>
      <c r="KBF2" s="458" t="s">
        <v>1050</v>
      </c>
      <c r="KBG2" s="458" t="s">
        <v>1050</v>
      </c>
      <c r="KBH2" s="458" t="s">
        <v>1050</v>
      </c>
      <c r="KBI2" s="458" t="s">
        <v>1050</v>
      </c>
      <c r="KBJ2" s="458" t="s">
        <v>1050</v>
      </c>
      <c r="KBK2" s="458" t="s">
        <v>1050</v>
      </c>
      <c r="KBL2" s="458" t="s">
        <v>1050</v>
      </c>
      <c r="KBM2" s="458" t="s">
        <v>1050</v>
      </c>
      <c r="KBN2" s="458" t="s">
        <v>1050</v>
      </c>
      <c r="KBO2" s="458" t="s">
        <v>1050</v>
      </c>
      <c r="KBP2" s="458" t="s">
        <v>1050</v>
      </c>
      <c r="KBQ2" s="458" t="s">
        <v>1050</v>
      </c>
      <c r="KBR2" s="458" t="s">
        <v>1050</v>
      </c>
      <c r="KBS2" s="458" t="s">
        <v>1050</v>
      </c>
      <c r="KBT2" s="458" t="s">
        <v>1050</v>
      </c>
      <c r="KBU2" s="458" t="s">
        <v>1050</v>
      </c>
      <c r="KBV2" s="458" t="s">
        <v>1050</v>
      </c>
      <c r="KBW2" s="458" t="s">
        <v>1050</v>
      </c>
      <c r="KBX2" s="458" t="s">
        <v>1050</v>
      </c>
      <c r="KBY2" s="458" t="s">
        <v>1050</v>
      </c>
      <c r="KBZ2" s="458" t="s">
        <v>1050</v>
      </c>
      <c r="KCA2" s="458" t="s">
        <v>1050</v>
      </c>
      <c r="KCB2" s="458" t="s">
        <v>1050</v>
      </c>
      <c r="KCC2" s="458" t="s">
        <v>1050</v>
      </c>
      <c r="KCD2" s="458" t="s">
        <v>1050</v>
      </c>
      <c r="KCE2" s="458" t="s">
        <v>1050</v>
      </c>
      <c r="KCF2" s="458" t="s">
        <v>1050</v>
      </c>
      <c r="KCG2" s="458" t="s">
        <v>1050</v>
      </c>
      <c r="KCH2" s="458" t="s">
        <v>1050</v>
      </c>
      <c r="KCI2" s="458" t="s">
        <v>1050</v>
      </c>
      <c r="KCJ2" s="458" t="s">
        <v>1050</v>
      </c>
      <c r="KCK2" s="458" t="s">
        <v>1050</v>
      </c>
      <c r="KCL2" s="458" t="s">
        <v>1050</v>
      </c>
      <c r="KCM2" s="458" t="s">
        <v>1050</v>
      </c>
      <c r="KCN2" s="458" t="s">
        <v>1050</v>
      </c>
      <c r="KCO2" s="458" t="s">
        <v>1050</v>
      </c>
      <c r="KCP2" s="458" t="s">
        <v>1050</v>
      </c>
      <c r="KCQ2" s="458" t="s">
        <v>1050</v>
      </c>
      <c r="KCR2" s="458" t="s">
        <v>1050</v>
      </c>
      <c r="KCS2" s="458" t="s">
        <v>1050</v>
      </c>
      <c r="KCT2" s="458" t="s">
        <v>1050</v>
      </c>
      <c r="KCU2" s="458" t="s">
        <v>1050</v>
      </c>
      <c r="KCV2" s="458" t="s">
        <v>1050</v>
      </c>
      <c r="KCW2" s="458" t="s">
        <v>1050</v>
      </c>
      <c r="KCX2" s="458" t="s">
        <v>1050</v>
      </c>
      <c r="KCY2" s="458" t="s">
        <v>1050</v>
      </c>
      <c r="KCZ2" s="458" t="s">
        <v>1050</v>
      </c>
      <c r="KDA2" s="458" t="s">
        <v>1050</v>
      </c>
      <c r="KDB2" s="458" t="s">
        <v>1050</v>
      </c>
      <c r="KDC2" s="458" t="s">
        <v>1050</v>
      </c>
      <c r="KDD2" s="458" t="s">
        <v>1050</v>
      </c>
      <c r="KDE2" s="458" t="s">
        <v>1050</v>
      </c>
      <c r="KDF2" s="458" t="s">
        <v>1050</v>
      </c>
      <c r="KDG2" s="458" t="s">
        <v>1050</v>
      </c>
      <c r="KDH2" s="458" t="s">
        <v>1050</v>
      </c>
      <c r="KDI2" s="458" t="s">
        <v>1050</v>
      </c>
      <c r="KDJ2" s="458" t="s">
        <v>1050</v>
      </c>
      <c r="KDK2" s="458" t="s">
        <v>1050</v>
      </c>
      <c r="KDL2" s="458" t="s">
        <v>1050</v>
      </c>
      <c r="KDM2" s="458" t="s">
        <v>1050</v>
      </c>
      <c r="KDN2" s="458" t="s">
        <v>1050</v>
      </c>
      <c r="KDO2" s="458" t="s">
        <v>1050</v>
      </c>
      <c r="KDP2" s="458" t="s">
        <v>1050</v>
      </c>
      <c r="KDQ2" s="458" t="s">
        <v>1050</v>
      </c>
      <c r="KDR2" s="458" t="s">
        <v>1050</v>
      </c>
      <c r="KDS2" s="458" t="s">
        <v>1050</v>
      </c>
      <c r="KDT2" s="458" t="s">
        <v>1050</v>
      </c>
      <c r="KDU2" s="458" t="s">
        <v>1050</v>
      </c>
      <c r="KDV2" s="458" t="s">
        <v>1050</v>
      </c>
      <c r="KDW2" s="458" t="s">
        <v>1050</v>
      </c>
      <c r="KDX2" s="458" t="s">
        <v>1050</v>
      </c>
      <c r="KDY2" s="458" t="s">
        <v>1050</v>
      </c>
      <c r="KDZ2" s="458" t="s">
        <v>1050</v>
      </c>
      <c r="KEA2" s="458" t="s">
        <v>1050</v>
      </c>
      <c r="KEB2" s="458" t="s">
        <v>1050</v>
      </c>
      <c r="KEC2" s="458" t="s">
        <v>1050</v>
      </c>
      <c r="KED2" s="458" t="s">
        <v>1050</v>
      </c>
      <c r="KEE2" s="458" t="s">
        <v>1050</v>
      </c>
      <c r="KEF2" s="458" t="s">
        <v>1050</v>
      </c>
      <c r="KEG2" s="458" t="s">
        <v>1050</v>
      </c>
      <c r="KEH2" s="458" t="s">
        <v>1050</v>
      </c>
      <c r="KEI2" s="458" t="s">
        <v>1050</v>
      </c>
      <c r="KEJ2" s="458" t="s">
        <v>1050</v>
      </c>
      <c r="KEK2" s="458" t="s">
        <v>1050</v>
      </c>
      <c r="KEL2" s="458" t="s">
        <v>1050</v>
      </c>
      <c r="KEM2" s="458" t="s">
        <v>1050</v>
      </c>
      <c r="KEN2" s="458" t="s">
        <v>1050</v>
      </c>
      <c r="KEO2" s="458" t="s">
        <v>1050</v>
      </c>
      <c r="KEP2" s="458" t="s">
        <v>1050</v>
      </c>
      <c r="KEQ2" s="458" t="s">
        <v>1050</v>
      </c>
      <c r="KER2" s="458" t="s">
        <v>1050</v>
      </c>
      <c r="KES2" s="458" t="s">
        <v>1050</v>
      </c>
      <c r="KET2" s="458" t="s">
        <v>1050</v>
      </c>
      <c r="KEU2" s="458" t="s">
        <v>1050</v>
      </c>
      <c r="KEV2" s="458" t="s">
        <v>1050</v>
      </c>
      <c r="KEW2" s="458" t="s">
        <v>1050</v>
      </c>
      <c r="KEX2" s="458" t="s">
        <v>1050</v>
      </c>
      <c r="KEY2" s="458" t="s">
        <v>1050</v>
      </c>
      <c r="KEZ2" s="458" t="s">
        <v>1050</v>
      </c>
      <c r="KFA2" s="458" t="s">
        <v>1050</v>
      </c>
      <c r="KFB2" s="458" t="s">
        <v>1050</v>
      </c>
      <c r="KFC2" s="458" t="s">
        <v>1050</v>
      </c>
      <c r="KFD2" s="458" t="s">
        <v>1050</v>
      </c>
      <c r="KFE2" s="458" t="s">
        <v>1050</v>
      </c>
      <c r="KFF2" s="458" t="s">
        <v>1050</v>
      </c>
      <c r="KFG2" s="458" t="s">
        <v>1050</v>
      </c>
      <c r="KFH2" s="458" t="s">
        <v>1050</v>
      </c>
      <c r="KFI2" s="458" t="s">
        <v>1050</v>
      </c>
      <c r="KFJ2" s="458" t="s">
        <v>1050</v>
      </c>
      <c r="KFK2" s="458" t="s">
        <v>1050</v>
      </c>
      <c r="KFL2" s="458" t="s">
        <v>1050</v>
      </c>
      <c r="KFM2" s="458" t="s">
        <v>1050</v>
      </c>
      <c r="KFN2" s="458" t="s">
        <v>1050</v>
      </c>
      <c r="KFO2" s="458" t="s">
        <v>1050</v>
      </c>
      <c r="KFP2" s="458" t="s">
        <v>1050</v>
      </c>
      <c r="KFQ2" s="458" t="s">
        <v>1050</v>
      </c>
      <c r="KFR2" s="458" t="s">
        <v>1050</v>
      </c>
      <c r="KFS2" s="458" t="s">
        <v>1050</v>
      </c>
      <c r="KFT2" s="458" t="s">
        <v>1050</v>
      </c>
      <c r="KFU2" s="458" t="s">
        <v>1050</v>
      </c>
      <c r="KFV2" s="458" t="s">
        <v>1050</v>
      </c>
      <c r="KFW2" s="458" t="s">
        <v>1050</v>
      </c>
      <c r="KFX2" s="458" t="s">
        <v>1050</v>
      </c>
      <c r="KFY2" s="458" t="s">
        <v>1050</v>
      </c>
      <c r="KFZ2" s="458" t="s">
        <v>1050</v>
      </c>
      <c r="KGA2" s="458" t="s">
        <v>1050</v>
      </c>
      <c r="KGB2" s="458" t="s">
        <v>1050</v>
      </c>
      <c r="KGC2" s="458" t="s">
        <v>1050</v>
      </c>
      <c r="KGD2" s="458" t="s">
        <v>1050</v>
      </c>
      <c r="KGE2" s="458" t="s">
        <v>1050</v>
      </c>
      <c r="KGF2" s="458" t="s">
        <v>1050</v>
      </c>
      <c r="KGG2" s="458" t="s">
        <v>1050</v>
      </c>
      <c r="KGH2" s="458" t="s">
        <v>1050</v>
      </c>
      <c r="KGI2" s="458" t="s">
        <v>1050</v>
      </c>
      <c r="KGJ2" s="458" t="s">
        <v>1050</v>
      </c>
      <c r="KGK2" s="458" t="s">
        <v>1050</v>
      </c>
      <c r="KGL2" s="458" t="s">
        <v>1050</v>
      </c>
      <c r="KGM2" s="458" t="s">
        <v>1050</v>
      </c>
      <c r="KGN2" s="458" t="s">
        <v>1050</v>
      </c>
      <c r="KGO2" s="458" t="s">
        <v>1050</v>
      </c>
      <c r="KGP2" s="458" t="s">
        <v>1050</v>
      </c>
      <c r="KGQ2" s="458" t="s">
        <v>1050</v>
      </c>
      <c r="KGR2" s="458" t="s">
        <v>1050</v>
      </c>
      <c r="KGS2" s="458" t="s">
        <v>1050</v>
      </c>
      <c r="KGT2" s="458" t="s">
        <v>1050</v>
      </c>
      <c r="KGU2" s="458" t="s">
        <v>1050</v>
      </c>
      <c r="KGV2" s="458" t="s">
        <v>1050</v>
      </c>
      <c r="KGW2" s="458" t="s">
        <v>1050</v>
      </c>
      <c r="KGX2" s="458" t="s">
        <v>1050</v>
      </c>
      <c r="KGY2" s="458" t="s">
        <v>1050</v>
      </c>
      <c r="KGZ2" s="458" t="s">
        <v>1050</v>
      </c>
      <c r="KHA2" s="458" t="s">
        <v>1050</v>
      </c>
      <c r="KHB2" s="458" t="s">
        <v>1050</v>
      </c>
      <c r="KHC2" s="458" t="s">
        <v>1050</v>
      </c>
      <c r="KHD2" s="458" t="s">
        <v>1050</v>
      </c>
      <c r="KHE2" s="458" t="s">
        <v>1050</v>
      </c>
      <c r="KHF2" s="458" t="s">
        <v>1050</v>
      </c>
      <c r="KHG2" s="458" t="s">
        <v>1050</v>
      </c>
      <c r="KHH2" s="458" t="s">
        <v>1050</v>
      </c>
      <c r="KHI2" s="458" t="s">
        <v>1050</v>
      </c>
      <c r="KHJ2" s="458" t="s">
        <v>1050</v>
      </c>
      <c r="KHK2" s="458" t="s">
        <v>1050</v>
      </c>
      <c r="KHL2" s="458" t="s">
        <v>1050</v>
      </c>
      <c r="KHM2" s="458" t="s">
        <v>1050</v>
      </c>
      <c r="KHN2" s="458" t="s">
        <v>1050</v>
      </c>
      <c r="KHO2" s="458" t="s">
        <v>1050</v>
      </c>
      <c r="KHP2" s="458" t="s">
        <v>1050</v>
      </c>
      <c r="KHQ2" s="458" t="s">
        <v>1050</v>
      </c>
      <c r="KHR2" s="458" t="s">
        <v>1050</v>
      </c>
      <c r="KHS2" s="458" t="s">
        <v>1050</v>
      </c>
      <c r="KHT2" s="458" t="s">
        <v>1050</v>
      </c>
      <c r="KHU2" s="458" t="s">
        <v>1050</v>
      </c>
      <c r="KHV2" s="458" t="s">
        <v>1050</v>
      </c>
      <c r="KHW2" s="458" t="s">
        <v>1050</v>
      </c>
      <c r="KHX2" s="458" t="s">
        <v>1050</v>
      </c>
      <c r="KHY2" s="458" t="s">
        <v>1050</v>
      </c>
      <c r="KHZ2" s="458" t="s">
        <v>1050</v>
      </c>
      <c r="KIA2" s="458" t="s">
        <v>1050</v>
      </c>
      <c r="KIB2" s="458" t="s">
        <v>1050</v>
      </c>
      <c r="KIC2" s="458" t="s">
        <v>1050</v>
      </c>
      <c r="KID2" s="458" t="s">
        <v>1050</v>
      </c>
      <c r="KIE2" s="458" t="s">
        <v>1050</v>
      </c>
      <c r="KIF2" s="458" t="s">
        <v>1050</v>
      </c>
      <c r="KIG2" s="458" t="s">
        <v>1050</v>
      </c>
      <c r="KIH2" s="458" t="s">
        <v>1050</v>
      </c>
      <c r="KII2" s="458" t="s">
        <v>1050</v>
      </c>
      <c r="KIJ2" s="458" t="s">
        <v>1050</v>
      </c>
      <c r="KIK2" s="458" t="s">
        <v>1050</v>
      </c>
      <c r="KIL2" s="458" t="s">
        <v>1050</v>
      </c>
      <c r="KIM2" s="458" t="s">
        <v>1050</v>
      </c>
      <c r="KIN2" s="458" t="s">
        <v>1050</v>
      </c>
      <c r="KIO2" s="458" t="s">
        <v>1050</v>
      </c>
      <c r="KIP2" s="458" t="s">
        <v>1050</v>
      </c>
      <c r="KIQ2" s="458" t="s">
        <v>1050</v>
      </c>
      <c r="KIR2" s="458" t="s">
        <v>1050</v>
      </c>
      <c r="KIS2" s="458" t="s">
        <v>1050</v>
      </c>
      <c r="KIT2" s="458" t="s">
        <v>1050</v>
      </c>
      <c r="KIU2" s="458" t="s">
        <v>1050</v>
      </c>
      <c r="KIV2" s="458" t="s">
        <v>1050</v>
      </c>
      <c r="KIW2" s="458" t="s">
        <v>1050</v>
      </c>
      <c r="KIX2" s="458" t="s">
        <v>1050</v>
      </c>
      <c r="KIY2" s="458" t="s">
        <v>1050</v>
      </c>
      <c r="KIZ2" s="458" t="s">
        <v>1050</v>
      </c>
      <c r="KJA2" s="458" t="s">
        <v>1050</v>
      </c>
      <c r="KJB2" s="458" t="s">
        <v>1050</v>
      </c>
      <c r="KJC2" s="458" t="s">
        <v>1050</v>
      </c>
      <c r="KJD2" s="458" t="s">
        <v>1050</v>
      </c>
      <c r="KJE2" s="458" t="s">
        <v>1050</v>
      </c>
      <c r="KJF2" s="458" t="s">
        <v>1050</v>
      </c>
      <c r="KJG2" s="458" t="s">
        <v>1050</v>
      </c>
      <c r="KJH2" s="458" t="s">
        <v>1050</v>
      </c>
      <c r="KJI2" s="458" t="s">
        <v>1050</v>
      </c>
      <c r="KJJ2" s="458" t="s">
        <v>1050</v>
      </c>
      <c r="KJK2" s="458" t="s">
        <v>1050</v>
      </c>
      <c r="KJL2" s="458" t="s">
        <v>1050</v>
      </c>
      <c r="KJM2" s="458" t="s">
        <v>1050</v>
      </c>
      <c r="KJN2" s="458" t="s">
        <v>1050</v>
      </c>
      <c r="KJO2" s="458" t="s">
        <v>1050</v>
      </c>
      <c r="KJP2" s="458" t="s">
        <v>1050</v>
      </c>
      <c r="KJQ2" s="458" t="s">
        <v>1050</v>
      </c>
      <c r="KJR2" s="458" t="s">
        <v>1050</v>
      </c>
      <c r="KJS2" s="458" t="s">
        <v>1050</v>
      </c>
      <c r="KJT2" s="458" t="s">
        <v>1050</v>
      </c>
      <c r="KJU2" s="458" t="s">
        <v>1050</v>
      </c>
      <c r="KJV2" s="458" t="s">
        <v>1050</v>
      </c>
      <c r="KJW2" s="458" t="s">
        <v>1050</v>
      </c>
      <c r="KJX2" s="458" t="s">
        <v>1050</v>
      </c>
      <c r="KJY2" s="458" t="s">
        <v>1050</v>
      </c>
      <c r="KJZ2" s="458" t="s">
        <v>1050</v>
      </c>
      <c r="KKA2" s="458" t="s">
        <v>1050</v>
      </c>
      <c r="KKB2" s="458" t="s">
        <v>1050</v>
      </c>
      <c r="KKC2" s="458" t="s">
        <v>1050</v>
      </c>
      <c r="KKD2" s="458" t="s">
        <v>1050</v>
      </c>
      <c r="KKE2" s="458" t="s">
        <v>1050</v>
      </c>
      <c r="KKF2" s="458" t="s">
        <v>1050</v>
      </c>
      <c r="KKG2" s="458" t="s">
        <v>1050</v>
      </c>
      <c r="KKH2" s="458" t="s">
        <v>1050</v>
      </c>
      <c r="KKI2" s="458" t="s">
        <v>1050</v>
      </c>
      <c r="KKJ2" s="458" t="s">
        <v>1050</v>
      </c>
      <c r="KKK2" s="458" t="s">
        <v>1050</v>
      </c>
      <c r="KKL2" s="458" t="s">
        <v>1050</v>
      </c>
      <c r="KKM2" s="458" t="s">
        <v>1050</v>
      </c>
      <c r="KKN2" s="458" t="s">
        <v>1050</v>
      </c>
      <c r="KKO2" s="458" t="s">
        <v>1050</v>
      </c>
      <c r="KKP2" s="458" t="s">
        <v>1050</v>
      </c>
      <c r="KKQ2" s="458" t="s">
        <v>1050</v>
      </c>
      <c r="KKR2" s="458" t="s">
        <v>1050</v>
      </c>
      <c r="KKS2" s="458" t="s">
        <v>1050</v>
      </c>
      <c r="KKT2" s="458" t="s">
        <v>1050</v>
      </c>
      <c r="KKU2" s="458" t="s">
        <v>1050</v>
      </c>
      <c r="KKV2" s="458" t="s">
        <v>1050</v>
      </c>
      <c r="KKW2" s="458" t="s">
        <v>1050</v>
      </c>
      <c r="KKX2" s="458" t="s">
        <v>1050</v>
      </c>
      <c r="KKY2" s="458" t="s">
        <v>1050</v>
      </c>
      <c r="KKZ2" s="458" t="s">
        <v>1050</v>
      </c>
      <c r="KLA2" s="458" t="s">
        <v>1050</v>
      </c>
      <c r="KLB2" s="458" t="s">
        <v>1050</v>
      </c>
      <c r="KLC2" s="458" t="s">
        <v>1050</v>
      </c>
      <c r="KLD2" s="458" t="s">
        <v>1050</v>
      </c>
      <c r="KLE2" s="458" t="s">
        <v>1050</v>
      </c>
      <c r="KLF2" s="458" t="s">
        <v>1050</v>
      </c>
      <c r="KLG2" s="458" t="s">
        <v>1050</v>
      </c>
      <c r="KLH2" s="458" t="s">
        <v>1050</v>
      </c>
      <c r="KLI2" s="458" t="s">
        <v>1050</v>
      </c>
      <c r="KLJ2" s="458" t="s">
        <v>1050</v>
      </c>
      <c r="KLK2" s="458" t="s">
        <v>1050</v>
      </c>
      <c r="KLL2" s="458" t="s">
        <v>1050</v>
      </c>
      <c r="KLM2" s="458" t="s">
        <v>1050</v>
      </c>
      <c r="KLN2" s="458" t="s">
        <v>1050</v>
      </c>
      <c r="KLO2" s="458" t="s">
        <v>1050</v>
      </c>
      <c r="KLP2" s="458" t="s">
        <v>1050</v>
      </c>
      <c r="KLQ2" s="458" t="s">
        <v>1050</v>
      </c>
      <c r="KLR2" s="458" t="s">
        <v>1050</v>
      </c>
      <c r="KLS2" s="458" t="s">
        <v>1050</v>
      </c>
      <c r="KLT2" s="458" t="s">
        <v>1050</v>
      </c>
      <c r="KLU2" s="458" t="s">
        <v>1050</v>
      </c>
      <c r="KLV2" s="458" t="s">
        <v>1050</v>
      </c>
      <c r="KLW2" s="458" t="s">
        <v>1050</v>
      </c>
      <c r="KLX2" s="458" t="s">
        <v>1050</v>
      </c>
      <c r="KLY2" s="458" t="s">
        <v>1050</v>
      </c>
      <c r="KLZ2" s="458" t="s">
        <v>1050</v>
      </c>
      <c r="KMA2" s="458" t="s">
        <v>1050</v>
      </c>
      <c r="KMB2" s="458" t="s">
        <v>1050</v>
      </c>
      <c r="KMC2" s="458" t="s">
        <v>1050</v>
      </c>
      <c r="KMD2" s="458" t="s">
        <v>1050</v>
      </c>
      <c r="KME2" s="458" t="s">
        <v>1050</v>
      </c>
      <c r="KMF2" s="458" t="s">
        <v>1050</v>
      </c>
      <c r="KMG2" s="458" t="s">
        <v>1050</v>
      </c>
      <c r="KMH2" s="458" t="s">
        <v>1050</v>
      </c>
      <c r="KMI2" s="458" t="s">
        <v>1050</v>
      </c>
      <c r="KMJ2" s="458" t="s">
        <v>1050</v>
      </c>
      <c r="KMK2" s="458" t="s">
        <v>1050</v>
      </c>
      <c r="KML2" s="458" t="s">
        <v>1050</v>
      </c>
      <c r="KMM2" s="458" t="s">
        <v>1050</v>
      </c>
      <c r="KMN2" s="458" t="s">
        <v>1050</v>
      </c>
      <c r="KMO2" s="458" t="s">
        <v>1050</v>
      </c>
      <c r="KMP2" s="458" t="s">
        <v>1050</v>
      </c>
      <c r="KMQ2" s="458" t="s">
        <v>1050</v>
      </c>
      <c r="KMR2" s="458" t="s">
        <v>1050</v>
      </c>
      <c r="KMS2" s="458" t="s">
        <v>1050</v>
      </c>
      <c r="KMT2" s="458" t="s">
        <v>1050</v>
      </c>
      <c r="KMU2" s="458" t="s">
        <v>1050</v>
      </c>
      <c r="KMV2" s="458" t="s">
        <v>1050</v>
      </c>
      <c r="KMW2" s="458" t="s">
        <v>1050</v>
      </c>
      <c r="KMX2" s="458" t="s">
        <v>1050</v>
      </c>
      <c r="KMY2" s="458" t="s">
        <v>1050</v>
      </c>
      <c r="KMZ2" s="458" t="s">
        <v>1050</v>
      </c>
      <c r="KNA2" s="458" t="s">
        <v>1050</v>
      </c>
      <c r="KNB2" s="458" t="s">
        <v>1050</v>
      </c>
      <c r="KNC2" s="458" t="s">
        <v>1050</v>
      </c>
      <c r="KND2" s="458" t="s">
        <v>1050</v>
      </c>
      <c r="KNE2" s="458" t="s">
        <v>1050</v>
      </c>
      <c r="KNF2" s="458" t="s">
        <v>1050</v>
      </c>
      <c r="KNG2" s="458" t="s">
        <v>1050</v>
      </c>
      <c r="KNH2" s="458" t="s">
        <v>1050</v>
      </c>
      <c r="KNI2" s="458" t="s">
        <v>1050</v>
      </c>
      <c r="KNJ2" s="458" t="s">
        <v>1050</v>
      </c>
      <c r="KNK2" s="458" t="s">
        <v>1050</v>
      </c>
      <c r="KNL2" s="458" t="s">
        <v>1050</v>
      </c>
      <c r="KNM2" s="458" t="s">
        <v>1050</v>
      </c>
      <c r="KNN2" s="458" t="s">
        <v>1050</v>
      </c>
      <c r="KNO2" s="458" t="s">
        <v>1050</v>
      </c>
      <c r="KNP2" s="458" t="s">
        <v>1050</v>
      </c>
      <c r="KNQ2" s="458" t="s">
        <v>1050</v>
      </c>
      <c r="KNR2" s="458" t="s">
        <v>1050</v>
      </c>
      <c r="KNS2" s="458" t="s">
        <v>1050</v>
      </c>
      <c r="KNT2" s="458" t="s">
        <v>1050</v>
      </c>
      <c r="KNU2" s="458" t="s">
        <v>1050</v>
      </c>
      <c r="KNV2" s="458" t="s">
        <v>1050</v>
      </c>
      <c r="KNW2" s="458" t="s">
        <v>1050</v>
      </c>
      <c r="KNX2" s="458" t="s">
        <v>1050</v>
      </c>
      <c r="KNY2" s="458" t="s">
        <v>1050</v>
      </c>
      <c r="KNZ2" s="458" t="s">
        <v>1050</v>
      </c>
      <c r="KOA2" s="458" t="s">
        <v>1050</v>
      </c>
      <c r="KOB2" s="458" t="s">
        <v>1050</v>
      </c>
      <c r="KOC2" s="458" t="s">
        <v>1050</v>
      </c>
      <c r="KOD2" s="458" t="s">
        <v>1050</v>
      </c>
      <c r="KOE2" s="458" t="s">
        <v>1050</v>
      </c>
      <c r="KOF2" s="458" t="s">
        <v>1050</v>
      </c>
      <c r="KOG2" s="458" t="s">
        <v>1050</v>
      </c>
      <c r="KOH2" s="458" t="s">
        <v>1050</v>
      </c>
      <c r="KOI2" s="458" t="s">
        <v>1050</v>
      </c>
      <c r="KOJ2" s="458" t="s">
        <v>1050</v>
      </c>
      <c r="KOK2" s="458" t="s">
        <v>1050</v>
      </c>
      <c r="KOL2" s="458" t="s">
        <v>1050</v>
      </c>
      <c r="KOM2" s="458" t="s">
        <v>1050</v>
      </c>
      <c r="KON2" s="458" t="s">
        <v>1050</v>
      </c>
      <c r="KOO2" s="458" t="s">
        <v>1050</v>
      </c>
      <c r="KOP2" s="458" t="s">
        <v>1050</v>
      </c>
      <c r="KOQ2" s="458" t="s">
        <v>1050</v>
      </c>
      <c r="KOR2" s="458" t="s">
        <v>1050</v>
      </c>
      <c r="KOS2" s="458" t="s">
        <v>1050</v>
      </c>
      <c r="KOT2" s="458" t="s">
        <v>1050</v>
      </c>
      <c r="KOU2" s="458" t="s">
        <v>1050</v>
      </c>
      <c r="KOV2" s="458" t="s">
        <v>1050</v>
      </c>
      <c r="KOW2" s="458" t="s">
        <v>1050</v>
      </c>
      <c r="KOX2" s="458" t="s">
        <v>1050</v>
      </c>
      <c r="KOY2" s="458" t="s">
        <v>1050</v>
      </c>
      <c r="KOZ2" s="458" t="s">
        <v>1050</v>
      </c>
      <c r="KPA2" s="458" t="s">
        <v>1050</v>
      </c>
      <c r="KPB2" s="458" t="s">
        <v>1050</v>
      </c>
      <c r="KPC2" s="458" t="s">
        <v>1050</v>
      </c>
      <c r="KPD2" s="458" t="s">
        <v>1050</v>
      </c>
      <c r="KPE2" s="458" t="s">
        <v>1050</v>
      </c>
      <c r="KPF2" s="458" t="s">
        <v>1050</v>
      </c>
      <c r="KPG2" s="458" t="s">
        <v>1050</v>
      </c>
      <c r="KPH2" s="458" t="s">
        <v>1050</v>
      </c>
      <c r="KPI2" s="458" t="s">
        <v>1050</v>
      </c>
      <c r="KPJ2" s="458" t="s">
        <v>1050</v>
      </c>
      <c r="KPK2" s="458" t="s">
        <v>1050</v>
      </c>
      <c r="KPL2" s="458" t="s">
        <v>1050</v>
      </c>
      <c r="KPM2" s="458" t="s">
        <v>1050</v>
      </c>
      <c r="KPN2" s="458" t="s">
        <v>1050</v>
      </c>
      <c r="KPO2" s="458" t="s">
        <v>1050</v>
      </c>
      <c r="KPP2" s="458" t="s">
        <v>1050</v>
      </c>
      <c r="KPQ2" s="458" t="s">
        <v>1050</v>
      </c>
      <c r="KPR2" s="458" t="s">
        <v>1050</v>
      </c>
      <c r="KPS2" s="458" t="s">
        <v>1050</v>
      </c>
      <c r="KPT2" s="458" t="s">
        <v>1050</v>
      </c>
      <c r="KPU2" s="458" t="s">
        <v>1050</v>
      </c>
      <c r="KPV2" s="458" t="s">
        <v>1050</v>
      </c>
      <c r="KPW2" s="458" t="s">
        <v>1050</v>
      </c>
      <c r="KPX2" s="458" t="s">
        <v>1050</v>
      </c>
      <c r="KPY2" s="458" t="s">
        <v>1050</v>
      </c>
      <c r="KPZ2" s="458" t="s">
        <v>1050</v>
      </c>
      <c r="KQA2" s="458" t="s">
        <v>1050</v>
      </c>
      <c r="KQB2" s="458" t="s">
        <v>1050</v>
      </c>
      <c r="KQC2" s="458" t="s">
        <v>1050</v>
      </c>
      <c r="KQD2" s="458" t="s">
        <v>1050</v>
      </c>
      <c r="KQE2" s="458" t="s">
        <v>1050</v>
      </c>
      <c r="KQF2" s="458" t="s">
        <v>1050</v>
      </c>
      <c r="KQG2" s="458" t="s">
        <v>1050</v>
      </c>
      <c r="KQH2" s="458" t="s">
        <v>1050</v>
      </c>
      <c r="KQI2" s="458" t="s">
        <v>1050</v>
      </c>
      <c r="KQJ2" s="458" t="s">
        <v>1050</v>
      </c>
      <c r="KQK2" s="458" t="s">
        <v>1050</v>
      </c>
      <c r="KQL2" s="458" t="s">
        <v>1050</v>
      </c>
      <c r="KQM2" s="458" t="s">
        <v>1050</v>
      </c>
      <c r="KQN2" s="458" t="s">
        <v>1050</v>
      </c>
      <c r="KQO2" s="458" t="s">
        <v>1050</v>
      </c>
      <c r="KQP2" s="458" t="s">
        <v>1050</v>
      </c>
      <c r="KQQ2" s="458" t="s">
        <v>1050</v>
      </c>
      <c r="KQR2" s="458" t="s">
        <v>1050</v>
      </c>
      <c r="KQS2" s="458" t="s">
        <v>1050</v>
      </c>
      <c r="KQT2" s="458" t="s">
        <v>1050</v>
      </c>
      <c r="KQU2" s="458" t="s">
        <v>1050</v>
      </c>
      <c r="KQV2" s="458" t="s">
        <v>1050</v>
      </c>
      <c r="KQW2" s="458" t="s">
        <v>1050</v>
      </c>
      <c r="KQX2" s="458" t="s">
        <v>1050</v>
      </c>
      <c r="KQY2" s="458" t="s">
        <v>1050</v>
      </c>
      <c r="KQZ2" s="458" t="s">
        <v>1050</v>
      </c>
      <c r="KRA2" s="458" t="s">
        <v>1050</v>
      </c>
      <c r="KRB2" s="458" t="s">
        <v>1050</v>
      </c>
      <c r="KRC2" s="458" t="s">
        <v>1050</v>
      </c>
      <c r="KRD2" s="458" t="s">
        <v>1050</v>
      </c>
      <c r="KRE2" s="458" t="s">
        <v>1050</v>
      </c>
      <c r="KRF2" s="458" t="s">
        <v>1050</v>
      </c>
      <c r="KRG2" s="458" t="s">
        <v>1050</v>
      </c>
      <c r="KRH2" s="458" t="s">
        <v>1050</v>
      </c>
      <c r="KRI2" s="458" t="s">
        <v>1050</v>
      </c>
      <c r="KRJ2" s="458" t="s">
        <v>1050</v>
      </c>
      <c r="KRK2" s="458" t="s">
        <v>1050</v>
      </c>
      <c r="KRL2" s="458" t="s">
        <v>1050</v>
      </c>
      <c r="KRM2" s="458" t="s">
        <v>1050</v>
      </c>
      <c r="KRN2" s="458" t="s">
        <v>1050</v>
      </c>
      <c r="KRO2" s="458" t="s">
        <v>1050</v>
      </c>
      <c r="KRP2" s="458" t="s">
        <v>1050</v>
      </c>
      <c r="KRQ2" s="458" t="s">
        <v>1050</v>
      </c>
      <c r="KRR2" s="458" t="s">
        <v>1050</v>
      </c>
      <c r="KRS2" s="458" t="s">
        <v>1050</v>
      </c>
      <c r="KRT2" s="458" t="s">
        <v>1050</v>
      </c>
      <c r="KRU2" s="458" t="s">
        <v>1050</v>
      </c>
      <c r="KRV2" s="458" t="s">
        <v>1050</v>
      </c>
      <c r="KRW2" s="458" t="s">
        <v>1050</v>
      </c>
      <c r="KRX2" s="458" t="s">
        <v>1050</v>
      </c>
      <c r="KRY2" s="458" t="s">
        <v>1050</v>
      </c>
      <c r="KRZ2" s="458" t="s">
        <v>1050</v>
      </c>
      <c r="KSA2" s="458" t="s">
        <v>1050</v>
      </c>
      <c r="KSB2" s="458" t="s">
        <v>1050</v>
      </c>
      <c r="KSC2" s="458" t="s">
        <v>1050</v>
      </c>
      <c r="KSD2" s="458" t="s">
        <v>1050</v>
      </c>
      <c r="KSE2" s="458" t="s">
        <v>1050</v>
      </c>
      <c r="KSF2" s="458" t="s">
        <v>1050</v>
      </c>
      <c r="KSG2" s="458" t="s">
        <v>1050</v>
      </c>
      <c r="KSH2" s="458" t="s">
        <v>1050</v>
      </c>
      <c r="KSI2" s="458" t="s">
        <v>1050</v>
      </c>
      <c r="KSJ2" s="458" t="s">
        <v>1050</v>
      </c>
      <c r="KSK2" s="458" t="s">
        <v>1050</v>
      </c>
      <c r="KSL2" s="458" t="s">
        <v>1050</v>
      </c>
      <c r="KSM2" s="458" t="s">
        <v>1050</v>
      </c>
      <c r="KSN2" s="458" t="s">
        <v>1050</v>
      </c>
      <c r="KSO2" s="458" t="s">
        <v>1050</v>
      </c>
      <c r="KSP2" s="458" t="s">
        <v>1050</v>
      </c>
      <c r="KSQ2" s="458" t="s">
        <v>1050</v>
      </c>
      <c r="KSR2" s="458" t="s">
        <v>1050</v>
      </c>
      <c r="KSS2" s="458" t="s">
        <v>1050</v>
      </c>
      <c r="KST2" s="458" t="s">
        <v>1050</v>
      </c>
      <c r="KSU2" s="458" t="s">
        <v>1050</v>
      </c>
      <c r="KSV2" s="458" t="s">
        <v>1050</v>
      </c>
      <c r="KSW2" s="458" t="s">
        <v>1050</v>
      </c>
      <c r="KSX2" s="458" t="s">
        <v>1050</v>
      </c>
      <c r="KSY2" s="458" t="s">
        <v>1050</v>
      </c>
      <c r="KSZ2" s="458" t="s">
        <v>1050</v>
      </c>
      <c r="KTA2" s="458" t="s">
        <v>1050</v>
      </c>
      <c r="KTB2" s="458" t="s">
        <v>1050</v>
      </c>
      <c r="KTC2" s="458" t="s">
        <v>1050</v>
      </c>
      <c r="KTD2" s="458" t="s">
        <v>1050</v>
      </c>
      <c r="KTE2" s="458" t="s">
        <v>1050</v>
      </c>
      <c r="KTF2" s="458" t="s">
        <v>1050</v>
      </c>
      <c r="KTG2" s="458" t="s">
        <v>1050</v>
      </c>
      <c r="KTH2" s="458" t="s">
        <v>1050</v>
      </c>
      <c r="KTI2" s="458" t="s">
        <v>1050</v>
      </c>
      <c r="KTJ2" s="458" t="s">
        <v>1050</v>
      </c>
      <c r="KTK2" s="458" t="s">
        <v>1050</v>
      </c>
      <c r="KTL2" s="458" t="s">
        <v>1050</v>
      </c>
      <c r="KTM2" s="458" t="s">
        <v>1050</v>
      </c>
      <c r="KTN2" s="458" t="s">
        <v>1050</v>
      </c>
      <c r="KTO2" s="458" t="s">
        <v>1050</v>
      </c>
      <c r="KTP2" s="458" t="s">
        <v>1050</v>
      </c>
      <c r="KTQ2" s="458" t="s">
        <v>1050</v>
      </c>
      <c r="KTR2" s="458" t="s">
        <v>1050</v>
      </c>
      <c r="KTS2" s="458" t="s">
        <v>1050</v>
      </c>
      <c r="KTT2" s="458" t="s">
        <v>1050</v>
      </c>
      <c r="KTU2" s="458" t="s">
        <v>1050</v>
      </c>
      <c r="KTV2" s="458" t="s">
        <v>1050</v>
      </c>
      <c r="KTW2" s="458" t="s">
        <v>1050</v>
      </c>
      <c r="KTX2" s="458" t="s">
        <v>1050</v>
      </c>
      <c r="KTY2" s="458" t="s">
        <v>1050</v>
      </c>
      <c r="KTZ2" s="458" t="s">
        <v>1050</v>
      </c>
      <c r="KUA2" s="458" t="s">
        <v>1050</v>
      </c>
      <c r="KUB2" s="458" t="s">
        <v>1050</v>
      </c>
      <c r="KUC2" s="458" t="s">
        <v>1050</v>
      </c>
      <c r="KUD2" s="458" t="s">
        <v>1050</v>
      </c>
      <c r="KUE2" s="458" t="s">
        <v>1050</v>
      </c>
      <c r="KUF2" s="458" t="s">
        <v>1050</v>
      </c>
      <c r="KUG2" s="458" t="s">
        <v>1050</v>
      </c>
      <c r="KUH2" s="458" t="s">
        <v>1050</v>
      </c>
      <c r="KUI2" s="458" t="s">
        <v>1050</v>
      </c>
      <c r="KUJ2" s="458" t="s">
        <v>1050</v>
      </c>
      <c r="KUK2" s="458" t="s">
        <v>1050</v>
      </c>
      <c r="KUL2" s="458" t="s">
        <v>1050</v>
      </c>
      <c r="KUM2" s="458" t="s">
        <v>1050</v>
      </c>
      <c r="KUN2" s="458" t="s">
        <v>1050</v>
      </c>
      <c r="KUO2" s="458" t="s">
        <v>1050</v>
      </c>
      <c r="KUP2" s="458" t="s">
        <v>1050</v>
      </c>
      <c r="KUQ2" s="458" t="s">
        <v>1050</v>
      </c>
      <c r="KUR2" s="458" t="s">
        <v>1050</v>
      </c>
      <c r="KUS2" s="458" t="s">
        <v>1050</v>
      </c>
      <c r="KUT2" s="458" t="s">
        <v>1050</v>
      </c>
      <c r="KUU2" s="458" t="s">
        <v>1050</v>
      </c>
      <c r="KUV2" s="458" t="s">
        <v>1050</v>
      </c>
      <c r="KUW2" s="458" t="s">
        <v>1050</v>
      </c>
      <c r="KUX2" s="458" t="s">
        <v>1050</v>
      </c>
      <c r="KUY2" s="458" t="s">
        <v>1050</v>
      </c>
      <c r="KUZ2" s="458" t="s">
        <v>1050</v>
      </c>
      <c r="KVA2" s="458" t="s">
        <v>1050</v>
      </c>
      <c r="KVB2" s="458" t="s">
        <v>1050</v>
      </c>
      <c r="KVC2" s="458" t="s">
        <v>1050</v>
      </c>
      <c r="KVD2" s="458" t="s">
        <v>1050</v>
      </c>
      <c r="KVE2" s="458" t="s">
        <v>1050</v>
      </c>
      <c r="KVF2" s="458" t="s">
        <v>1050</v>
      </c>
      <c r="KVG2" s="458" t="s">
        <v>1050</v>
      </c>
      <c r="KVH2" s="458" t="s">
        <v>1050</v>
      </c>
      <c r="KVI2" s="458" t="s">
        <v>1050</v>
      </c>
      <c r="KVJ2" s="458" t="s">
        <v>1050</v>
      </c>
      <c r="KVK2" s="458" t="s">
        <v>1050</v>
      </c>
      <c r="KVL2" s="458" t="s">
        <v>1050</v>
      </c>
      <c r="KVM2" s="458" t="s">
        <v>1050</v>
      </c>
      <c r="KVN2" s="458" t="s">
        <v>1050</v>
      </c>
      <c r="KVO2" s="458" t="s">
        <v>1050</v>
      </c>
      <c r="KVP2" s="458" t="s">
        <v>1050</v>
      </c>
      <c r="KVQ2" s="458" t="s">
        <v>1050</v>
      </c>
      <c r="KVR2" s="458" t="s">
        <v>1050</v>
      </c>
      <c r="KVS2" s="458" t="s">
        <v>1050</v>
      </c>
      <c r="KVT2" s="458" t="s">
        <v>1050</v>
      </c>
      <c r="KVU2" s="458" t="s">
        <v>1050</v>
      </c>
      <c r="KVV2" s="458" t="s">
        <v>1050</v>
      </c>
      <c r="KVW2" s="458" t="s">
        <v>1050</v>
      </c>
      <c r="KVX2" s="458" t="s">
        <v>1050</v>
      </c>
      <c r="KVY2" s="458" t="s">
        <v>1050</v>
      </c>
      <c r="KVZ2" s="458" t="s">
        <v>1050</v>
      </c>
      <c r="KWA2" s="458" t="s">
        <v>1050</v>
      </c>
      <c r="KWB2" s="458" t="s">
        <v>1050</v>
      </c>
      <c r="KWC2" s="458" t="s">
        <v>1050</v>
      </c>
      <c r="KWD2" s="458" t="s">
        <v>1050</v>
      </c>
      <c r="KWE2" s="458" t="s">
        <v>1050</v>
      </c>
      <c r="KWF2" s="458" t="s">
        <v>1050</v>
      </c>
      <c r="KWG2" s="458" t="s">
        <v>1050</v>
      </c>
      <c r="KWH2" s="458" t="s">
        <v>1050</v>
      </c>
      <c r="KWI2" s="458" t="s">
        <v>1050</v>
      </c>
      <c r="KWJ2" s="458" t="s">
        <v>1050</v>
      </c>
      <c r="KWK2" s="458" t="s">
        <v>1050</v>
      </c>
      <c r="KWL2" s="458" t="s">
        <v>1050</v>
      </c>
      <c r="KWM2" s="458" t="s">
        <v>1050</v>
      </c>
      <c r="KWN2" s="458" t="s">
        <v>1050</v>
      </c>
      <c r="KWO2" s="458" t="s">
        <v>1050</v>
      </c>
      <c r="KWP2" s="458" t="s">
        <v>1050</v>
      </c>
      <c r="KWQ2" s="458" t="s">
        <v>1050</v>
      </c>
      <c r="KWR2" s="458" t="s">
        <v>1050</v>
      </c>
      <c r="KWS2" s="458" t="s">
        <v>1050</v>
      </c>
      <c r="KWT2" s="458" t="s">
        <v>1050</v>
      </c>
      <c r="KWU2" s="458" t="s">
        <v>1050</v>
      </c>
      <c r="KWV2" s="458" t="s">
        <v>1050</v>
      </c>
      <c r="KWW2" s="458" t="s">
        <v>1050</v>
      </c>
      <c r="KWX2" s="458" t="s">
        <v>1050</v>
      </c>
      <c r="KWY2" s="458" t="s">
        <v>1050</v>
      </c>
      <c r="KWZ2" s="458" t="s">
        <v>1050</v>
      </c>
      <c r="KXA2" s="458" t="s">
        <v>1050</v>
      </c>
      <c r="KXB2" s="458" t="s">
        <v>1050</v>
      </c>
      <c r="KXC2" s="458" t="s">
        <v>1050</v>
      </c>
      <c r="KXD2" s="458" t="s">
        <v>1050</v>
      </c>
      <c r="KXE2" s="458" t="s">
        <v>1050</v>
      </c>
      <c r="KXF2" s="458" t="s">
        <v>1050</v>
      </c>
      <c r="KXG2" s="458" t="s">
        <v>1050</v>
      </c>
      <c r="KXH2" s="458" t="s">
        <v>1050</v>
      </c>
      <c r="KXI2" s="458" t="s">
        <v>1050</v>
      </c>
      <c r="KXJ2" s="458" t="s">
        <v>1050</v>
      </c>
      <c r="KXK2" s="458" t="s">
        <v>1050</v>
      </c>
      <c r="KXL2" s="458" t="s">
        <v>1050</v>
      </c>
      <c r="KXM2" s="458" t="s">
        <v>1050</v>
      </c>
      <c r="KXN2" s="458" t="s">
        <v>1050</v>
      </c>
      <c r="KXO2" s="458" t="s">
        <v>1050</v>
      </c>
      <c r="KXP2" s="458" t="s">
        <v>1050</v>
      </c>
      <c r="KXQ2" s="458" t="s">
        <v>1050</v>
      </c>
      <c r="KXR2" s="458" t="s">
        <v>1050</v>
      </c>
      <c r="KXS2" s="458" t="s">
        <v>1050</v>
      </c>
      <c r="KXT2" s="458" t="s">
        <v>1050</v>
      </c>
      <c r="KXU2" s="458" t="s">
        <v>1050</v>
      </c>
      <c r="KXV2" s="458" t="s">
        <v>1050</v>
      </c>
      <c r="KXW2" s="458" t="s">
        <v>1050</v>
      </c>
      <c r="KXX2" s="458" t="s">
        <v>1050</v>
      </c>
      <c r="KXY2" s="458" t="s">
        <v>1050</v>
      </c>
      <c r="KXZ2" s="458" t="s">
        <v>1050</v>
      </c>
      <c r="KYA2" s="458" t="s">
        <v>1050</v>
      </c>
      <c r="KYB2" s="458" t="s">
        <v>1050</v>
      </c>
      <c r="KYC2" s="458" t="s">
        <v>1050</v>
      </c>
      <c r="KYD2" s="458" t="s">
        <v>1050</v>
      </c>
      <c r="KYE2" s="458" t="s">
        <v>1050</v>
      </c>
      <c r="KYF2" s="458" t="s">
        <v>1050</v>
      </c>
      <c r="KYG2" s="458" t="s">
        <v>1050</v>
      </c>
      <c r="KYH2" s="458" t="s">
        <v>1050</v>
      </c>
      <c r="KYI2" s="458" t="s">
        <v>1050</v>
      </c>
      <c r="KYJ2" s="458" t="s">
        <v>1050</v>
      </c>
      <c r="KYK2" s="458" t="s">
        <v>1050</v>
      </c>
      <c r="KYL2" s="458" t="s">
        <v>1050</v>
      </c>
      <c r="KYM2" s="458" t="s">
        <v>1050</v>
      </c>
      <c r="KYN2" s="458" t="s">
        <v>1050</v>
      </c>
      <c r="KYO2" s="458" t="s">
        <v>1050</v>
      </c>
      <c r="KYP2" s="458" t="s">
        <v>1050</v>
      </c>
      <c r="KYQ2" s="458" t="s">
        <v>1050</v>
      </c>
      <c r="KYR2" s="458" t="s">
        <v>1050</v>
      </c>
      <c r="KYS2" s="458" t="s">
        <v>1050</v>
      </c>
      <c r="KYT2" s="458" t="s">
        <v>1050</v>
      </c>
      <c r="KYU2" s="458" t="s">
        <v>1050</v>
      </c>
      <c r="KYV2" s="458" t="s">
        <v>1050</v>
      </c>
      <c r="KYW2" s="458" t="s">
        <v>1050</v>
      </c>
      <c r="KYX2" s="458" t="s">
        <v>1050</v>
      </c>
      <c r="KYY2" s="458" t="s">
        <v>1050</v>
      </c>
      <c r="KYZ2" s="458" t="s">
        <v>1050</v>
      </c>
      <c r="KZA2" s="458" t="s">
        <v>1050</v>
      </c>
      <c r="KZB2" s="458" t="s">
        <v>1050</v>
      </c>
      <c r="KZC2" s="458" t="s">
        <v>1050</v>
      </c>
      <c r="KZD2" s="458" t="s">
        <v>1050</v>
      </c>
      <c r="KZE2" s="458" t="s">
        <v>1050</v>
      </c>
      <c r="KZF2" s="458" t="s">
        <v>1050</v>
      </c>
      <c r="KZG2" s="458" t="s">
        <v>1050</v>
      </c>
      <c r="KZH2" s="458" t="s">
        <v>1050</v>
      </c>
      <c r="KZI2" s="458" t="s">
        <v>1050</v>
      </c>
      <c r="KZJ2" s="458" t="s">
        <v>1050</v>
      </c>
      <c r="KZK2" s="458" t="s">
        <v>1050</v>
      </c>
      <c r="KZL2" s="458" t="s">
        <v>1050</v>
      </c>
      <c r="KZM2" s="458" t="s">
        <v>1050</v>
      </c>
      <c r="KZN2" s="458" t="s">
        <v>1050</v>
      </c>
      <c r="KZO2" s="458" t="s">
        <v>1050</v>
      </c>
      <c r="KZP2" s="458" t="s">
        <v>1050</v>
      </c>
      <c r="KZQ2" s="458" t="s">
        <v>1050</v>
      </c>
      <c r="KZR2" s="458" t="s">
        <v>1050</v>
      </c>
      <c r="KZS2" s="458" t="s">
        <v>1050</v>
      </c>
      <c r="KZT2" s="458" t="s">
        <v>1050</v>
      </c>
      <c r="KZU2" s="458" t="s">
        <v>1050</v>
      </c>
      <c r="KZV2" s="458" t="s">
        <v>1050</v>
      </c>
      <c r="KZW2" s="458" t="s">
        <v>1050</v>
      </c>
      <c r="KZX2" s="458" t="s">
        <v>1050</v>
      </c>
      <c r="KZY2" s="458" t="s">
        <v>1050</v>
      </c>
      <c r="KZZ2" s="458" t="s">
        <v>1050</v>
      </c>
      <c r="LAA2" s="458" t="s">
        <v>1050</v>
      </c>
      <c r="LAB2" s="458" t="s">
        <v>1050</v>
      </c>
      <c r="LAC2" s="458" t="s">
        <v>1050</v>
      </c>
      <c r="LAD2" s="458" t="s">
        <v>1050</v>
      </c>
      <c r="LAE2" s="458" t="s">
        <v>1050</v>
      </c>
      <c r="LAF2" s="458" t="s">
        <v>1050</v>
      </c>
      <c r="LAG2" s="458" t="s">
        <v>1050</v>
      </c>
      <c r="LAH2" s="458" t="s">
        <v>1050</v>
      </c>
      <c r="LAI2" s="458" t="s">
        <v>1050</v>
      </c>
      <c r="LAJ2" s="458" t="s">
        <v>1050</v>
      </c>
      <c r="LAK2" s="458" t="s">
        <v>1050</v>
      </c>
      <c r="LAL2" s="458" t="s">
        <v>1050</v>
      </c>
      <c r="LAM2" s="458" t="s">
        <v>1050</v>
      </c>
      <c r="LAN2" s="458" t="s">
        <v>1050</v>
      </c>
      <c r="LAO2" s="458" t="s">
        <v>1050</v>
      </c>
      <c r="LAP2" s="458" t="s">
        <v>1050</v>
      </c>
      <c r="LAQ2" s="458" t="s">
        <v>1050</v>
      </c>
      <c r="LAR2" s="458" t="s">
        <v>1050</v>
      </c>
      <c r="LAS2" s="458" t="s">
        <v>1050</v>
      </c>
      <c r="LAT2" s="458" t="s">
        <v>1050</v>
      </c>
      <c r="LAU2" s="458" t="s">
        <v>1050</v>
      </c>
      <c r="LAV2" s="458" t="s">
        <v>1050</v>
      </c>
      <c r="LAW2" s="458" t="s">
        <v>1050</v>
      </c>
      <c r="LAX2" s="458" t="s">
        <v>1050</v>
      </c>
      <c r="LAY2" s="458" t="s">
        <v>1050</v>
      </c>
      <c r="LAZ2" s="458" t="s">
        <v>1050</v>
      </c>
      <c r="LBA2" s="458" t="s">
        <v>1050</v>
      </c>
      <c r="LBB2" s="458" t="s">
        <v>1050</v>
      </c>
      <c r="LBC2" s="458" t="s">
        <v>1050</v>
      </c>
      <c r="LBD2" s="458" t="s">
        <v>1050</v>
      </c>
      <c r="LBE2" s="458" t="s">
        <v>1050</v>
      </c>
      <c r="LBF2" s="458" t="s">
        <v>1050</v>
      </c>
      <c r="LBG2" s="458" t="s">
        <v>1050</v>
      </c>
      <c r="LBH2" s="458" t="s">
        <v>1050</v>
      </c>
      <c r="LBI2" s="458" t="s">
        <v>1050</v>
      </c>
      <c r="LBJ2" s="458" t="s">
        <v>1050</v>
      </c>
      <c r="LBK2" s="458" t="s">
        <v>1050</v>
      </c>
      <c r="LBL2" s="458" t="s">
        <v>1050</v>
      </c>
      <c r="LBM2" s="458" t="s">
        <v>1050</v>
      </c>
      <c r="LBN2" s="458" t="s">
        <v>1050</v>
      </c>
      <c r="LBO2" s="458" t="s">
        <v>1050</v>
      </c>
      <c r="LBP2" s="458" t="s">
        <v>1050</v>
      </c>
      <c r="LBQ2" s="458" t="s">
        <v>1050</v>
      </c>
      <c r="LBR2" s="458" t="s">
        <v>1050</v>
      </c>
      <c r="LBS2" s="458" t="s">
        <v>1050</v>
      </c>
      <c r="LBT2" s="458" t="s">
        <v>1050</v>
      </c>
      <c r="LBU2" s="458" t="s">
        <v>1050</v>
      </c>
      <c r="LBV2" s="458" t="s">
        <v>1050</v>
      </c>
      <c r="LBW2" s="458" t="s">
        <v>1050</v>
      </c>
      <c r="LBX2" s="458" t="s">
        <v>1050</v>
      </c>
      <c r="LBY2" s="458" t="s">
        <v>1050</v>
      </c>
      <c r="LBZ2" s="458" t="s">
        <v>1050</v>
      </c>
      <c r="LCA2" s="458" t="s">
        <v>1050</v>
      </c>
      <c r="LCB2" s="458" t="s">
        <v>1050</v>
      </c>
      <c r="LCC2" s="458" t="s">
        <v>1050</v>
      </c>
      <c r="LCD2" s="458" t="s">
        <v>1050</v>
      </c>
      <c r="LCE2" s="458" t="s">
        <v>1050</v>
      </c>
      <c r="LCF2" s="458" t="s">
        <v>1050</v>
      </c>
      <c r="LCG2" s="458" t="s">
        <v>1050</v>
      </c>
      <c r="LCH2" s="458" t="s">
        <v>1050</v>
      </c>
      <c r="LCI2" s="458" t="s">
        <v>1050</v>
      </c>
      <c r="LCJ2" s="458" t="s">
        <v>1050</v>
      </c>
      <c r="LCK2" s="458" t="s">
        <v>1050</v>
      </c>
      <c r="LCL2" s="458" t="s">
        <v>1050</v>
      </c>
      <c r="LCM2" s="458" t="s">
        <v>1050</v>
      </c>
      <c r="LCN2" s="458" t="s">
        <v>1050</v>
      </c>
      <c r="LCO2" s="458" t="s">
        <v>1050</v>
      </c>
      <c r="LCP2" s="458" t="s">
        <v>1050</v>
      </c>
      <c r="LCQ2" s="458" t="s">
        <v>1050</v>
      </c>
      <c r="LCR2" s="458" t="s">
        <v>1050</v>
      </c>
      <c r="LCS2" s="458" t="s">
        <v>1050</v>
      </c>
      <c r="LCT2" s="458" t="s">
        <v>1050</v>
      </c>
      <c r="LCU2" s="458" t="s">
        <v>1050</v>
      </c>
      <c r="LCV2" s="458" t="s">
        <v>1050</v>
      </c>
      <c r="LCW2" s="458" t="s">
        <v>1050</v>
      </c>
      <c r="LCX2" s="458" t="s">
        <v>1050</v>
      </c>
      <c r="LCY2" s="458" t="s">
        <v>1050</v>
      </c>
      <c r="LCZ2" s="458" t="s">
        <v>1050</v>
      </c>
      <c r="LDA2" s="458" t="s">
        <v>1050</v>
      </c>
      <c r="LDB2" s="458" t="s">
        <v>1050</v>
      </c>
      <c r="LDC2" s="458" t="s">
        <v>1050</v>
      </c>
      <c r="LDD2" s="458" t="s">
        <v>1050</v>
      </c>
      <c r="LDE2" s="458" t="s">
        <v>1050</v>
      </c>
      <c r="LDF2" s="458" t="s">
        <v>1050</v>
      </c>
      <c r="LDG2" s="458" t="s">
        <v>1050</v>
      </c>
      <c r="LDH2" s="458" t="s">
        <v>1050</v>
      </c>
      <c r="LDI2" s="458" t="s">
        <v>1050</v>
      </c>
      <c r="LDJ2" s="458" t="s">
        <v>1050</v>
      </c>
      <c r="LDK2" s="458" t="s">
        <v>1050</v>
      </c>
      <c r="LDL2" s="458" t="s">
        <v>1050</v>
      </c>
      <c r="LDM2" s="458" t="s">
        <v>1050</v>
      </c>
      <c r="LDN2" s="458" t="s">
        <v>1050</v>
      </c>
      <c r="LDO2" s="458" t="s">
        <v>1050</v>
      </c>
      <c r="LDP2" s="458" t="s">
        <v>1050</v>
      </c>
      <c r="LDQ2" s="458" t="s">
        <v>1050</v>
      </c>
      <c r="LDR2" s="458" t="s">
        <v>1050</v>
      </c>
      <c r="LDS2" s="458" t="s">
        <v>1050</v>
      </c>
      <c r="LDT2" s="458" t="s">
        <v>1050</v>
      </c>
      <c r="LDU2" s="458" t="s">
        <v>1050</v>
      </c>
      <c r="LDV2" s="458" t="s">
        <v>1050</v>
      </c>
      <c r="LDW2" s="458" t="s">
        <v>1050</v>
      </c>
      <c r="LDX2" s="458" t="s">
        <v>1050</v>
      </c>
      <c r="LDY2" s="458" t="s">
        <v>1050</v>
      </c>
      <c r="LDZ2" s="458" t="s">
        <v>1050</v>
      </c>
      <c r="LEA2" s="458" t="s">
        <v>1050</v>
      </c>
      <c r="LEB2" s="458" t="s">
        <v>1050</v>
      </c>
      <c r="LEC2" s="458" t="s">
        <v>1050</v>
      </c>
      <c r="LED2" s="458" t="s">
        <v>1050</v>
      </c>
      <c r="LEE2" s="458" t="s">
        <v>1050</v>
      </c>
      <c r="LEF2" s="458" t="s">
        <v>1050</v>
      </c>
      <c r="LEG2" s="458" t="s">
        <v>1050</v>
      </c>
      <c r="LEH2" s="458" t="s">
        <v>1050</v>
      </c>
      <c r="LEI2" s="458" t="s">
        <v>1050</v>
      </c>
      <c r="LEJ2" s="458" t="s">
        <v>1050</v>
      </c>
      <c r="LEK2" s="458" t="s">
        <v>1050</v>
      </c>
      <c r="LEL2" s="458" t="s">
        <v>1050</v>
      </c>
      <c r="LEM2" s="458" t="s">
        <v>1050</v>
      </c>
      <c r="LEN2" s="458" t="s">
        <v>1050</v>
      </c>
      <c r="LEO2" s="458" t="s">
        <v>1050</v>
      </c>
      <c r="LEP2" s="458" t="s">
        <v>1050</v>
      </c>
      <c r="LEQ2" s="458" t="s">
        <v>1050</v>
      </c>
      <c r="LER2" s="458" t="s">
        <v>1050</v>
      </c>
      <c r="LES2" s="458" t="s">
        <v>1050</v>
      </c>
      <c r="LET2" s="458" t="s">
        <v>1050</v>
      </c>
      <c r="LEU2" s="458" t="s">
        <v>1050</v>
      </c>
      <c r="LEV2" s="458" t="s">
        <v>1050</v>
      </c>
      <c r="LEW2" s="458" t="s">
        <v>1050</v>
      </c>
      <c r="LEX2" s="458" t="s">
        <v>1050</v>
      </c>
      <c r="LEY2" s="458" t="s">
        <v>1050</v>
      </c>
      <c r="LEZ2" s="458" t="s">
        <v>1050</v>
      </c>
      <c r="LFA2" s="458" t="s">
        <v>1050</v>
      </c>
      <c r="LFB2" s="458" t="s">
        <v>1050</v>
      </c>
      <c r="LFC2" s="458" t="s">
        <v>1050</v>
      </c>
      <c r="LFD2" s="458" t="s">
        <v>1050</v>
      </c>
      <c r="LFE2" s="458" t="s">
        <v>1050</v>
      </c>
      <c r="LFF2" s="458" t="s">
        <v>1050</v>
      </c>
      <c r="LFG2" s="458" t="s">
        <v>1050</v>
      </c>
      <c r="LFH2" s="458" t="s">
        <v>1050</v>
      </c>
      <c r="LFI2" s="458" t="s">
        <v>1050</v>
      </c>
      <c r="LFJ2" s="458" t="s">
        <v>1050</v>
      </c>
      <c r="LFK2" s="458" t="s">
        <v>1050</v>
      </c>
      <c r="LFL2" s="458" t="s">
        <v>1050</v>
      </c>
      <c r="LFM2" s="458" t="s">
        <v>1050</v>
      </c>
      <c r="LFN2" s="458" t="s">
        <v>1050</v>
      </c>
      <c r="LFO2" s="458" t="s">
        <v>1050</v>
      </c>
      <c r="LFP2" s="458" t="s">
        <v>1050</v>
      </c>
      <c r="LFQ2" s="458" t="s">
        <v>1050</v>
      </c>
      <c r="LFR2" s="458" t="s">
        <v>1050</v>
      </c>
      <c r="LFS2" s="458" t="s">
        <v>1050</v>
      </c>
      <c r="LFT2" s="458" t="s">
        <v>1050</v>
      </c>
      <c r="LFU2" s="458" t="s">
        <v>1050</v>
      </c>
      <c r="LFV2" s="458" t="s">
        <v>1050</v>
      </c>
      <c r="LFW2" s="458" t="s">
        <v>1050</v>
      </c>
      <c r="LFX2" s="458" t="s">
        <v>1050</v>
      </c>
      <c r="LFY2" s="458" t="s">
        <v>1050</v>
      </c>
      <c r="LFZ2" s="458" t="s">
        <v>1050</v>
      </c>
      <c r="LGA2" s="458" t="s">
        <v>1050</v>
      </c>
      <c r="LGB2" s="458" t="s">
        <v>1050</v>
      </c>
      <c r="LGC2" s="458" t="s">
        <v>1050</v>
      </c>
      <c r="LGD2" s="458" t="s">
        <v>1050</v>
      </c>
      <c r="LGE2" s="458" t="s">
        <v>1050</v>
      </c>
      <c r="LGF2" s="458" t="s">
        <v>1050</v>
      </c>
      <c r="LGG2" s="458" t="s">
        <v>1050</v>
      </c>
      <c r="LGH2" s="458" t="s">
        <v>1050</v>
      </c>
      <c r="LGI2" s="458" t="s">
        <v>1050</v>
      </c>
      <c r="LGJ2" s="458" t="s">
        <v>1050</v>
      </c>
      <c r="LGK2" s="458" t="s">
        <v>1050</v>
      </c>
      <c r="LGL2" s="458" t="s">
        <v>1050</v>
      </c>
      <c r="LGM2" s="458" t="s">
        <v>1050</v>
      </c>
      <c r="LGN2" s="458" t="s">
        <v>1050</v>
      </c>
      <c r="LGO2" s="458" t="s">
        <v>1050</v>
      </c>
      <c r="LGP2" s="458" t="s">
        <v>1050</v>
      </c>
      <c r="LGQ2" s="458" t="s">
        <v>1050</v>
      </c>
      <c r="LGR2" s="458" t="s">
        <v>1050</v>
      </c>
      <c r="LGS2" s="458" t="s">
        <v>1050</v>
      </c>
      <c r="LGT2" s="458" t="s">
        <v>1050</v>
      </c>
      <c r="LGU2" s="458" t="s">
        <v>1050</v>
      </c>
      <c r="LGV2" s="458" t="s">
        <v>1050</v>
      </c>
      <c r="LGW2" s="458" t="s">
        <v>1050</v>
      </c>
      <c r="LGX2" s="458" t="s">
        <v>1050</v>
      </c>
      <c r="LGY2" s="458" t="s">
        <v>1050</v>
      </c>
      <c r="LGZ2" s="458" t="s">
        <v>1050</v>
      </c>
      <c r="LHA2" s="458" t="s">
        <v>1050</v>
      </c>
      <c r="LHB2" s="458" t="s">
        <v>1050</v>
      </c>
      <c r="LHC2" s="458" t="s">
        <v>1050</v>
      </c>
      <c r="LHD2" s="458" t="s">
        <v>1050</v>
      </c>
      <c r="LHE2" s="458" t="s">
        <v>1050</v>
      </c>
      <c r="LHF2" s="458" t="s">
        <v>1050</v>
      </c>
      <c r="LHG2" s="458" t="s">
        <v>1050</v>
      </c>
      <c r="LHH2" s="458" t="s">
        <v>1050</v>
      </c>
      <c r="LHI2" s="458" t="s">
        <v>1050</v>
      </c>
      <c r="LHJ2" s="458" t="s">
        <v>1050</v>
      </c>
      <c r="LHK2" s="458" t="s">
        <v>1050</v>
      </c>
      <c r="LHL2" s="458" t="s">
        <v>1050</v>
      </c>
      <c r="LHM2" s="458" t="s">
        <v>1050</v>
      </c>
      <c r="LHN2" s="458" t="s">
        <v>1050</v>
      </c>
      <c r="LHO2" s="458" t="s">
        <v>1050</v>
      </c>
      <c r="LHP2" s="458" t="s">
        <v>1050</v>
      </c>
      <c r="LHQ2" s="458" t="s">
        <v>1050</v>
      </c>
      <c r="LHR2" s="458" t="s">
        <v>1050</v>
      </c>
      <c r="LHS2" s="458" t="s">
        <v>1050</v>
      </c>
      <c r="LHT2" s="458" t="s">
        <v>1050</v>
      </c>
      <c r="LHU2" s="458" t="s">
        <v>1050</v>
      </c>
      <c r="LHV2" s="458" t="s">
        <v>1050</v>
      </c>
      <c r="LHW2" s="458" t="s">
        <v>1050</v>
      </c>
      <c r="LHX2" s="458" t="s">
        <v>1050</v>
      </c>
      <c r="LHY2" s="458" t="s">
        <v>1050</v>
      </c>
      <c r="LHZ2" s="458" t="s">
        <v>1050</v>
      </c>
      <c r="LIA2" s="458" t="s">
        <v>1050</v>
      </c>
      <c r="LIB2" s="458" t="s">
        <v>1050</v>
      </c>
      <c r="LIC2" s="458" t="s">
        <v>1050</v>
      </c>
      <c r="LID2" s="458" t="s">
        <v>1050</v>
      </c>
      <c r="LIE2" s="458" t="s">
        <v>1050</v>
      </c>
      <c r="LIF2" s="458" t="s">
        <v>1050</v>
      </c>
      <c r="LIG2" s="458" t="s">
        <v>1050</v>
      </c>
      <c r="LIH2" s="458" t="s">
        <v>1050</v>
      </c>
      <c r="LII2" s="458" t="s">
        <v>1050</v>
      </c>
      <c r="LIJ2" s="458" t="s">
        <v>1050</v>
      </c>
      <c r="LIK2" s="458" t="s">
        <v>1050</v>
      </c>
      <c r="LIL2" s="458" t="s">
        <v>1050</v>
      </c>
      <c r="LIM2" s="458" t="s">
        <v>1050</v>
      </c>
      <c r="LIN2" s="458" t="s">
        <v>1050</v>
      </c>
      <c r="LIO2" s="458" t="s">
        <v>1050</v>
      </c>
      <c r="LIP2" s="458" t="s">
        <v>1050</v>
      </c>
      <c r="LIQ2" s="458" t="s">
        <v>1050</v>
      </c>
      <c r="LIR2" s="458" t="s">
        <v>1050</v>
      </c>
      <c r="LIS2" s="458" t="s">
        <v>1050</v>
      </c>
      <c r="LIT2" s="458" t="s">
        <v>1050</v>
      </c>
      <c r="LIU2" s="458" t="s">
        <v>1050</v>
      </c>
      <c r="LIV2" s="458" t="s">
        <v>1050</v>
      </c>
      <c r="LIW2" s="458" t="s">
        <v>1050</v>
      </c>
      <c r="LIX2" s="458" t="s">
        <v>1050</v>
      </c>
      <c r="LIY2" s="458" t="s">
        <v>1050</v>
      </c>
      <c r="LIZ2" s="458" t="s">
        <v>1050</v>
      </c>
      <c r="LJA2" s="458" t="s">
        <v>1050</v>
      </c>
      <c r="LJB2" s="458" t="s">
        <v>1050</v>
      </c>
      <c r="LJC2" s="458" t="s">
        <v>1050</v>
      </c>
      <c r="LJD2" s="458" t="s">
        <v>1050</v>
      </c>
      <c r="LJE2" s="458" t="s">
        <v>1050</v>
      </c>
      <c r="LJF2" s="458" t="s">
        <v>1050</v>
      </c>
      <c r="LJG2" s="458" t="s">
        <v>1050</v>
      </c>
      <c r="LJH2" s="458" t="s">
        <v>1050</v>
      </c>
      <c r="LJI2" s="458" t="s">
        <v>1050</v>
      </c>
      <c r="LJJ2" s="458" t="s">
        <v>1050</v>
      </c>
      <c r="LJK2" s="458" t="s">
        <v>1050</v>
      </c>
      <c r="LJL2" s="458" t="s">
        <v>1050</v>
      </c>
      <c r="LJM2" s="458" t="s">
        <v>1050</v>
      </c>
      <c r="LJN2" s="458" t="s">
        <v>1050</v>
      </c>
      <c r="LJO2" s="458" t="s">
        <v>1050</v>
      </c>
      <c r="LJP2" s="458" t="s">
        <v>1050</v>
      </c>
      <c r="LJQ2" s="458" t="s">
        <v>1050</v>
      </c>
      <c r="LJR2" s="458" t="s">
        <v>1050</v>
      </c>
      <c r="LJS2" s="458" t="s">
        <v>1050</v>
      </c>
      <c r="LJT2" s="458" t="s">
        <v>1050</v>
      </c>
      <c r="LJU2" s="458" t="s">
        <v>1050</v>
      </c>
      <c r="LJV2" s="458" t="s">
        <v>1050</v>
      </c>
      <c r="LJW2" s="458" t="s">
        <v>1050</v>
      </c>
      <c r="LJX2" s="458" t="s">
        <v>1050</v>
      </c>
      <c r="LJY2" s="458" t="s">
        <v>1050</v>
      </c>
      <c r="LJZ2" s="458" t="s">
        <v>1050</v>
      </c>
      <c r="LKA2" s="458" t="s">
        <v>1050</v>
      </c>
      <c r="LKB2" s="458" t="s">
        <v>1050</v>
      </c>
      <c r="LKC2" s="458" t="s">
        <v>1050</v>
      </c>
      <c r="LKD2" s="458" t="s">
        <v>1050</v>
      </c>
      <c r="LKE2" s="458" t="s">
        <v>1050</v>
      </c>
      <c r="LKF2" s="458" t="s">
        <v>1050</v>
      </c>
      <c r="LKG2" s="458" t="s">
        <v>1050</v>
      </c>
      <c r="LKH2" s="458" t="s">
        <v>1050</v>
      </c>
      <c r="LKI2" s="458" t="s">
        <v>1050</v>
      </c>
      <c r="LKJ2" s="458" t="s">
        <v>1050</v>
      </c>
      <c r="LKK2" s="458" t="s">
        <v>1050</v>
      </c>
      <c r="LKL2" s="458" t="s">
        <v>1050</v>
      </c>
      <c r="LKM2" s="458" t="s">
        <v>1050</v>
      </c>
      <c r="LKN2" s="458" t="s">
        <v>1050</v>
      </c>
      <c r="LKO2" s="458" t="s">
        <v>1050</v>
      </c>
      <c r="LKP2" s="458" t="s">
        <v>1050</v>
      </c>
      <c r="LKQ2" s="458" t="s">
        <v>1050</v>
      </c>
      <c r="LKR2" s="458" t="s">
        <v>1050</v>
      </c>
      <c r="LKS2" s="458" t="s">
        <v>1050</v>
      </c>
      <c r="LKT2" s="458" t="s">
        <v>1050</v>
      </c>
      <c r="LKU2" s="458" t="s">
        <v>1050</v>
      </c>
      <c r="LKV2" s="458" t="s">
        <v>1050</v>
      </c>
      <c r="LKW2" s="458" t="s">
        <v>1050</v>
      </c>
      <c r="LKX2" s="458" t="s">
        <v>1050</v>
      </c>
      <c r="LKY2" s="458" t="s">
        <v>1050</v>
      </c>
      <c r="LKZ2" s="458" t="s">
        <v>1050</v>
      </c>
      <c r="LLA2" s="458" t="s">
        <v>1050</v>
      </c>
      <c r="LLB2" s="458" t="s">
        <v>1050</v>
      </c>
      <c r="LLC2" s="458" t="s">
        <v>1050</v>
      </c>
      <c r="LLD2" s="458" t="s">
        <v>1050</v>
      </c>
      <c r="LLE2" s="458" t="s">
        <v>1050</v>
      </c>
      <c r="LLF2" s="458" t="s">
        <v>1050</v>
      </c>
      <c r="LLG2" s="458" t="s">
        <v>1050</v>
      </c>
      <c r="LLH2" s="458" t="s">
        <v>1050</v>
      </c>
      <c r="LLI2" s="458" t="s">
        <v>1050</v>
      </c>
      <c r="LLJ2" s="458" t="s">
        <v>1050</v>
      </c>
      <c r="LLK2" s="458" t="s">
        <v>1050</v>
      </c>
      <c r="LLL2" s="458" t="s">
        <v>1050</v>
      </c>
      <c r="LLM2" s="458" t="s">
        <v>1050</v>
      </c>
      <c r="LLN2" s="458" t="s">
        <v>1050</v>
      </c>
      <c r="LLO2" s="458" t="s">
        <v>1050</v>
      </c>
      <c r="LLP2" s="458" t="s">
        <v>1050</v>
      </c>
      <c r="LLQ2" s="458" t="s">
        <v>1050</v>
      </c>
      <c r="LLR2" s="458" t="s">
        <v>1050</v>
      </c>
      <c r="LLS2" s="458" t="s">
        <v>1050</v>
      </c>
      <c r="LLT2" s="458" t="s">
        <v>1050</v>
      </c>
      <c r="LLU2" s="458" t="s">
        <v>1050</v>
      </c>
      <c r="LLV2" s="458" t="s">
        <v>1050</v>
      </c>
      <c r="LLW2" s="458" t="s">
        <v>1050</v>
      </c>
      <c r="LLX2" s="458" t="s">
        <v>1050</v>
      </c>
      <c r="LLY2" s="458" t="s">
        <v>1050</v>
      </c>
      <c r="LLZ2" s="458" t="s">
        <v>1050</v>
      </c>
      <c r="LMA2" s="458" t="s">
        <v>1050</v>
      </c>
      <c r="LMB2" s="458" t="s">
        <v>1050</v>
      </c>
      <c r="LMC2" s="458" t="s">
        <v>1050</v>
      </c>
      <c r="LMD2" s="458" t="s">
        <v>1050</v>
      </c>
      <c r="LME2" s="458" t="s">
        <v>1050</v>
      </c>
      <c r="LMF2" s="458" t="s">
        <v>1050</v>
      </c>
      <c r="LMG2" s="458" t="s">
        <v>1050</v>
      </c>
      <c r="LMH2" s="458" t="s">
        <v>1050</v>
      </c>
      <c r="LMI2" s="458" t="s">
        <v>1050</v>
      </c>
      <c r="LMJ2" s="458" t="s">
        <v>1050</v>
      </c>
      <c r="LMK2" s="458" t="s">
        <v>1050</v>
      </c>
      <c r="LML2" s="458" t="s">
        <v>1050</v>
      </c>
      <c r="LMM2" s="458" t="s">
        <v>1050</v>
      </c>
      <c r="LMN2" s="458" t="s">
        <v>1050</v>
      </c>
      <c r="LMO2" s="458" t="s">
        <v>1050</v>
      </c>
      <c r="LMP2" s="458" t="s">
        <v>1050</v>
      </c>
      <c r="LMQ2" s="458" t="s">
        <v>1050</v>
      </c>
      <c r="LMR2" s="458" t="s">
        <v>1050</v>
      </c>
      <c r="LMS2" s="458" t="s">
        <v>1050</v>
      </c>
      <c r="LMT2" s="458" t="s">
        <v>1050</v>
      </c>
      <c r="LMU2" s="458" t="s">
        <v>1050</v>
      </c>
      <c r="LMV2" s="458" t="s">
        <v>1050</v>
      </c>
      <c r="LMW2" s="458" t="s">
        <v>1050</v>
      </c>
      <c r="LMX2" s="458" t="s">
        <v>1050</v>
      </c>
      <c r="LMY2" s="458" t="s">
        <v>1050</v>
      </c>
      <c r="LMZ2" s="458" t="s">
        <v>1050</v>
      </c>
      <c r="LNA2" s="458" t="s">
        <v>1050</v>
      </c>
      <c r="LNB2" s="458" t="s">
        <v>1050</v>
      </c>
      <c r="LNC2" s="458" t="s">
        <v>1050</v>
      </c>
      <c r="LND2" s="458" t="s">
        <v>1050</v>
      </c>
      <c r="LNE2" s="458" t="s">
        <v>1050</v>
      </c>
      <c r="LNF2" s="458" t="s">
        <v>1050</v>
      </c>
      <c r="LNG2" s="458" t="s">
        <v>1050</v>
      </c>
      <c r="LNH2" s="458" t="s">
        <v>1050</v>
      </c>
      <c r="LNI2" s="458" t="s">
        <v>1050</v>
      </c>
      <c r="LNJ2" s="458" t="s">
        <v>1050</v>
      </c>
      <c r="LNK2" s="458" t="s">
        <v>1050</v>
      </c>
      <c r="LNL2" s="458" t="s">
        <v>1050</v>
      </c>
      <c r="LNM2" s="458" t="s">
        <v>1050</v>
      </c>
      <c r="LNN2" s="458" t="s">
        <v>1050</v>
      </c>
      <c r="LNO2" s="458" t="s">
        <v>1050</v>
      </c>
      <c r="LNP2" s="458" t="s">
        <v>1050</v>
      </c>
      <c r="LNQ2" s="458" t="s">
        <v>1050</v>
      </c>
      <c r="LNR2" s="458" t="s">
        <v>1050</v>
      </c>
      <c r="LNS2" s="458" t="s">
        <v>1050</v>
      </c>
      <c r="LNT2" s="458" t="s">
        <v>1050</v>
      </c>
      <c r="LNU2" s="458" t="s">
        <v>1050</v>
      </c>
      <c r="LNV2" s="458" t="s">
        <v>1050</v>
      </c>
      <c r="LNW2" s="458" t="s">
        <v>1050</v>
      </c>
      <c r="LNX2" s="458" t="s">
        <v>1050</v>
      </c>
      <c r="LNY2" s="458" t="s">
        <v>1050</v>
      </c>
      <c r="LNZ2" s="458" t="s">
        <v>1050</v>
      </c>
      <c r="LOA2" s="458" t="s">
        <v>1050</v>
      </c>
      <c r="LOB2" s="458" t="s">
        <v>1050</v>
      </c>
      <c r="LOC2" s="458" t="s">
        <v>1050</v>
      </c>
      <c r="LOD2" s="458" t="s">
        <v>1050</v>
      </c>
      <c r="LOE2" s="458" t="s">
        <v>1050</v>
      </c>
      <c r="LOF2" s="458" t="s">
        <v>1050</v>
      </c>
      <c r="LOG2" s="458" t="s">
        <v>1050</v>
      </c>
      <c r="LOH2" s="458" t="s">
        <v>1050</v>
      </c>
      <c r="LOI2" s="458" t="s">
        <v>1050</v>
      </c>
      <c r="LOJ2" s="458" t="s">
        <v>1050</v>
      </c>
      <c r="LOK2" s="458" t="s">
        <v>1050</v>
      </c>
      <c r="LOL2" s="458" t="s">
        <v>1050</v>
      </c>
      <c r="LOM2" s="458" t="s">
        <v>1050</v>
      </c>
      <c r="LON2" s="458" t="s">
        <v>1050</v>
      </c>
      <c r="LOO2" s="458" t="s">
        <v>1050</v>
      </c>
      <c r="LOP2" s="458" t="s">
        <v>1050</v>
      </c>
      <c r="LOQ2" s="458" t="s">
        <v>1050</v>
      </c>
      <c r="LOR2" s="458" t="s">
        <v>1050</v>
      </c>
      <c r="LOS2" s="458" t="s">
        <v>1050</v>
      </c>
      <c r="LOT2" s="458" t="s">
        <v>1050</v>
      </c>
      <c r="LOU2" s="458" t="s">
        <v>1050</v>
      </c>
      <c r="LOV2" s="458" t="s">
        <v>1050</v>
      </c>
      <c r="LOW2" s="458" t="s">
        <v>1050</v>
      </c>
      <c r="LOX2" s="458" t="s">
        <v>1050</v>
      </c>
      <c r="LOY2" s="458" t="s">
        <v>1050</v>
      </c>
      <c r="LOZ2" s="458" t="s">
        <v>1050</v>
      </c>
      <c r="LPA2" s="458" t="s">
        <v>1050</v>
      </c>
      <c r="LPB2" s="458" t="s">
        <v>1050</v>
      </c>
      <c r="LPC2" s="458" t="s">
        <v>1050</v>
      </c>
      <c r="LPD2" s="458" t="s">
        <v>1050</v>
      </c>
      <c r="LPE2" s="458" t="s">
        <v>1050</v>
      </c>
      <c r="LPF2" s="458" t="s">
        <v>1050</v>
      </c>
      <c r="LPG2" s="458" t="s">
        <v>1050</v>
      </c>
      <c r="LPH2" s="458" t="s">
        <v>1050</v>
      </c>
      <c r="LPI2" s="458" t="s">
        <v>1050</v>
      </c>
      <c r="LPJ2" s="458" t="s">
        <v>1050</v>
      </c>
      <c r="LPK2" s="458" t="s">
        <v>1050</v>
      </c>
      <c r="LPL2" s="458" t="s">
        <v>1050</v>
      </c>
      <c r="LPM2" s="458" t="s">
        <v>1050</v>
      </c>
      <c r="LPN2" s="458" t="s">
        <v>1050</v>
      </c>
      <c r="LPO2" s="458" t="s">
        <v>1050</v>
      </c>
      <c r="LPP2" s="458" t="s">
        <v>1050</v>
      </c>
      <c r="LPQ2" s="458" t="s">
        <v>1050</v>
      </c>
      <c r="LPR2" s="458" t="s">
        <v>1050</v>
      </c>
      <c r="LPS2" s="458" t="s">
        <v>1050</v>
      </c>
      <c r="LPT2" s="458" t="s">
        <v>1050</v>
      </c>
      <c r="LPU2" s="458" t="s">
        <v>1050</v>
      </c>
      <c r="LPV2" s="458" t="s">
        <v>1050</v>
      </c>
      <c r="LPW2" s="458" t="s">
        <v>1050</v>
      </c>
      <c r="LPX2" s="458" t="s">
        <v>1050</v>
      </c>
      <c r="LPY2" s="458" t="s">
        <v>1050</v>
      </c>
      <c r="LPZ2" s="458" t="s">
        <v>1050</v>
      </c>
      <c r="LQA2" s="458" t="s">
        <v>1050</v>
      </c>
      <c r="LQB2" s="458" t="s">
        <v>1050</v>
      </c>
      <c r="LQC2" s="458" t="s">
        <v>1050</v>
      </c>
      <c r="LQD2" s="458" t="s">
        <v>1050</v>
      </c>
      <c r="LQE2" s="458" t="s">
        <v>1050</v>
      </c>
      <c r="LQF2" s="458" t="s">
        <v>1050</v>
      </c>
      <c r="LQG2" s="458" t="s">
        <v>1050</v>
      </c>
      <c r="LQH2" s="458" t="s">
        <v>1050</v>
      </c>
      <c r="LQI2" s="458" t="s">
        <v>1050</v>
      </c>
      <c r="LQJ2" s="458" t="s">
        <v>1050</v>
      </c>
      <c r="LQK2" s="458" t="s">
        <v>1050</v>
      </c>
      <c r="LQL2" s="458" t="s">
        <v>1050</v>
      </c>
      <c r="LQM2" s="458" t="s">
        <v>1050</v>
      </c>
      <c r="LQN2" s="458" t="s">
        <v>1050</v>
      </c>
      <c r="LQO2" s="458" t="s">
        <v>1050</v>
      </c>
      <c r="LQP2" s="458" t="s">
        <v>1050</v>
      </c>
      <c r="LQQ2" s="458" t="s">
        <v>1050</v>
      </c>
      <c r="LQR2" s="458" t="s">
        <v>1050</v>
      </c>
      <c r="LQS2" s="458" t="s">
        <v>1050</v>
      </c>
      <c r="LQT2" s="458" t="s">
        <v>1050</v>
      </c>
      <c r="LQU2" s="458" t="s">
        <v>1050</v>
      </c>
      <c r="LQV2" s="458" t="s">
        <v>1050</v>
      </c>
      <c r="LQW2" s="458" t="s">
        <v>1050</v>
      </c>
      <c r="LQX2" s="458" t="s">
        <v>1050</v>
      </c>
      <c r="LQY2" s="458" t="s">
        <v>1050</v>
      </c>
      <c r="LQZ2" s="458" t="s">
        <v>1050</v>
      </c>
      <c r="LRA2" s="458" t="s">
        <v>1050</v>
      </c>
      <c r="LRB2" s="458" t="s">
        <v>1050</v>
      </c>
      <c r="LRC2" s="458" t="s">
        <v>1050</v>
      </c>
      <c r="LRD2" s="458" t="s">
        <v>1050</v>
      </c>
      <c r="LRE2" s="458" t="s">
        <v>1050</v>
      </c>
      <c r="LRF2" s="458" t="s">
        <v>1050</v>
      </c>
      <c r="LRG2" s="458" t="s">
        <v>1050</v>
      </c>
      <c r="LRH2" s="458" t="s">
        <v>1050</v>
      </c>
      <c r="LRI2" s="458" t="s">
        <v>1050</v>
      </c>
      <c r="LRJ2" s="458" t="s">
        <v>1050</v>
      </c>
      <c r="LRK2" s="458" t="s">
        <v>1050</v>
      </c>
      <c r="LRL2" s="458" t="s">
        <v>1050</v>
      </c>
      <c r="LRM2" s="458" t="s">
        <v>1050</v>
      </c>
      <c r="LRN2" s="458" t="s">
        <v>1050</v>
      </c>
      <c r="LRO2" s="458" t="s">
        <v>1050</v>
      </c>
      <c r="LRP2" s="458" t="s">
        <v>1050</v>
      </c>
      <c r="LRQ2" s="458" t="s">
        <v>1050</v>
      </c>
      <c r="LRR2" s="458" t="s">
        <v>1050</v>
      </c>
      <c r="LRS2" s="458" t="s">
        <v>1050</v>
      </c>
      <c r="LRT2" s="458" t="s">
        <v>1050</v>
      </c>
      <c r="LRU2" s="458" t="s">
        <v>1050</v>
      </c>
      <c r="LRV2" s="458" t="s">
        <v>1050</v>
      </c>
      <c r="LRW2" s="458" t="s">
        <v>1050</v>
      </c>
      <c r="LRX2" s="458" t="s">
        <v>1050</v>
      </c>
      <c r="LRY2" s="458" t="s">
        <v>1050</v>
      </c>
      <c r="LRZ2" s="458" t="s">
        <v>1050</v>
      </c>
      <c r="LSA2" s="458" t="s">
        <v>1050</v>
      </c>
      <c r="LSB2" s="458" t="s">
        <v>1050</v>
      </c>
      <c r="LSC2" s="458" t="s">
        <v>1050</v>
      </c>
      <c r="LSD2" s="458" t="s">
        <v>1050</v>
      </c>
      <c r="LSE2" s="458" t="s">
        <v>1050</v>
      </c>
      <c r="LSF2" s="458" t="s">
        <v>1050</v>
      </c>
      <c r="LSG2" s="458" t="s">
        <v>1050</v>
      </c>
      <c r="LSH2" s="458" t="s">
        <v>1050</v>
      </c>
      <c r="LSI2" s="458" t="s">
        <v>1050</v>
      </c>
      <c r="LSJ2" s="458" t="s">
        <v>1050</v>
      </c>
      <c r="LSK2" s="458" t="s">
        <v>1050</v>
      </c>
      <c r="LSL2" s="458" t="s">
        <v>1050</v>
      </c>
      <c r="LSM2" s="458" t="s">
        <v>1050</v>
      </c>
      <c r="LSN2" s="458" t="s">
        <v>1050</v>
      </c>
      <c r="LSO2" s="458" t="s">
        <v>1050</v>
      </c>
      <c r="LSP2" s="458" t="s">
        <v>1050</v>
      </c>
      <c r="LSQ2" s="458" t="s">
        <v>1050</v>
      </c>
      <c r="LSR2" s="458" t="s">
        <v>1050</v>
      </c>
      <c r="LSS2" s="458" t="s">
        <v>1050</v>
      </c>
      <c r="LST2" s="458" t="s">
        <v>1050</v>
      </c>
      <c r="LSU2" s="458" t="s">
        <v>1050</v>
      </c>
      <c r="LSV2" s="458" t="s">
        <v>1050</v>
      </c>
      <c r="LSW2" s="458" t="s">
        <v>1050</v>
      </c>
      <c r="LSX2" s="458" t="s">
        <v>1050</v>
      </c>
      <c r="LSY2" s="458" t="s">
        <v>1050</v>
      </c>
      <c r="LSZ2" s="458" t="s">
        <v>1050</v>
      </c>
      <c r="LTA2" s="458" t="s">
        <v>1050</v>
      </c>
      <c r="LTB2" s="458" t="s">
        <v>1050</v>
      </c>
      <c r="LTC2" s="458" t="s">
        <v>1050</v>
      </c>
      <c r="LTD2" s="458" t="s">
        <v>1050</v>
      </c>
      <c r="LTE2" s="458" t="s">
        <v>1050</v>
      </c>
      <c r="LTF2" s="458" t="s">
        <v>1050</v>
      </c>
      <c r="LTG2" s="458" t="s">
        <v>1050</v>
      </c>
      <c r="LTH2" s="458" t="s">
        <v>1050</v>
      </c>
      <c r="LTI2" s="458" t="s">
        <v>1050</v>
      </c>
      <c r="LTJ2" s="458" t="s">
        <v>1050</v>
      </c>
      <c r="LTK2" s="458" t="s">
        <v>1050</v>
      </c>
      <c r="LTL2" s="458" t="s">
        <v>1050</v>
      </c>
      <c r="LTM2" s="458" t="s">
        <v>1050</v>
      </c>
      <c r="LTN2" s="458" t="s">
        <v>1050</v>
      </c>
      <c r="LTO2" s="458" t="s">
        <v>1050</v>
      </c>
      <c r="LTP2" s="458" t="s">
        <v>1050</v>
      </c>
      <c r="LTQ2" s="458" t="s">
        <v>1050</v>
      </c>
      <c r="LTR2" s="458" t="s">
        <v>1050</v>
      </c>
      <c r="LTS2" s="458" t="s">
        <v>1050</v>
      </c>
      <c r="LTT2" s="458" t="s">
        <v>1050</v>
      </c>
      <c r="LTU2" s="458" t="s">
        <v>1050</v>
      </c>
      <c r="LTV2" s="458" t="s">
        <v>1050</v>
      </c>
      <c r="LTW2" s="458" t="s">
        <v>1050</v>
      </c>
      <c r="LTX2" s="458" t="s">
        <v>1050</v>
      </c>
      <c r="LTY2" s="458" t="s">
        <v>1050</v>
      </c>
      <c r="LTZ2" s="458" t="s">
        <v>1050</v>
      </c>
      <c r="LUA2" s="458" t="s">
        <v>1050</v>
      </c>
      <c r="LUB2" s="458" t="s">
        <v>1050</v>
      </c>
      <c r="LUC2" s="458" t="s">
        <v>1050</v>
      </c>
      <c r="LUD2" s="458" t="s">
        <v>1050</v>
      </c>
      <c r="LUE2" s="458" t="s">
        <v>1050</v>
      </c>
      <c r="LUF2" s="458" t="s">
        <v>1050</v>
      </c>
      <c r="LUG2" s="458" t="s">
        <v>1050</v>
      </c>
      <c r="LUH2" s="458" t="s">
        <v>1050</v>
      </c>
      <c r="LUI2" s="458" t="s">
        <v>1050</v>
      </c>
      <c r="LUJ2" s="458" t="s">
        <v>1050</v>
      </c>
      <c r="LUK2" s="458" t="s">
        <v>1050</v>
      </c>
      <c r="LUL2" s="458" t="s">
        <v>1050</v>
      </c>
      <c r="LUM2" s="458" t="s">
        <v>1050</v>
      </c>
      <c r="LUN2" s="458" t="s">
        <v>1050</v>
      </c>
      <c r="LUO2" s="458" t="s">
        <v>1050</v>
      </c>
      <c r="LUP2" s="458" t="s">
        <v>1050</v>
      </c>
      <c r="LUQ2" s="458" t="s">
        <v>1050</v>
      </c>
      <c r="LUR2" s="458" t="s">
        <v>1050</v>
      </c>
      <c r="LUS2" s="458" t="s">
        <v>1050</v>
      </c>
      <c r="LUT2" s="458" t="s">
        <v>1050</v>
      </c>
      <c r="LUU2" s="458" t="s">
        <v>1050</v>
      </c>
      <c r="LUV2" s="458" t="s">
        <v>1050</v>
      </c>
      <c r="LUW2" s="458" t="s">
        <v>1050</v>
      </c>
      <c r="LUX2" s="458" t="s">
        <v>1050</v>
      </c>
      <c r="LUY2" s="458" t="s">
        <v>1050</v>
      </c>
      <c r="LUZ2" s="458" t="s">
        <v>1050</v>
      </c>
      <c r="LVA2" s="458" t="s">
        <v>1050</v>
      </c>
      <c r="LVB2" s="458" t="s">
        <v>1050</v>
      </c>
      <c r="LVC2" s="458" t="s">
        <v>1050</v>
      </c>
      <c r="LVD2" s="458" t="s">
        <v>1050</v>
      </c>
      <c r="LVE2" s="458" t="s">
        <v>1050</v>
      </c>
      <c r="LVF2" s="458" t="s">
        <v>1050</v>
      </c>
      <c r="LVG2" s="458" t="s">
        <v>1050</v>
      </c>
      <c r="LVH2" s="458" t="s">
        <v>1050</v>
      </c>
      <c r="LVI2" s="458" t="s">
        <v>1050</v>
      </c>
      <c r="LVJ2" s="458" t="s">
        <v>1050</v>
      </c>
      <c r="LVK2" s="458" t="s">
        <v>1050</v>
      </c>
      <c r="LVL2" s="458" t="s">
        <v>1050</v>
      </c>
      <c r="LVM2" s="458" t="s">
        <v>1050</v>
      </c>
      <c r="LVN2" s="458" t="s">
        <v>1050</v>
      </c>
      <c r="LVO2" s="458" t="s">
        <v>1050</v>
      </c>
      <c r="LVP2" s="458" t="s">
        <v>1050</v>
      </c>
      <c r="LVQ2" s="458" t="s">
        <v>1050</v>
      </c>
      <c r="LVR2" s="458" t="s">
        <v>1050</v>
      </c>
      <c r="LVS2" s="458" t="s">
        <v>1050</v>
      </c>
      <c r="LVT2" s="458" t="s">
        <v>1050</v>
      </c>
      <c r="LVU2" s="458" t="s">
        <v>1050</v>
      </c>
      <c r="LVV2" s="458" t="s">
        <v>1050</v>
      </c>
      <c r="LVW2" s="458" t="s">
        <v>1050</v>
      </c>
      <c r="LVX2" s="458" t="s">
        <v>1050</v>
      </c>
      <c r="LVY2" s="458" t="s">
        <v>1050</v>
      </c>
      <c r="LVZ2" s="458" t="s">
        <v>1050</v>
      </c>
      <c r="LWA2" s="458" t="s">
        <v>1050</v>
      </c>
      <c r="LWB2" s="458" t="s">
        <v>1050</v>
      </c>
      <c r="LWC2" s="458" t="s">
        <v>1050</v>
      </c>
      <c r="LWD2" s="458" t="s">
        <v>1050</v>
      </c>
      <c r="LWE2" s="458" t="s">
        <v>1050</v>
      </c>
      <c r="LWF2" s="458" t="s">
        <v>1050</v>
      </c>
      <c r="LWG2" s="458" t="s">
        <v>1050</v>
      </c>
      <c r="LWH2" s="458" t="s">
        <v>1050</v>
      </c>
      <c r="LWI2" s="458" t="s">
        <v>1050</v>
      </c>
      <c r="LWJ2" s="458" t="s">
        <v>1050</v>
      </c>
      <c r="LWK2" s="458" t="s">
        <v>1050</v>
      </c>
      <c r="LWL2" s="458" t="s">
        <v>1050</v>
      </c>
      <c r="LWM2" s="458" t="s">
        <v>1050</v>
      </c>
      <c r="LWN2" s="458" t="s">
        <v>1050</v>
      </c>
      <c r="LWO2" s="458" t="s">
        <v>1050</v>
      </c>
      <c r="LWP2" s="458" t="s">
        <v>1050</v>
      </c>
      <c r="LWQ2" s="458" t="s">
        <v>1050</v>
      </c>
      <c r="LWR2" s="458" t="s">
        <v>1050</v>
      </c>
      <c r="LWS2" s="458" t="s">
        <v>1050</v>
      </c>
      <c r="LWT2" s="458" t="s">
        <v>1050</v>
      </c>
      <c r="LWU2" s="458" t="s">
        <v>1050</v>
      </c>
      <c r="LWV2" s="458" t="s">
        <v>1050</v>
      </c>
      <c r="LWW2" s="458" t="s">
        <v>1050</v>
      </c>
      <c r="LWX2" s="458" t="s">
        <v>1050</v>
      </c>
      <c r="LWY2" s="458" t="s">
        <v>1050</v>
      </c>
      <c r="LWZ2" s="458" t="s">
        <v>1050</v>
      </c>
      <c r="LXA2" s="458" t="s">
        <v>1050</v>
      </c>
      <c r="LXB2" s="458" t="s">
        <v>1050</v>
      </c>
      <c r="LXC2" s="458" t="s">
        <v>1050</v>
      </c>
      <c r="LXD2" s="458" t="s">
        <v>1050</v>
      </c>
      <c r="LXE2" s="458" t="s">
        <v>1050</v>
      </c>
      <c r="LXF2" s="458" t="s">
        <v>1050</v>
      </c>
      <c r="LXG2" s="458" t="s">
        <v>1050</v>
      </c>
      <c r="LXH2" s="458" t="s">
        <v>1050</v>
      </c>
      <c r="LXI2" s="458" t="s">
        <v>1050</v>
      </c>
      <c r="LXJ2" s="458" t="s">
        <v>1050</v>
      </c>
      <c r="LXK2" s="458" t="s">
        <v>1050</v>
      </c>
      <c r="LXL2" s="458" t="s">
        <v>1050</v>
      </c>
      <c r="LXM2" s="458" t="s">
        <v>1050</v>
      </c>
      <c r="LXN2" s="458" t="s">
        <v>1050</v>
      </c>
      <c r="LXO2" s="458" t="s">
        <v>1050</v>
      </c>
      <c r="LXP2" s="458" t="s">
        <v>1050</v>
      </c>
      <c r="LXQ2" s="458" t="s">
        <v>1050</v>
      </c>
      <c r="LXR2" s="458" t="s">
        <v>1050</v>
      </c>
      <c r="LXS2" s="458" t="s">
        <v>1050</v>
      </c>
      <c r="LXT2" s="458" t="s">
        <v>1050</v>
      </c>
      <c r="LXU2" s="458" t="s">
        <v>1050</v>
      </c>
      <c r="LXV2" s="458" t="s">
        <v>1050</v>
      </c>
      <c r="LXW2" s="458" t="s">
        <v>1050</v>
      </c>
      <c r="LXX2" s="458" t="s">
        <v>1050</v>
      </c>
      <c r="LXY2" s="458" t="s">
        <v>1050</v>
      </c>
      <c r="LXZ2" s="458" t="s">
        <v>1050</v>
      </c>
      <c r="LYA2" s="458" t="s">
        <v>1050</v>
      </c>
      <c r="LYB2" s="458" t="s">
        <v>1050</v>
      </c>
      <c r="LYC2" s="458" t="s">
        <v>1050</v>
      </c>
      <c r="LYD2" s="458" t="s">
        <v>1050</v>
      </c>
      <c r="LYE2" s="458" t="s">
        <v>1050</v>
      </c>
      <c r="LYF2" s="458" t="s">
        <v>1050</v>
      </c>
      <c r="LYG2" s="458" t="s">
        <v>1050</v>
      </c>
      <c r="LYH2" s="458" t="s">
        <v>1050</v>
      </c>
      <c r="LYI2" s="458" t="s">
        <v>1050</v>
      </c>
      <c r="LYJ2" s="458" t="s">
        <v>1050</v>
      </c>
      <c r="LYK2" s="458" t="s">
        <v>1050</v>
      </c>
      <c r="LYL2" s="458" t="s">
        <v>1050</v>
      </c>
      <c r="LYM2" s="458" t="s">
        <v>1050</v>
      </c>
      <c r="LYN2" s="458" t="s">
        <v>1050</v>
      </c>
      <c r="LYO2" s="458" t="s">
        <v>1050</v>
      </c>
      <c r="LYP2" s="458" t="s">
        <v>1050</v>
      </c>
      <c r="LYQ2" s="458" t="s">
        <v>1050</v>
      </c>
      <c r="LYR2" s="458" t="s">
        <v>1050</v>
      </c>
      <c r="LYS2" s="458" t="s">
        <v>1050</v>
      </c>
      <c r="LYT2" s="458" t="s">
        <v>1050</v>
      </c>
      <c r="LYU2" s="458" t="s">
        <v>1050</v>
      </c>
      <c r="LYV2" s="458" t="s">
        <v>1050</v>
      </c>
      <c r="LYW2" s="458" t="s">
        <v>1050</v>
      </c>
      <c r="LYX2" s="458" t="s">
        <v>1050</v>
      </c>
      <c r="LYY2" s="458" t="s">
        <v>1050</v>
      </c>
      <c r="LYZ2" s="458" t="s">
        <v>1050</v>
      </c>
      <c r="LZA2" s="458" t="s">
        <v>1050</v>
      </c>
      <c r="LZB2" s="458" t="s">
        <v>1050</v>
      </c>
      <c r="LZC2" s="458" t="s">
        <v>1050</v>
      </c>
      <c r="LZD2" s="458" t="s">
        <v>1050</v>
      </c>
      <c r="LZE2" s="458" t="s">
        <v>1050</v>
      </c>
      <c r="LZF2" s="458" t="s">
        <v>1050</v>
      </c>
      <c r="LZG2" s="458" t="s">
        <v>1050</v>
      </c>
      <c r="LZH2" s="458" t="s">
        <v>1050</v>
      </c>
      <c r="LZI2" s="458" t="s">
        <v>1050</v>
      </c>
      <c r="LZJ2" s="458" t="s">
        <v>1050</v>
      </c>
      <c r="LZK2" s="458" t="s">
        <v>1050</v>
      </c>
      <c r="LZL2" s="458" t="s">
        <v>1050</v>
      </c>
      <c r="LZM2" s="458" t="s">
        <v>1050</v>
      </c>
      <c r="LZN2" s="458" t="s">
        <v>1050</v>
      </c>
      <c r="LZO2" s="458" t="s">
        <v>1050</v>
      </c>
      <c r="LZP2" s="458" t="s">
        <v>1050</v>
      </c>
      <c r="LZQ2" s="458" t="s">
        <v>1050</v>
      </c>
      <c r="LZR2" s="458" t="s">
        <v>1050</v>
      </c>
      <c r="LZS2" s="458" t="s">
        <v>1050</v>
      </c>
      <c r="LZT2" s="458" t="s">
        <v>1050</v>
      </c>
      <c r="LZU2" s="458" t="s">
        <v>1050</v>
      </c>
      <c r="LZV2" s="458" t="s">
        <v>1050</v>
      </c>
      <c r="LZW2" s="458" t="s">
        <v>1050</v>
      </c>
      <c r="LZX2" s="458" t="s">
        <v>1050</v>
      </c>
      <c r="LZY2" s="458" t="s">
        <v>1050</v>
      </c>
      <c r="LZZ2" s="458" t="s">
        <v>1050</v>
      </c>
      <c r="MAA2" s="458" t="s">
        <v>1050</v>
      </c>
      <c r="MAB2" s="458" t="s">
        <v>1050</v>
      </c>
      <c r="MAC2" s="458" t="s">
        <v>1050</v>
      </c>
      <c r="MAD2" s="458" t="s">
        <v>1050</v>
      </c>
      <c r="MAE2" s="458" t="s">
        <v>1050</v>
      </c>
      <c r="MAF2" s="458" t="s">
        <v>1050</v>
      </c>
      <c r="MAG2" s="458" t="s">
        <v>1050</v>
      </c>
      <c r="MAH2" s="458" t="s">
        <v>1050</v>
      </c>
      <c r="MAI2" s="458" t="s">
        <v>1050</v>
      </c>
      <c r="MAJ2" s="458" t="s">
        <v>1050</v>
      </c>
      <c r="MAK2" s="458" t="s">
        <v>1050</v>
      </c>
      <c r="MAL2" s="458" t="s">
        <v>1050</v>
      </c>
      <c r="MAM2" s="458" t="s">
        <v>1050</v>
      </c>
      <c r="MAN2" s="458" t="s">
        <v>1050</v>
      </c>
      <c r="MAO2" s="458" t="s">
        <v>1050</v>
      </c>
      <c r="MAP2" s="458" t="s">
        <v>1050</v>
      </c>
      <c r="MAQ2" s="458" t="s">
        <v>1050</v>
      </c>
      <c r="MAR2" s="458" t="s">
        <v>1050</v>
      </c>
      <c r="MAS2" s="458" t="s">
        <v>1050</v>
      </c>
      <c r="MAT2" s="458" t="s">
        <v>1050</v>
      </c>
      <c r="MAU2" s="458" t="s">
        <v>1050</v>
      </c>
      <c r="MAV2" s="458" t="s">
        <v>1050</v>
      </c>
      <c r="MAW2" s="458" t="s">
        <v>1050</v>
      </c>
      <c r="MAX2" s="458" t="s">
        <v>1050</v>
      </c>
      <c r="MAY2" s="458" t="s">
        <v>1050</v>
      </c>
      <c r="MAZ2" s="458" t="s">
        <v>1050</v>
      </c>
      <c r="MBA2" s="458" t="s">
        <v>1050</v>
      </c>
      <c r="MBB2" s="458" t="s">
        <v>1050</v>
      </c>
      <c r="MBC2" s="458" t="s">
        <v>1050</v>
      </c>
      <c r="MBD2" s="458" t="s">
        <v>1050</v>
      </c>
      <c r="MBE2" s="458" t="s">
        <v>1050</v>
      </c>
      <c r="MBF2" s="458" t="s">
        <v>1050</v>
      </c>
      <c r="MBG2" s="458" t="s">
        <v>1050</v>
      </c>
      <c r="MBH2" s="458" t="s">
        <v>1050</v>
      </c>
      <c r="MBI2" s="458" t="s">
        <v>1050</v>
      </c>
      <c r="MBJ2" s="458" t="s">
        <v>1050</v>
      </c>
      <c r="MBK2" s="458" t="s">
        <v>1050</v>
      </c>
      <c r="MBL2" s="458" t="s">
        <v>1050</v>
      </c>
      <c r="MBM2" s="458" t="s">
        <v>1050</v>
      </c>
      <c r="MBN2" s="458" t="s">
        <v>1050</v>
      </c>
      <c r="MBO2" s="458" t="s">
        <v>1050</v>
      </c>
      <c r="MBP2" s="458" t="s">
        <v>1050</v>
      </c>
      <c r="MBQ2" s="458" t="s">
        <v>1050</v>
      </c>
      <c r="MBR2" s="458" t="s">
        <v>1050</v>
      </c>
      <c r="MBS2" s="458" t="s">
        <v>1050</v>
      </c>
      <c r="MBT2" s="458" t="s">
        <v>1050</v>
      </c>
      <c r="MBU2" s="458" t="s">
        <v>1050</v>
      </c>
      <c r="MBV2" s="458" t="s">
        <v>1050</v>
      </c>
      <c r="MBW2" s="458" t="s">
        <v>1050</v>
      </c>
      <c r="MBX2" s="458" t="s">
        <v>1050</v>
      </c>
      <c r="MBY2" s="458" t="s">
        <v>1050</v>
      </c>
      <c r="MBZ2" s="458" t="s">
        <v>1050</v>
      </c>
      <c r="MCA2" s="458" t="s">
        <v>1050</v>
      </c>
      <c r="MCB2" s="458" t="s">
        <v>1050</v>
      </c>
      <c r="MCC2" s="458" t="s">
        <v>1050</v>
      </c>
      <c r="MCD2" s="458" t="s">
        <v>1050</v>
      </c>
      <c r="MCE2" s="458" t="s">
        <v>1050</v>
      </c>
      <c r="MCF2" s="458" t="s">
        <v>1050</v>
      </c>
      <c r="MCG2" s="458" t="s">
        <v>1050</v>
      </c>
      <c r="MCH2" s="458" t="s">
        <v>1050</v>
      </c>
      <c r="MCI2" s="458" t="s">
        <v>1050</v>
      </c>
      <c r="MCJ2" s="458" t="s">
        <v>1050</v>
      </c>
      <c r="MCK2" s="458" t="s">
        <v>1050</v>
      </c>
      <c r="MCL2" s="458" t="s">
        <v>1050</v>
      </c>
      <c r="MCM2" s="458" t="s">
        <v>1050</v>
      </c>
      <c r="MCN2" s="458" t="s">
        <v>1050</v>
      </c>
      <c r="MCO2" s="458" t="s">
        <v>1050</v>
      </c>
      <c r="MCP2" s="458" t="s">
        <v>1050</v>
      </c>
      <c r="MCQ2" s="458" t="s">
        <v>1050</v>
      </c>
      <c r="MCR2" s="458" t="s">
        <v>1050</v>
      </c>
      <c r="MCS2" s="458" t="s">
        <v>1050</v>
      </c>
      <c r="MCT2" s="458" t="s">
        <v>1050</v>
      </c>
      <c r="MCU2" s="458" t="s">
        <v>1050</v>
      </c>
      <c r="MCV2" s="458" t="s">
        <v>1050</v>
      </c>
      <c r="MCW2" s="458" t="s">
        <v>1050</v>
      </c>
      <c r="MCX2" s="458" t="s">
        <v>1050</v>
      </c>
      <c r="MCY2" s="458" t="s">
        <v>1050</v>
      </c>
      <c r="MCZ2" s="458" t="s">
        <v>1050</v>
      </c>
      <c r="MDA2" s="458" t="s">
        <v>1050</v>
      </c>
      <c r="MDB2" s="458" t="s">
        <v>1050</v>
      </c>
      <c r="MDC2" s="458" t="s">
        <v>1050</v>
      </c>
      <c r="MDD2" s="458" t="s">
        <v>1050</v>
      </c>
      <c r="MDE2" s="458" t="s">
        <v>1050</v>
      </c>
      <c r="MDF2" s="458" t="s">
        <v>1050</v>
      </c>
      <c r="MDG2" s="458" t="s">
        <v>1050</v>
      </c>
      <c r="MDH2" s="458" t="s">
        <v>1050</v>
      </c>
      <c r="MDI2" s="458" t="s">
        <v>1050</v>
      </c>
      <c r="MDJ2" s="458" t="s">
        <v>1050</v>
      </c>
      <c r="MDK2" s="458" t="s">
        <v>1050</v>
      </c>
      <c r="MDL2" s="458" t="s">
        <v>1050</v>
      </c>
      <c r="MDM2" s="458" t="s">
        <v>1050</v>
      </c>
      <c r="MDN2" s="458" t="s">
        <v>1050</v>
      </c>
      <c r="MDO2" s="458" t="s">
        <v>1050</v>
      </c>
      <c r="MDP2" s="458" t="s">
        <v>1050</v>
      </c>
      <c r="MDQ2" s="458" t="s">
        <v>1050</v>
      </c>
      <c r="MDR2" s="458" t="s">
        <v>1050</v>
      </c>
      <c r="MDS2" s="458" t="s">
        <v>1050</v>
      </c>
      <c r="MDT2" s="458" t="s">
        <v>1050</v>
      </c>
      <c r="MDU2" s="458" t="s">
        <v>1050</v>
      </c>
      <c r="MDV2" s="458" t="s">
        <v>1050</v>
      </c>
      <c r="MDW2" s="458" t="s">
        <v>1050</v>
      </c>
      <c r="MDX2" s="458" t="s">
        <v>1050</v>
      </c>
      <c r="MDY2" s="458" t="s">
        <v>1050</v>
      </c>
      <c r="MDZ2" s="458" t="s">
        <v>1050</v>
      </c>
      <c r="MEA2" s="458" t="s">
        <v>1050</v>
      </c>
      <c r="MEB2" s="458" t="s">
        <v>1050</v>
      </c>
      <c r="MEC2" s="458" t="s">
        <v>1050</v>
      </c>
      <c r="MED2" s="458" t="s">
        <v>1050</v>
      </c>
      <c r="MEE2" s="458" t="s">
        <v>1050</v>
      </c>
      <c r="MEF2" s="458" t="s">
        <v>1050</v>
      </c>
      <c r="MEG2" s="458" t="s">
        <v>1050</v>
      </c>
      <c r="MEH2" s="458" t="s">
        <v>1050</v>
      </c>
      <c r="MEI2" s="458" t="s">
        <v>1050</v>
      </c>
      <c r="MEJ2" s="458" t="s">
        <v>1050</v>
      </c>
      <c r="MEK2" s="458" t="s">
        <v>1050</v>
      </c>
      <c r="MEL2" s="458" t="s">
        <v>1050</v>
      </c>
      <c r="MEM2" s="458" t="s">
        <v>1050</v>
      </c>
      <c r="MEN2" s="458" t="s">
        <v>1050</v>
      </c>
      <c r="MEO2" s="458" t="s">
        <v>1050</v>
      </c>
      <c r="MEP2" s="458" t="s">
        <v>1050</v>
      </c>
      <c r="MEQ2" s="458" t="s">
        <v>1050</v>
      </c>
      <c r="MER2" s="458" t="s">
        <v>1050</v>
      </c>
      <c r="MES2" s="458" t="s">
        <v>1050</v>
      </c>
      <c r="MET2" s="458" t="s">
        <v>1050</v>
      </c>
      <c r="MEU2" s="458" t="s">
        <v>1050</v>
      </c>
      <c r="MEV2" s="458" t="s">
        <v>1050</v>
      </c>
      <c r="MEW2" s="458" t="s">
        <v>1050</v>
      </c>
      <c r="MEX2" s="458" t="s">
        <v>1050</v>
      </c>
      <c r="MEY2" s="458" t="s">
        <v>1050</v>
      </c>
      <c r="MEZ2" s="458" t="s">
        <v>1050</v>
      </c>
      <c r="MFA2" s="458" t="s">
        <v>1050</v>
      </c>
      <c r="MFB2" s="458" t="s">
        <v>1050</v>
      </c>
      <c r="MFC2" s="458" t="s">
        <v>1050</v>
      </c>
      <c r="MFD2" s="458" t="s">
        <v>1050</v>
      </c>
      <c r="MFE2" s="458" t="s">
        <v>1050</v>
      </c>
      <c r="MFF2" s="458" t="s">
        <v>1050</v>
      </c>
      <c r="MFG2" s="458" t="s">
        <v>1050</v>
      </c>
      <c r="MFH2" s="458" t="s">
        <v>1050</v>
      </c>
      <c r="MFI2" s="458" t="s">
        <v>1050</v>
      </c>
      <c r="MFJ2" s="458" t="s">
        <v>1050</v>
      </c>
      <c r="MFK2" s="458" t="s">
        <v>1050</v>
      </c>
      <c r="MFL2" s="458" t="s">
        <v>1050</v>
      </c>
      <c r="MFM2" s="458" t="s">
        <v>1050</v>
      </c>
      <c r="MFN2" s="458" t="s">
        <v>1050</v>
      </c>
      <c r="MFO2" s="458" t="s">
        <v>1050</v>
      </c>
      <c r="MFP2" s="458" t="s">
        <v>1050</v>
      </c>
      <c r="MFQ2" s="458" t="s">
        <v>1050</v>
      </c>
      <c r="MFR2" s="458" t="s">
        <v>1050</v>
      </c>
      <c r="MFS2" s="458" t="s">
        <v>1050</v>
      </c>
      <c r="MFT2" s="458" t="s">
        <v>1050</v>
      </c>
      <c r="MFU2" s="458" t="s">
        <v>1050</v>
      </c>
      <c r="MFV2" s="458" t="s">
        <v>1050</v>
      </c>
      <c r="MFW2" s="458" t="s">
        <v>1050</v>
      </c>
      <c r="MFX2" s="458" t="s">
        <v>1050</v>
      </c>
      <c r="MFY2" s="458" t="s">
        <v>1050</v>
      </c>
      <c r="MFZ2" s="458" t="s">
        <v>1050</v>
      </c>
      <c r="MGA2" s="458" t="s">
        <v>1050</v>
      </c>
      <c r="MGB2" s="458" t="s">
        <v>1050</v>
      </c>
      <c r="MGC2" s="458" t="s">
        <v>1050</v>
      </c>
      <c r="MGD2" s="458" t="s">
        <v>1050</v>
      </c>
      <c r="MGE2" s="458" t="s">
        <v>1050</v>
      </c>
      <c r="MGF2" s="458" t="s">
        <v>1050</v>
      </c>
      <c r="MGG2" s="458" t="s">
        <v>1050</v>
      </c>
      <c r="MGH2" s="458" t="s">
        <v>1050</v>
      </c>
      <c r="MGI2" s="458" t="s">
        <v>1050</v>
      </c>
      <c r="MGJ2" s="458" t="s">
        <v>1050</v>
      </c>
      <c r="MGK2" s="458" t="s">
        <v>1050</v>
      </c>
      <c r="MGL2" s="458" t="s">
        <v>1050</v>
      </c>
      <c r="MGM2" s="458" t="s">
        <v>1050</v>
      </c>
      <c r="MGN2" s="458" t="s">
        <v>1050</v>
      </c>
      <c r="MGO2" s="458" t="s">
        <v>1050</v>
      </c>
      <c r="MGP2" s="458" t="s">
        <v>1050</v>
      </c>
      <c r="MGQ2" s="458" t="s">
        <v>1050</v>
      </c>
      <c r="MGR2" s="458" t="s">
        <v>1050</v>
      </c>
      <c r="MGS2" s="458" t="s">
        <v>1050</v>
      </c>
      <c r="MGT2" s="458" t="s">
        <v>1050</v>
      </c>
      <c r="MGU2" s="458" t="s">
        <v>1050</v>
      </c>
      <c r="MGV2" s="458" t="s">
        <v>1050</v>
      </c>
      <c r="MGW2" s="458" t="s">
        <v>1050</v>
      </c>
      <c r="MGX2" s="458" t="s">
        <v>1050</v>
      </c>
      <c r="MGY2" s="458" t="s">
        <v>1050</v>
      </c>
      <c r="MGZ2" s="458" t="s">
        <v>1050</v>
      </c>
      <c r="MHA2" s="458" t="s">
        <v>1050</v>
      </c>
      <c r="MHB2" s="458" t="s">
        <v>1050</v>
      </c>
      <c r="MHC2" s="458" t="s">
        <v>1050</v>
      </c>
      <c r="MHD2" s="458" t="s">
        <v>1050</v>
      </c>
      <c r="MHE2" s="458" t="s">
        <v>1050</v>
      </c>
      <c r="MHF2" s="458" t="s">
        <v>1050</v>
      </c>
      <c r="MHG2" s="458" t="s">
        <v>1050</v>
      </c>
      <c r="MHH2" s="458" t="s">
        <v>1050</v>
      </c>
      <c r="MHI2" s="458" t="s">
        <v>1050</v>
      </c>
      <c r="MHJ2" s="458" t="s">
        <v>1050</v>
      </c>
      <c r="MHK2" s="458" t="s">
        <v>1050</v>
      </c>
      <c r="MHL2" s="458" t="s">
        <v>1050</v>
      </c>
      <c r="MHM2" s="458" t="s">
        <v>1050</v>
      </c>
      <c r="MHN2" s="458" t="s">
        <v>1050</v>
      </c>
      <c r="MHO2" s="458" t="s">
        <v>1050</v>
      </c>
      <c r="MHP2" s="458" t="s">
        <v>1050</v>
      </c>
      <c r="MHQ2" s="458" t="s">
        <v>1050</v>
      </c>
      <c r="MHR2" s="458" t="s">
        <v>1050</v>
      </c>
      <c r="MHS2" s="458" t="s">
        <v>1050</v>
      </c>
      <c r="MHT2" s="458" t="s">
        <v>1050</v>
      </c>
      <c r="MHU2" s="458" t="s">
        <v>1050</v>
      </c>
      <c r="MHV2" s="458" t="s">
        <v>1050</v>
      </c>
      <c r="MHW2" s="458" t="s">
        <v>1050</v>
      </c>
      <c r="MHX2" s="458" t="s">
        <v>1050</v>
      </c>
      <c r="MHY2" s="458" t="s">
        <v>1050</v>
      </c>
      <c r="MHZ2" s="458" t="s">
        <v>1050</v>
      </c>
      <c r="MIA2" s="458" t="s">
        <v>1050</v>
      </c>
      <c r="MIB2" s="458" t="s">
        <v>1050</v>
      </c>
      <c r="MIC2" s="458" t="s">
        <v>1050</v>
      </c>
      <c r="MID2" s="458" t="s">
        <v>1050</v>
      </c>
      <c r="MIE2" s="458" t="s">
        <v>1050</v>
      </c>
      <c r="MIF2" s="458" t="s">
        <v>1050</v>
      </c>
      <c r="MIG2" s="458" t="s">
        <v>1050</v>
      </c>
      <c r="MIH2" s="458" t="s">
        <v>1050</v>
      </c>
      <c r="MII2" s="458" t="s">
        <v>1050</v>
      </c>
      <c r="MIJ2" s="458" t="s">
        <v>1050</v>
      </c>
      <c r="MIK2" s="458" t="s">
        <v>1050</v>
      </c>
      <c r="MIL2" s="458" t="s">
        <v>1050</v>
      </c>
      <c r="MIM2" s="458" t="s">
        <v>1050</v>
      </c>
      <c r="MIN2" s="458" t="s">
        <v>1050</v>
      </c>
      <c r="MIO2" s="458" t="s">
        <v>1050</v>
      </c>
      <c r="MIP2" s="458" t="s">
        <v>1050</v>
      </c>
      <c r="MIQ2" s="458" t="s">
        <v>1050</v>
      </c>
      <c r="MIR2" s="458" t="s">
        <v>1050</v>
      </c>
      <c r="MIS2" s="458" t="s">
        <v>1050</v>
      </c>
      <c r="MIT2" s="458" t="s">
        <v>1050</v>
      </c>
      <c r="MIU2" s="458" t="s">
        <v>1050</v>
      </c>
      <c r="MIV2" s="458" t="s">
        <v>1050</v>
      </c>
      <c r="MIW2" s="458" t="s">
        <v>1050</v>
      </c>
      <c r="MIX2" s="458" t="s">
        <v>1050</v>
      </c>
      <c r="MIY2" s="458" t="s">
        <v>1050</v>
      </c>
      <c r="MIZ2" s="458" t="s">
        <v>1050</v>
      </c>
      <c r="MJA2" s="458" t="s">
        <v>1050</v>
      </c>
      <c r="MJB2" s="458" t="s">
        <v>1050</v>
      </c>
      <c r="MJC2" s="458" t="s">
        <v>1050</v>
      </c>
      <c r="MJD2" s="458" t="s">
        <v>1050</v>
      </c>
      <c r="MJE2" s="458" t="s">
        <v>1050</v>
      </c>
      <c r="MJF2" s="458" t="s">
        <v>1050</v>
      </c>
      <c r="MJG2" s="458" t="s">
        <v>1050</v>
      </c>
      <c r="MJH2" s="458" t="s">
        <v>1050</v>
      </c>
      <c r="MJI2" s="458" t="s">
        <v>1050</v>
      </c>
      <c r="MJJ2" s="458" t="s">
        <v>1050</v>
      </c>
      <c r="MJK2" s="458" t="s">
        <v>1050</v>
      </c>
      <c r="MJL2" s="458" t="s">
        <v>1050</v>
      </c>
      <c r="MJM2" s="458" t="s">
        <v>1050</v>
      </c>
      <c r="MJN2" s="458" t="s">
        <v>1050</v>
      </c>
      <c r="MJO2" s="458" t="s">
        <v>1050</v>
      </c>
      <c r="MJP2" s="458" t="s">
        <v>1050</v>
      </c>
      <c r="MJQ2" s="458" t="s">
        <v>1050</v>
      </c>
      <c r="MJR2" s="458" t="s">
        <v>1050</v>
      </c>
      <c r="MJS2" s="458" t="s">
        <v>1050</v>
      </c>
      <c r="MJT2" s="458" t="s">
        <v>1050</v>
      </c>
      <c r="MJU2" s="458" t="s">
        <v>1050</v>
      </c>
      <c r="MJV2" s="458" t="s">
        <v>1050</v>
      </c>
      <c r="MJW2" s="458" t="s">
        <v>1050</v>
      </c>
      <c r="MJX2" s="458" t="s">
        <v>1050</v>
      </c>
      <c r="MJY2" s="458" t="s">
        <v>1050</v>
      </c>
      <c r="MJZ2" s="458" t="s">
        <v>1050</v>
      </c>
      <c r="MKA2" s="458" t="s">
        <v>1050</v>
      </c>
      <c r="MKB2" s="458" t="s">
        <v>1050</v>
      </c>
      <c r="MKC2" s="458" t="s">
        <v>1050</v>
      </c>
      <c r="MKD2" s="458" t="s">
        <v>1050</v>
      </c>
      <c r="MKE2" s="458" t="s">
        <v>1050</v>
      </c>
      <c r="MKF2" s="458" t="s">
        <v>1050</v>
      </c>
      <c r="MKG2" s="458" t="s">
        <v>1050</v>
      </c>
      <c r="MKH2" s="458" t="s">
        <v>1050</v>
      </c>
      <c r="MKI2" s="458" t="s">
        <v>1050</v>
      </c>
      <c r="MKJ2" s="458" t="s">
        <v>1050</v>
      </c>
      <c r="MKK2" s="458" t="s">
        <v>1050</v>
      </c>
      <c r="MKL2" s="458" t="s">
        <v>1050</v>
      </c>
      <c r="MKM2" s="458" t="s">
        <v>1050</v>
      </c>
      <c r="MKN2" s="458" t="s">
        <v>1050</v>
      </c>
      <c r="MKO2" s="458" t="s">
        <v>1050</v>
      </c>
      <c r="MKP2" s="458" t="s">
        <v>1050</v>
      </c>
      <c r="MKQ2" s="458" t="s">
        <v>1050</v>
      </c>
      <c r="MKR2" s="458" t="s">
        <v>1050</v>
      </c>
      <c r="MKS2" s="458" t="s">
        <v>1050</v>
      </c>
      <c r="MKT2" s="458" t="s">
        <v>1050</v>
      </c>
      <c r="MKU2" s="458" t="s">
        <v>1050</v>
      </c>
      <c r="MKV2" s="458" t="s">
        <v>1050</v>
      </c>
      <c r="MKW2" s="458" t="s">
        <v>1050</v>
      </c>
      <c r="MKX2" s="458" t="s">
        <v>1050</v>
      </c>
      <c r="MKY2" s="458" t="s">
        <v>1050</v>
      </c>
      <c r="MKZ2" s="458" t="s">
        <v>1050</v>
      </c>
      <c r="MLA2" s="458" t="s">
        <v>1050</v>
      </c>
      <c r="MLB2" s="458" t="s">
        <v>1050</v>
      </c>
      <c r="MLC2" s="458" t="s">
        <v>1050</v>
      </c>
      <c r="MLD2" s="458" t="s">
        <v>1050</v>
      </c>
      <c r="MLE2" s="458" t="s">
        <v>1050</v>
      </c>
      <c r="MLF2" s="458" t="s">
        <v>1050</v>
      </c>
      <c r="MLG2" s="458" t="s">
        <v>1050</v>
      </c>
      <c r="MLH2" s="458" t="s">
        <v>1050</v>
      </c>
      <c r="MLI2" s="458" t="s">
        <v>1050</v>
      </c>
      <c r="MLJ2" s="458" t="s">
        <v>1050</v>
      </c>
      <c r="MLK2" s="458" t="s">
        <v>1050</v>
      </c>
      <c r="MLL2" s="458" t="s">
        <v>1050</v>
      </c>
      <c r="MLM2" s="458" t="s">
        <v>1050</v>
      </c>
      <c r="MLN2" s="458" t="s">
        <v>1050</v>
      </c>
      <c r="MLO2" s="458" t="s">
        <v>1050</v>
      </c>
      <c r="MLP2" s="458" t="s">
        <v>1050</v>
      </c>
      <c r="MLQ2" s="458" t="s">
        <v>1050</v>
      </c>
      <c r="MLR2" s="458" t="s">
        <v>1050</v>
      </c>
      <c r="MLS2" s="458" t="s">
        <v>1050</v>
      </c>
      <c r="MLT2" s="458" t="s">
        <v>1050</v>
      </c>
      <c r="MLU2" s="458" t="s">
        <v>1050</v>
      </c>
      <c r="MLV2" s="458" t="s">
        <v>1050</v>
      </c>
      <c r="MLW2" s="458" t="s">
        <v>1050</v>
      </c>
      <c r="MLX2" s="458" t="s">
        <v>1050</v>
      </c>
      <c r="MLY2" s="458" t="s">
        <v>1050</v>
      </c>
      <c r="MLZ2" s="458" t="s">
        <v>1050</v>
      </c>
      <c r="MMA2" s="458" t="s">
        <v>1050</v>
      </c>
      <c r="MMB2" s="458" t="s">
        <v>1050</v>
      </c>
      <c r="MMC2" s="458" t="s">
        <v>1050</v>
      </c>
      <c r="MMD2" s="458" t="s">
        <v>1050</v>
      </c>
      <c r="MME2" s="458" t="s">
        <v>1050</v>
      </c>
      <c r="MMF2" s="458" t="s">
        <v>1050</v>
      </c>
      <c r="MMG2" s="458" t="s">
        <v>1050</v>
      </c>
      <c r="MMH2" s="458" t="s">
        <v>1050</v>
      </c>
      <c r="MMI2" s="458" t="s">
        <v>1050</v>
      </c>
      <c r="MMJ2" s="458" t="s">
        <v>1050</v>
      </c>
      <c r="MMK2" s="458" t="s">
        <v>1050</v>
      </c>
      <c r="MML2" s="458" t="s">
        <v>1050</v>
      </c>
      <c r="MMM2" s="458" t="s">
        <v>1050</v>
      </c>
      <c r="MMN2" s="458" t="s">
        <v>1050</v>
      </c>
      <c r="MMO2" s="458" t="s">
        <v>1050</v>
      </c>
      <c r="MMP2" s="458" t="s">
        <v>1050</v>
      </c>
      <c r="MMQ2" s="458" t="s">
        <v>1050</v>
      </c>
      <c r="MMR2" s="458" t="s">
        <v>1050</v>
      </c>
      <c r="MMS2" s="458" t="s">
        <v>1050</v>
      </c>
      <c r="MMT2" s="458" t="s">
        <v>1050</v>
      </c>
      <c r="MMU2" s="458" t="s">
        <v>1050</v>
      </c>
      <c r="MMV2" s="458" t="s">
        <v>1050</v>
      </c>
      <c r="MMW2" s="458" t="s">
        <v>1050</v>
      </c>
      <c r="MMX2" s="458" t="s">
        <v>1050</v>
      </c>
      <c r="MMY2" s="458" t="s">
        <v>1050</v>
      </c>
      <c r="MMZ2" s="458" t="s">
        <v>1050</v>
      </c>
      <c r="MNA2" s="458" t="s">
        <v>1050</v>
      </c>
      <c r="MNB2" s="458" t="s">
        <v>1050</v>
      </c>
      <c r="MNC2" s="458" t="s">
        <v>1050</v>
      </c>
      <c r="MND2" s="458" t="s">
        <v>1050</v>
      </c>
      <c r="MNE2" s="458" t="s">
        <v>1050</v>
      </c>
      <c r="MNF2" s="458" t="s">
        <v>1050</v>
      </c>
      <c r="MNG2" s="458" t="s">
        <v>1050</v>
      </c>
      <c r="MNH2" s="458" t="s">
        <v>1050</v>
      </c>
      <c r="MNI2" s="458" t="s">
        <v>1050</v>
      </c>
      <c r="MNJ2" s="458" t="s">
        <v>1050</v>
      </c>
      <c r="MNK2" s="458" t="s">
        <v>1050</v>
      </c>
      <c r="MNL2" s="458" t="s">
        <v>1050</v>
      </c>
      <c r="MNM2" s="458" t="s">
        <v>1050</v>
      </c>
      <c r="MNN2" s="458" t="s">
        <v>1050</v>
      </c>
      <c r="MNO2" s="458" t="s">
        <v>1050</v>
      </c>
      <c r="MNP2" s="458" t="s">
        <v>1050</v>
      </c>
      <c r="MNQ2" s="458" t="s">
        <v>1050</v>
      </c>
      <c r="MNR2" s="458" t="s">
        <v>1050</v>
      </c>
      <c r="MNS2" s="458" t="s">
        <v>1050</v>
      </c>
      <c r="MNT2" s="458" t="s">
        <v>1050</v>
      </c>
      <c r="MNU2" s="458" t="s">
        <v>1050</v>
      </c>
      <c r="MNV2" s="458" t="s">
        <v>1050</v>
      </c>
      <c r="MNW2" s="458" t="s">
        <v>1050</v>
      </c>
      <c r="MNX2" s="458" t="s">
        <v>1050</v>
      </c>
      <c r="MNY2" s="458" t="s">
        <v>1050</v>
      </c>
      <c r="MNZ2" s="458" t="s">
        <v>1050</v>
      </c>
      <c r="MOA2" s="458" t="s">
        <v>1050</v>
      </c>
      <c r="MOB2" s="458" t="s">
        <v>1050</v>
      </c>
      <c r="MOC2" s="458" t="s">
        <v>1050</v>
      </c>
      <c r="MOD2" s="458" t="s">
        <v>1050</v>
      </c>
      <c r="MOE2" s="458" t="s">
        <v>1050</v>
      </c>
      <c r="MOF2" s="458" t="s">
        <v>1050</v>
      </c>
      <c r="MOG2" s="458" t="s">
        <v>1050</v>
      </c>
      <c r="MOH2" s="458" t="s">
        <v>1050</v>
      </c>
      <c r="MOI2" s="458" t="s">
        <v>1050</v>
      </c>
      <c r="MOJ2" s="458" t="s">
        <v>1050</v>
      </c>
      <c r="MOK2" s="458" t="s">
        <v>1050</v>
      </c>
      <c r="MOL2" s="458" t="s">
        <v>1050</v>
      </c>
      <c r="MOM2" s="458" t="s">
        <v>1050</v>
      </c>
      <c r="MON2" s="458" t="s">
        <v>1050</v>
      </c>
      <c r="MOO2" s="458" t="s">
        <v>1050</v>
      </c>
      <c r="MOP2" s="458" t="s">
        <v>1050</v>
      </c>
      <c r="MOQ2" s="458" t="s">
        <v>1050</v>
      </c>
      <c r="MOR2" s="458" t="s">
        <v>1050</v>
      </c>
      <c r="MOS2" s="458" t="s">
        <v>1050</v>
      </c>
      <c r="MOT2" s="458" t="s">
        <v>1050</v>
      </c>
      <c r="MOU2" s="458" t="s">
        <v>1050</v>
      </c>
      <c r="MOV2" s="458" t="s">
        <v>1050</v>
      </c>
      <c r="MOW2" s="458" t="s">
        <v>1050</v>
      </c>
      <c r="MOX2" s="458" t="s">
        <v>1050</v>
      </c>
      <c r="MOY2" s="458" t="s">
        <v>1050</v>
      </c>
      <c r="MOZ2" s="458" t="s">
        <v>1050</v>
      </c>
      <c r="MPA2" s="458" t="s">
        <v>1050</v>
      </c>
      <c r="MPB2" s="458" t="s">
        <v>1050</v>
      </c>
      <c r="MPC2" s="458" t="s">
        <v>1050</v>
      </c>
      <c r="MPD2" s="458" t="s">
        <v>1050</v>
      </c>
      <c r="MPE2" s="458" t="s">
        <v>1050</v>
      </c>
      <c r="MPF2" s="458" t="s">
        <v>1050</v>
      </c>
      <c r="MPG2" s="458" t="s">
        <v>1050</v>
      </c>
      <c r="MPH2" s="458" t="s">
        <v>1050</v>
      </c>
      <c r="MPI2" s="458" t="s">
        <v>1050</v>
      </c>
      <c r="MPJ2" s="458" t="s">
        <v>1050</v>
      </c>
      <c r="MPK2" s="458" t="s">
        <v>1050</v>
      </c>
      <c r="MPL2" s="458" t="s">
        <v>1050</v>
      </c>
      <c r="MPM2" s="458" t="s">
        <v>1050</v>
      </c>
      <c r="MPN2" s="458" t="s">
        <v>1050</v>
      </c>
      <c r="MPO2" s="458" t="s">
        <v>1050</v>
      </c>
      <c r="MPP2" s="458" t="s">
        <v>1050</v>
      </c>
      <c r="MPQ2" s="458" t="s">
        <v>1050</v>
      </c>
      <c r="MPR2" s="458" t="s">
        <v>1050</v>
      </c>
      <c r="MPS2" s="458" t="s">
        <v>1050</v>
      </c>
      <c r="MPT2" s="458" t="s">
        <v>1050</v>
      </c>
      <c r="MPU2" s="458" t="s">
        <v>1050</v>
      </c>
      <c r="MPV2" s="458" t="s">
        <v>1050</v>
      </c>
      <c r="MPW2" s="458" t="s">
        <v>1050</v>
      </c>
      <c r="MPX2" s="458" t="s">
        <v>1050</v>
      </c>
      <c r="MPY2" s="458" t="s">
        <v>1050</v>
      </c>
      <c r="MPZ2" s="458" t="s">
        <v>1050</v>
      </c>
      <c r="MQA2" s="458" t="s">
        <v>1050</v>
      </c>
      <c r="MQB2" s="458" t="s">
        <v>1050</v>
      </c>
      <c r="MQC2" s="458" t="s">
        <v>1050</v>
      </c>
      <c r="MQD2" s="458" t="s">
        <v>1050</v>
      </c>
      <c r="MQE2" s="458" t="s">
        <v>1050</v>
      </c>
      <c r="MQF2" s="458" t="s">
        <v>1050</v>
      </c>
      <c r="MQG2" s="458" t="s">
        <v>1050</v>
      </c>
      <c r="MQH2" s="458" t="s">
        <v>1050</v>
      </c>
      <c r="MQI2" s="458" t="s">
        <v>1050</v>
      </c>
      <c r="MQJ2" s="458" t="s">
        <v>1050</v>
      </c>
      <c r="MQK2" s="458" t="s">
        <v>1050</v>
      </c>
      <c r="MQL2" s="458" t="s">
        <v>1050</v>
      </c>
      <c r="MQM2" s="458" t="s">
        <v>1050</v>
      </c>
      <c r="MQN2" s="458" t="s">
        <v>1050</v>
      </c>
      <c r="MQO2" s="458" t="s">
        <v>1050</v>
      </c>
      <c r="MQP2" s="458" t="s">
        <v>1050</v>
      </c>
      <c r="MQQ2" s="458" t="s">
        <v>1050</v>
      </c>
      <c r="MQR2" s="458" t="s">
        <v>1050</v>
      </c>
      <c r="MQS2" s="458" t="s">
        <v>1050</v>
      </c>
      <c r="MQT2" s="458" t="s">
        <v>1050</v>
      </c>
      <c r="MQU2" s="458" t="s">
        <v>1050</v>
      </c>
      <c r="MQV2" s="458" t="s">
        <v>1050</v>
      </c>
      <c r="MQW2" s="458" t="s">
        <v>1050</v>
      </c>
      <c r="MQX2" s="458" t="s">
        <v>1050</v>
      </c>
      <c r="MQY2" s="458" t="s">
        <v>1050</v>
      </c>
      <c r="MQZ2" s="458" t="s">
        <v>1050</v>
      </c>
      <c r="MRA2" s="458" t="s">
        <v>1050</v>
      </c>
      <c r="MRB2" s="458" t="s">
        <v>1050</v>
      </c>
      <c r="MRC2" s="458" t="s">
        <v>1050</v>
      </c>
      <c r="MRD2" s="458" t="s">
        <v>1050</v>
      </c>
      <c r="MRE2" s="458" t="s">
        <v>1050</v>
      </c>
      <c r="MRF2" s="458" t="s">
        <v>1050</v>
      </c>
      <c r="MRG2" s="458" t="s">
        <v>1050</v>
      </c>
      <c r="MRH2" s="458" t="s">
        <v>1050</v>
      </c>
      <c r="MRI2" s="458" t="s">
        <v>1050</v>
      </c>
      <c r="MRJ2" s="458" t="s">
        <v>1050</v>
      </c>
      <c r="MRK2" s="458" t="s">
        <v>1050</v>
      </c>
      <c r="MRL2" s="458" t="s">
        <v>1050</v>
      </c>
      <c r="MRM2" s="458" t="s">
        <v>1050</v>
      </c>
      <c r="MRN2" s="458" t="s">
        <v>1050</v>
      </c>
      <c r="MRO2" s="458" t="s">
        <v>1050</v>
      </c>
      <c r="MRP2" s="458" t="s">
        <v>1050</v>
      </c>
      <c r="MRQ2" s="458" t="s">
        <v>1050</v>
      </c>
      <c r="MRR2" s="458" t="s">
        <v>1050</v>
      </c>
      <c r="MRS2" s="458" t="s">
        <v>1050</v>
      </c>
      <c r="MRT2" s="458" t="s">
        <v>1050</v>
      </c>
      <c r="MRU2" s="458" t="s">
        <v>1050</v>
      </c>
      <c r="MRV2" s="458" t="s">
        <v>1050</v>
      </c>
      <c r="MRW2" s="458" t="s">
        <v>1050</v>
      </c>
      <c r="MRX2" s="458" t="s">
        <v>1050</v>
      </c>
      <c r="MRY2" s="458" t="s">
        <v>1050</v>
      </c>
      <c r="MRZ2" s="458" t="s">
        <v>1050</v>
      </c>
      <c r="MSA2" s="458" t="s">
        <v>1050</v>
      </c>
      <c r="MSB2" s="458" t="s">
        <v>1050</v>
      </c>
      <c r="MSC2" s="458" t="s">
        <v>1050</v>
      </c>
      <c r="MSD2" s="458" t="s">
        <v>1050</v>
      </c>
      <c r="MSE2" s="458" t="s">
        <v>1050</v>
      </c>
      <c r="MSF2" s="458" t="s">
        <v>1050</v>
      </c>
      <c r="MSG2" s="458" t="s">
        <v>1050</v>
      </c>
      <c r="MSH2" s="458" t="s">
        <v>1050</v>
      </c>
      <c r="MSI2" s="458" t="s">
        <v>1050</v>
      </c>
      <c r="MSJ2" s="458" t="s">
        <v>1050</v>
      </c>
      <c r="MSK2" s="458" t="s">
        <v>1050</v>
      </c>
      <c r="MSL2" s="458" t="s">
        <v>1050</v>
      </c>
      <c r="MSM2" s="458" t="s">
        <v>1050</v>
      </c>
      <c r="MSN2" s="458" t="s">
        <v>1050</v>
      </c>
      <c r="MSO2" s="458" t="s">
        <v>1050</v>
      </c>
      <c r="MSP2" s="458" t="s">
        <v>1050</v>
      </c>
      <c r="MSQ2" s="458" t="s">
        <v>1050</v>
      </c>
      <c r="MSR2" s="458" t="s">
        <v>1050</v>
      </c>
      <c r="MSS2" s="458" t="s">
        <v>1050</v>
      </c>
      <c r="MST2" s="458" t="s">
        <v>1050</v>
      </c>
      <c r="MSU2" s="458" t="s">
        <v>1050</v>
      </c>
      <c r="MSV2" s="458" t="s">
        <v>1050</v>
      </c>
      <c r="MSW2" s="458" t="s">
        <v>1050</v>
      </c>
      <c r="MSX2" s="458" t="s">
        <v>1050</v>
      </c>
      <c r="MSY2" s="458" t="s">
        <v>1050</v>
      </c>
      <c r="MSZ2" s="458" t="s">
        <v>1050</v>
      </c>
      <c r="MTA2" s="458" t="s">
        <v>1050</v>
      </c>
      <c r="MTB2" s="458" t="s">
        <v>1050</v>
      </c>
      <c r="MTC2" s="458" t="s">
        <v>1050</v>
      </c>
      <c r="MTD2" s="458" t="s">
        <v>1050</v>
      </c>
      <c r="MTE2" s="458" t="s">
        <v>1050</v>
      </c>
      <c r="MTF2" s="458" t="s">
        <v>1050</v>
      </c>
      <c r="MTG2" s="458" t="s">
        <v>1050</v>
      </c>
      <c r="MTH2" s="458" t="s">
        <v>1050</v>
      </c>
      <c r="MTI2" s="458" t="s">
        <v>1050</v>
      </c>
      <c r="MTJ2" s="458" t="s">
        <v>1050</v>
      </c>
      <c r="MTK2" s="458" t="s">
        <v>1050</v>
      </c>
      <c r="MTL2" s="458" t="s">
        <v>1050</v>
      </c>
      <c r="MTM2" s="458" t="s">
        <v>1050</v>
      </c>
      <c r="MTN2" s="458" t="s">
        <v>1050</v>
      </c>
      <c r="MTO2" s="458" t="s">
        <v>1050</v>
      </c>
      <c r="MTP2" s="458" t="s">
        <v>1050</v>
      </c>
      <c r="MTQ2" s="458" t="s">
        <v>1050</v>
      </c>
      <c r="MTR2" s="458" t="s">
        <v>1050</v>
      </c>
      <c r="MTS2" s="458" t="s">
        <v>1050</v>
      </c>
      <c r="MTT2" s="458" t="s">
        <v>1050</v>
      </c>
      <c r="MTU2" s="458" t="s">
        <v>1050</v>
      </c>
      <c r="MTV2" s="458" t="s">
        <v>1050</v>
      </c>
      <c r="MTW2" s="458" t="s">
        <v>1050</v>
      </c>
      <c r="MTX2" s="458" t="s">
        <v>1050</v>
      </c>
      <c r="MTY2" s="458" t="s">
        <v>1050</v>
      </c>
      <c r="MTZ2" s="458" t="s">
        <v>1050</v>
      </c>
      <c r="MUA2" s="458" t="s">
        <v>1050</v>
      </c>
      <c r="MUB2" s="458" t="s">
        <v>1050</v>
      </c>
      <c r="MUC2" s="458" t="s">
        <v>1050</v>
      </c>
      <c r="MUD2" s="458" t="s">
        <v>1050</v>
      </c>
      <c r="MUE2" s="458" t="s">
        <v>1050</v>
      </c>
      <c r="MUF2" s="458" t="s">
        <v>1050</v>
      </c>
      <c r="MUG2" s="458" t="s">
        <v>1050</v>
      </c>
      <c r="MUH2" s="458" t="s">
        <v>1050</v>
      </c>
      <c r="MUI2" s="458" t="s">
        <v>1050</v>
      </c>
      <c r="MUJ2" s="458" t="s">
        <v>1050</v>
      </c>
      <c r="MUK2" s="458" t="s">
        <v>1050</v>
      </c>
      <c r="MUL2" s="458" t="s">
        <v>1050</v>
      </c>
      <c r="MUM2" s="458" t="s">
        <v>1050</v>
      </c>
      <c r="MUN2" s="458" t="s">
        <v>1050</v>
      </c>
      <c r="MUO2" s="458" t="s">
        <v>1050</v>
      </c>
      <c r="MUP2" s="458" t="s">
        <v>1050</v>
      </c>
      <c r="MUQ2" s="458" t="s">
        <v>1050</v>
      </c>
      <c r="MUR2" s="458" t="s">
        <v>1050</v>
      </c>
      <c r="MUS2" s="458" t="s">
        <v>1050</v>
      </c>
      <c r="MUT2" s="458" t="s">
        <v>1050</v>
      </c>
      <c r="MUU2" s="458" t="s">
        <v>1050</v>
      </c>
      <c r="MUV2" s="458" t="s">
        <v>1050</v>
      </c>
      <c r="MUW2" s="458" t="s">
        <v>1050</v>
      </c>
      <c r="MUX2" s="458" t="s">
        <v>1050</v>
      </c>
      <c r="MUY2" s="458" t="s">
        <v>1050</v>
      </c>
      <c r="MUZ2" s="458" t="s">
        <v>1050</v>
      </c>
      <c r="MVA2" s="458" t="s">
        <v>1050</v>
      </c>
      <c r="MVB2" s="458" t="s">
        <v>1050</v>
      </c>
      <c r="MVC2" s="458" t="s">
        <v>1050</v>
      </c>
      <c r="MVD2" s="458" t="s">
        <v>1050</v>
      </c>
      <c r="MVE2" s="458" t="s">
        <v>1050</v>
      </c>
      <c r="MVF2" s="458" t="s">
        <v>1050</v>
      </c>
      <c r="MVG2" s="458" t="s">
        <v>1050</v>
      </c>
      <c r="MVH2" s="458" t="s">
        <v>1050</v>
      </c>
      <c r="MVI2" s="458" t="s">
        <v>1050</v>
      </c>
      <c r="MVJ2" s="458" t="s">
        <v>1050</v>
      </c>
      <c r="MVK2" s="458" t="s">
        <v>1050</v>
      </c>
      <c r="MVL2" s="458" t="s">
        <v>1050</v>
      </c>
      <c r="MVM2" s="458" t="s">
        <v>1050</v>
      </c>
      <c r="MVN2" s="458" t="s">
        <v>1050</v>
      </c>
      <c r="MVO2" s="458" t="s">
        <v>1050</v>
      </c>
      <c r="MVP2" s="458" t="s">
        <v>1050</v>
      </c>
      <c r="MVQ2" s="458" t="s">
        <v>1050</v>
      </c>
      <c r="MVR2" s="458" t="s">
        <v>1050</v>
      </c>
      <c r="MVS2" s="458" t="s">
        <v>1050</v>
      </c>
      <c r="MVT2" s="458" t="s">
        <v>1050</v>
      </c>
      <c r="MVU2" s="458" t="s">
        <v>1050</v>
      </c>
      <c r="MVV2" s="458" t="s">
        <v>1050</v>
      </c>
      <c r="MVW2" s="458" t="s">
        <v>1050</v>
      </c>
      <c r="MVX2" s="458" t="s">
        <v>1050</v>
      </c>
      <c r="MVY2" s="458" t="s">
        <v>1050</v>
      </c>
      <c r="MVZ2" s="458" t="s">
        <v>1050</v>
      </c>
      <c r="MWA2" s="458" t="s">
        <v>1050</v>
      </c>
      <c r="MWB2" s="458" t="s">
        <v>1050</v>
      </c>
      <c r="MWC2" s="458" t="s">
        <v>1050</v>
      </c>
      <c r="MWD2" s="458" t="s">
        <v>1050</v>
      </c>
      <c r="MWE2" s="458" t="s">
        <v>1050</v>
      </c>
      <c r="MWF2" s="458" t="s">
        <v>1050</v>
      </c>
      <c r="MWG2" s="458" t="s">
        <v>1050</v>
      </c>
      <c r="MWH2" s="458" t="s">
        <v>1050</v>
      </c>
      <c r="MWI2" s="458" t="s">
        <v>1050</v>
      </c>
      <c r="MWJ2" s="458" t="s">
        <v>1050</v>
      </c>
      <c r="MWK2" s="458" t="s">
        <v>1050</v>
      </c>
      <c r="MWL2" s="458" t="s">
        <v>1050</v>
      </c>
      <c r="MWM2" s="458" t="s">
        <v>1050</v>
      </c>
      <c r="MWN2" s="458" t="s">
        <v>1050</v>
      </c>
      <c r="MWO2" s="458" t="s">
        <v>1050</v>
      </c>
      <c r="MWP2" s="458" t="s">
        <v>1050</v>
      </c>
      <c r="MWQ2" s="458" t="s">
        <v>1050</v>
      </c>
      <c r="MWR2" s="458" t="s">
        <v>1050</v>
      </c>
      <c r="MWS2" s="458" t="s">
        <v>1050</v>
      </c>
      <c r="MWT2" s="458" t="s">
        <v>1050</v>
      </c>
      <c r="MWU2" s="458" t="s">
        <v>1050</v>
      </c>
      <c r="MWV2" s="458" t="s">
        <v>1050</v>
      </c>
      <c r="MWW2" s="458" t="s">
        <v>1050</v>
      </c>
      <c r="MWX2" s="458" t="s">
        <v>1050</v>
      </c>
      <c r="MWY2" s="458" t="s">
        <v>1050</v>
      </c>
      <c r="MWZ2" s="458" t="s">
        <v>1050</v>
      </c>
      <c r="MXA2" s="458" t="s">
        <v>1050</v>
      </c>
      <c r="MXB2" s="458" t="s">
        <v>1050</v>
      </c>
      <c r="MXC2" s="458" t="s">
        <v>1050</v>
      </c>
      <c r="MXD2" s="458" t="s">
        <v>1050</v>
      </c>
      <c r="MXE2" s="458" t="s">
        <v>1050</v>
      </c>
      <c r="MXF2" s="458" t="s">
        <v>1050</v>
      </c>
      <c r="MXG2" s="458" t="s">
        <v>1050</v>
      </c>
      <c r="MXH2" s="458" t="s">
        <v>1050</v>
      </c>
      <c r="MXI2" s="458" t="s">
        <v>1050</v>
      </c>
      <c r="MXJ2" s="458" t="s">
        <v>1050</v>
      </c>
      <c r="MXK2" s="458" t="s">
        <v>1050</v>
      </c>
      <c r="MXL2" s="458" t="s">
        <v>1050</v>
      </c>
      <c r="MXM2" s="458" t="s">
        <v>1050</v>
      </c>
      <c r="MXN2" s="458" t="s">
        <v>1050</v>
      </c>
      <c r="MXO2" s="458" t="s">
        <v>1050</v>
      </c>
      <c r="MXP2" s="458" t="s">
        <v>1050</v>
      </c>
      <c r="MXQ2" s="458" t="s">
        <v>1050</v>
      </c>
      <c r="MXR2" s="458" t="s">
        <v>1050</v>
      </c>
      <c r="MXS2" s="458" t="s">
        <v>1050</v>
      </c>
      <c r="MXT2" s="458" t="s">
        <v>1050</v>
      </c>
      <c r="MXU2" s="458" t="s">
        <v>1050</v>
      </c>
      <c r="MXV2" s="458" t="s">
        <v>1050</v>
      </c>
      <c r="MXW2" s="458" t="s">
        <v>1050</v>
      </c>
      <c r="MXX2" s="458" t="s">
        <v>1050</v>
      </c>
      <c r="MXY2" s="458" t="s">
        <v>1050</v>
      </c>
      <c r="MXZ2" s="458" t="s">
        <v>1050</v>
      </c>
      <c r="MYA2" s="458" t="s">
        <v>1050</v>
      </c>
      <c r="MYB2" s="458" t="s">
        <v>1050</v>
      </c>
      <c r="MYC2" s="458" t="s">
        <v>1050</v>
      </c>
      <c r="MYD2" s="458" t="s">
        <v>1050</v>
      </c>
      <c r="MYE2" s="458" t="s">
        <v>1050</v>
      </c>
      <c r="MYF2" s="458" t="s">
        <v>1050</v>
      </c>
      <c r="MYG2" s="458" t="s">
        <v>1050</v>
      </c>
      <c r="MYH2" s="458" t="s">
        <v>1050</v>
      </c>
      <c r="MYI2" s="458" t="s">
        <v>1050</v>
      </c>
      <c r="MYJ2" s="458" t="s">
        <v>1050</v>
      </c>
      <c r="MYK2" s="458" t="s">
        <v>1050</v>
      </c>
      <c r="MYL2" s="458" t="s">
        <v>1050</v>
      </c>
      <c r="MYM2" s="458" t="s">
        <v>1050</v>
      </c>
      <c r="MYN2" s="458" t="s">
        <v>1050</v>
      </c>
      <c r="MYO2" s="458" t="s">
        <v>1050</v>
      </c>
      <c r="MYP2" s="458" t="s">
        <v>1050</v>
      </c>
      <c r="MYQ2" s="458" t="s">
        <v>1050</v>
      </c>
      <c r="MYR2" s="458" t="s">
        <v>1050</v>
      </c>
      <c r="MYS2" s="458" t="s">
        <v>1050</v>
      </c>
      <c r="MYT2" s="458" t="s">
        <v>1050</v>
      </c>
      <c r="MYU2" s="458" t="s">
        <v>1050</v>
      </c>
      <c r="MYV2" s="458" t="s">
        <v>1050</v>
      </c>
      <c r="MYW2" s="458" t="s">
        <v>1050</v>
      </c>
      <c r="MYX2" s="458" t="s">
        <v>1050</v>
      </c>
      <c r="MYY2" s="458" t="s">
        <v>1050</v>
      </c>
      <c r="MYZ2" s="458" t="s">
        <v>1050</v>
      </c>
      <c r="MZA2" s="458" t="s">
        <v>1050</v>
      </c>
      <c r="MZB2" s="458" t="s">
        <v>1050</v>
      </c>
      <c r="MZC2" s="458" t="s">
        <v>1050</v>
      </c>
      <c r="MZD2" s="458" t="s">
        <v>1050</v>
      </c>
      <c r="MZE2" s="458" t="s">
        <v>1050</v>
      </c>
      <c r="MZF2" s="458" t="s">
        <v>1050</v>
      </c>
      <c r="MZG2" s="458" t="s">
        <v>1050</v>
      </c>
      <c r="MZH2" s="458" t="s">
        <v>1050</v>
      </c>
      <c r="MZI2" s="458" t="s">
        <v>1050</v>
      </c>
      <c r="MZJ2" s="458" t="s">
        <v>1050</v>
      </c>
      <c r="MZK2" s="458" t="s">
        <v>1050</v>
      </c>
      <c r="MZL2" s="458" t="s">
        <v>1050</v>
      </c>
      <c r="MZM2" s="458" t="s">
        <v>1050</v>
      </c>
      <c r="MZN2" s="458" t="s">
        <v>1050</v>
      </c>
      <c r="MZO2" s="458" t="s">
        <v>1050</v>
      </c>
      <c r="MZP2" s="458" t="s">
        <v>1050</v>
      </c>
      <c r="MZQ2" s="458" t="s">
        <v>1050</v>
      </c>
      <c r="MZR2" s="458" t="s">
        <v>1050</v>
      </c>
      <c r="MZS2" s="458" t="s">
        <v>1050</v>
      </c>
      <c r="MZT2" s="458" t="s">
        <v>1050</v>
      </c>
      <c r="MZU2" s="458" t="s">
        <v>1050</v>
      </c>
      <c r="MZV2" s="458" t="s">
        <v>1050</v>
      </c>
      <c r="MZW2" s="458" t="s">
        <v>1050</v>
      </c>
      <c r="MZX2" s="458" t="s">
        <v>1050</v>
      </c>
      <c r="MZY2" s="458" t="s">
        <v>1050</v>
      </c>
      <c r="MZZ2" s="458" t="s">
        <v>1050</v>
      </c>
      <c r="NAA2" s="458" t="s">
        <v>1050</v>
      </c>
      <c r="NAB2" s="458" t="s">
        <v>1050</v>
      </c>
      <c r="NAC2" s="458" t="s">
        <v>1050</v>
      </c>
      <c r="NAD2" s="458" t="s">
        <v>1050</v>
      </c>
      <c r="NAE2" s="458" t="s">
        <v>1050</v>
      </c>
      <c r="NAF2" s="458" t="s">
        <v>1050</v>
      </c>
      <c r="NAG2" s="458" t="s">
        <v>1050</v>
      </c>
      <c r="NAH2" s="458" t="s">
        <v>1050</v>
      </c>
      <c r="NAI2" s="458" t="s">
        <v>1050</v>
      </c>
      <c r="NAJ2" s="458" t="s">
        <v>1050</v>
      </c>
      <c r="NAK2" s="458" t="s">
        <v>1050</v>
      </c>
      <c r="NAL2" s="458" t="s">
        <v>1050</v>
      </c>
      <c r="NAM2" s="458" t="s">
        <v>1050</v>
      </c>
      <c r="NAN2" s="458" t="s">
        <v>1050</v>
      </c>
      <c r="NAO2" s="458" t="s">
        <v>1050</v>
      </c>
      <c r="NAP2" s="458" t="s">
        <v>1050</v>
      </c>
      <c r="NAQ2" s="458" t="s">
        <v>1050</v>
      </c>
      <c r="NAR2" s="458" t="s">
        <v>1050</v>
      </c>
      <c r="NAS2" s="458" t="s">
        <v>1050</v>
      </c>
      <c r="NAT2" s="458" t="s">
        <v>1050</v>
      </c>
      <c r="NAU2" s="458" t="s">
        <v>1050</v>
      </c>
      <c r="NAV2" s="458" t="s">
        <v>1050</v>
      </c>
      <c r="NAW2" s="458" t="s">
        <v>1050</v>
      </c>
      <c r="NAX2" s="458" t="s">
        <v>1050</v>
      </c>
      <c r="NAY2" s="458" t="s">
        <v>1050</v>
      </c>
      <c r="NAZ2" s="458" t="s">
        <v>1050</v>
      </c>
      <c r="NBA2" s="458" t="s">
        <v>1050</v>
      </c>
      <c r="NBB2" s="458" t="s">
        <v>1050</v>
      </c>
      <c r="NBC2" s="458" t="s">
        <v>1050</v>
      </c>
      <c r="NBD2" s="458" t="s">
        <v>1050</v>
      </c>
      <c r="NBE2" s="458" t="s">
        <v>1050</v>
      </c>
      <c r="NBF2" s="458" t="s">
        <v>1050</v>
      </c>
      <c r="NBG2" s="458" t="s">
        <v>1050</v>
      </c>
      <c r="NBH2" s="458" t="s">
        <v>1050</v>
      </c>
      <c r="NBI2" s="458" t="s">
        <v>1050</v>
      </c>
      <c r="NBJ2" s="458" t="s">
        <v>1050</v>
      </c>
      <c r="NBK2" s="458" t="s">
        <v>1050</v>
      </c>
      <c r="NBL2" s="458" t="s">
        <v>1050</v>
      </c>
      <c r="NBM2" s="458" t="s">
        <v>1050</v>
      </c>
      <c r="NBN2" s="458" t="s">
        <v>1050</v>
      </c>
      <c r="NBO2" s="458" t="s">
        <v>1050</v>
      </c>
      <c r="NBP2" s="458" t="s">
        <v>1050</v>
      </c>
      <c r="NBQ2" s="458" t="s">
        <v>1050</v>
      </c>
      <c r="NBR2" s="458" t="s">
        <v>1050</v>
      </c>
      <c r="NBS2" s="458" t="s">
        <v>1050</v>
      </c>
      <c r="NBT2" s="458" t="s">
        <v>1050</v>
      </c>
      <c r="NBU2" s="458" t="s">
        <v>1050</v>
      </c>
      <c r="NBV2" s="458" t="s">
        <v>1050</v>
      </c>
      <c r="NBW2" s="458" t="s">
        <v>1050</v>
      </c>
      <c r="NBX2" s="458" t="s">
        <v>1050</v>
      </c>
      <c r="NBY2" s="458" t="s">
        <v>1050</v>
      </c>
      <c r="NBZ2" s="458" t="s">
        <v>1050</v>
      </c>
      <c r="NCA2" s="458" t="s">
        <v>1050</v>
      </c>
      <c r="NCB2" s="458" t="s">
        <v>1050</v>
      </c>
      <c r="NCC2" s="458" t="s">
        <v>1050</v>
      </c>
      <c r="NCD2" s="458" t="s">
        <v>1050</v>
      </c>
      <c r="NCE2" s="458" t="s">
        <v>1050</v>
      </c>
      <c r="NCF2" s="458" t="s">
        <v>1050</v>
      </c>
      <c r="NCG2" s="458" t="s">
        <v>1050</v>
      </c>
      <c r="NCH2" s="458" t="s">
        <v>1050</v>
      </c>
      <c r="NCI2" s="458" t="s">
        <v>1050</v>
      </c>
      <c r="NCJ2" s="458" t="s">
        <v>1050</v>
      </c>
      <c r="NCK2" s="458" t="s">
        <v>1050</v>
      </c>
      <c r="NCL2" s="458" t="s">
        <v>1050</v>
      </c>
      <c r="NCM2" s="458" t="s">
        <v>1050</v>
      </c>
      <c r="NCN2" s="458" t="s">
        <v>1050</v>
      </c>
      <c r="NCO2" s="458" t="s">
        <v>1050</v>
      </c>
      <c r="NCP2" s="458" t="s">
        <v>1050</v>
      </c>
      <c r="NCQ2" s="458" t="s">
        <v>1050</v>
      </c>
      <c r="NCR2" s="458" t="s">
        <v>1050</v>
      </c>
      <c r="NCS2" s="458" t="s">
        <v>1050</v>
      </c>
      <c r="NCT2" s="458" t="s">
        <v>1050</v>
      </c>
      <c r="NCU2" s="458" t="s">
        <v>1050</v>
      </c>
      <c r="NCV2" s="458" t="s">
        <v>1050</v>
      </c>
      <c r="NCW2" s="458" t="s">
        <v>1050</v>
      </c>
      <c r="NCX2" s="458" t="s">
        <v>1050</v>
      </c>
      <c r="NCY2" s="458" t="s">
        <v>1050</v>
      </c>
      <c r="NCZ2" s="458" t="s">
        <v>1050</v>
      </c>
      <c r="NDA2" s="458" t="s">
        <v>1050</v>
      </c>
      <c r="NDB2" s="458" t="s">
        <v>1050</v>
      </c>
      <c r="NDC2" s="458" t="s">
        <v>1050</v>
      </c>
      <c r="NDD2" s="458" t="s">
        <v>1050</v>
      </c>
      <c r="NDE2" s="458" t="s">
        <v>1050</v>
      </c>
      <c r="NDF2" s="458" t="s">
        <v>1050</v>
      </c>
      <c r="NDG2" s="458" t="s">
        <v>1050</v>
      </c>
      <c r="NDH2" s="458" t="s">
        <v>1050</v>
      </c>
      <c r="NDI2" s="458" t="s">
        <v>1050</v>
      </c>
      <c r="NDJ2" s="458" t="s">
        <v>1050</v>
      </c>
      <c r="NDK2" s="458" t="s">
        <v>1050</v>
      </c>
      <c r="NDL2" s="458" t="s">
        <v>1050</v>
      </c>
      <c r="NDM2" s="458" t="s">
        <v>1050</v>
      </c>
      <c r="NDN2" s="458" t="s">
        <v>1050</v>
      </c>
      <c r="NDO2" s="458" t="s">
        <v>1050</v>
      </c>
      <c r="NDP2" s="458" t="s">
        <v>1050</v>
      </c>
      <c r="NDQ2" s="458" t="s">
        <v>1050</v>
      </c>
      <c r="NDR2" s="458" t="s">
        <v>1050</v>
      </c>
      <c r="NDS2" s="458" t="s">
        <v>1050</v>
      </c>
      <c r="NDT2" s="458" t="s">
        <v>1050</v>
      </c>
      <c r="NDU2" s="458" t="s">
        <v>1050</v>
      </c>
      <c r="NDV2" s="458" t="s">
        <v>1050</v>
      </c>
      <c r="NDW2" s="458" t="s">
        <v>1050</v>
      </c>
      <c r="NDX2" s="458" t="s">
        <v>1050</v>
      </c>
      <c r="NDY2" s="458" t="s">
        <v>1050</v>
      </c>
      <c r="NDZ2" s="458" t="s">
        <v>1050</v>
      </c>
      <c r="NEA2" s="458" t="s">
        <v>1050</v>
      </c>
      <c r="NEB2" s="458" t="s">
        <v>1050</v>
      </c>
      <c r="NEC2" s="458" t="s">
        <v>1050</v>
      </c>
      <c r="NED2" s="458" t="s">
        <v>1050</v>
      </c>
      <c r="NEE2" s="458" t="s">
        <v>1050</v>
      </c>
      <c r="NEF2" s="458" t="s">
        <v>1050</v>
      </c>
      <c r="NEG2" s="458" t="s">
        <v>1050</v>
      </c>
      <c r="NEH2" s="458" t="s">
        <v>1050</v>
      </c>
      <c r="NEI2" s="458" t="s">
        <v>1050</v>
      </c>
      <c r="NEJ2" s="458" t="s">
        <v>1050</v>
      </c>
      <c r="NEK2" s="458" t="s">
        <v>1050</v>
      </c>
      <c r="NEL2" s="458" t="s">
        <v>1050</v>
      </c>
      <c r="NEM2" s="458" t="s">
        <v>1050</v>
      </c>
      <c r="NEN2" s="458" t="s">
        <v>1050</v>
      </c>
      <c r="NEO2" s="458" t="s">
        <v>1050</v>
      </c>
      <c r="NEP2" s="458" t="s">
        <v>1050</v>
      </c>
      <c r="NEQ2" s="458" t="s">
        <v>1050</v>
      </c>
      <c r="NER2" s="458" t="s">
        <v>1050</v>
      </c>
      <c r="NES2" s="458" t="s">
        <v>1050</v>
      </c>
      <c r="NET2" s="458" t="s">
        <v>1050</v>
      </c>
      <c r="NEU2" s="458" t="s">
        <v>1050</v>
      </c>
      <c r="NEV2" s="458" t="s">
        <v>1050</v>
      </c>
      <c r="NEW2" s="458" t="s">
        <v>1050</v>
      </c>
      <c r="NEX2" s="458" t="s">
        <v>1050</v>
      </c>
      <c r="NEY2" s="458" t="s">
        <v>1050</v>
      </c>
      <c r="NEZ2" s="458" t="s">
        <v>1050</v>
      </c>
      <c r="NFA2" s="458" t="s">
        <v>1050</v>
      </c>
      <c r="NFB2" s="458" t="s">
        <v>1050</v>
      </c>
      <c r="NFC2" s="458" t="s">
        <v>1050</v>
      </c>
      <c r="NFD2" s="458" t="s">
        <v>1050</v>
      </c>
      <c r="NFE2" s="458" t="s">
        <v>1050</v>
      </c>
      <c r="NFF2" s="458" t="s">
        <v>1050</v>
      </c>
      <c r="NFG2" s="458" t="s">
        <v>1050</v>
      </c>
      <c r="NFH2" s="458" t="s">
        <v>1050</v>
      </c>
      <c r="NFI2" s="458" t="s">
        <v>1050</v>
      </c>
      <c r="NFJ2" s="458" t="s">
        <v>1050</v>
      </c>
      <c r="NFK2" s="458" t="s">
        <v>1050</v>
      </c>
      <c r="NFL2" s="458" t="s">
        <v>1050</v>
      </c>
      <c r="NFM2" s="458" t="s">
        <v>1050</v>
      </c>
      <c r="NFN2" s="458" t="s">
        <v>1050</v>
      </c>
      <c r="NFO2" s="458" t="s">
        <v>1050</v>
      </c>
      <c r="NFP2" s="458" t="s">
        <v>1050</v>
      </c>
      <c r="NFQ2" s="458" t="s">
        <v>1050</v>
      </c>
      <c r="NFR2" s="458" t="s">
        <v>1050</v>
      </c>
      <c r="NFS2" s="458" t="s">
        <v>1050</v>
      </c>
      <c r="NFT2" s="458" t="s">
        <v>1050</v>
      </c>
      <c r="NFU2" s="458" t="s">
        <v>1050</v>
      </c>
      <c r="NFV2" s="458" t="s">
        <v>1050</v>
      </c>
      <c r="NFW2" s="458" t="s">
        <v>1050</v>
      </c>
      <c r="NFX2" s="458" t="s">
        <v>1050</v>
      </c>
      <c r="NFY2" s="458" t="s">
        <v>1050</v>
      </c>
      <c r="NFZ2" s="458" t="s">
        <v>1050</v>
      </c>
      <c r="NGA2" s="458" t="s">
        <v>1050</v>
      </c>
      <c r="NGB2" s="458" t="s">
        <v>1050</v>
      </c>
      <c r="NGC2" s="458" t="s">
        <v>1050</v>
      </c>
      <c r="NGD2" s="458" t="s">
        <v>1050</v>
      </c>
      <c r="NGE2" s="458" t="s">
        <v>1050</v>
      </c>
      <c r="NGF2" s="458" t="s">
        <v>1050</v>
      </c>
      <c r="NGG2" s="458" t="s">
        <v>1050</v>
      </c>
      <c r="NGH2" s="458" t="s">
        <v>1050</v>
      </c>
      <c r="NGI2" s="458" t="s">
        <v>1050</v>
      </c>
      <c r="NGJ2" s="458" t="s">
        <v>1050</v>
      </c>
      <c r="NGK2" s="458" t="s">
        <v>1050</v>
      </c>
      <c r="NGL2" s="458" t="s">
        <v>1050</v>
      </c>
      <c r="NGM2" s="458" t="s">
        <v>1050</v>
      </c>
      <c r="NGN2" s="458" t="s">
        <v>1050</v>
      </c>
      <c r="NGO2" s="458" t="s">
        <v>1050</v>
      </c>
      <c r="NGP2" s="458" t="s">
        <v>1050</v>
      </c>
      <c r="NGQ2" s="458" t="s">
        <v>1050</v>
      </c>
      <c r="NGR2" s="458" t="s">
        <v>1050</v>
      </c>
      <c r="NGS2" s="458" t="s">
        <v>1050</v>
      </c>
      <c r="NGT2" s="458" t="s">
        <v>1050</v>
      </c>
      <c r="NGU2" s="458" t="s">
        <v>1050</v>
      </c>
      <c r="NGV2" s="458" t="s">
        <v>1050</v>
      </c>
      <c r="NGW2" s="458" t="s">
        <v>1050</v>
      </c>
      <c r="NGX2" s="458" t="s">
        <v>1050</v>
      </c>
      <c r="NGY2" s="458" t="s">
        <v>1050</v>
      </c>
      <c r="NGZ2" s="458" t="s">
        <v>1050</v>
      </c>
      <c r="NHA2" s="458" t="s">
        <v>1050</v>
      </c>
      <c r="NHB2" s="458" t="s">
        <v>1050</v>
      </c>
      <c r="NHC2" s="458" t="s">
        <v>1050</v>
      </c>
      <c r="NHD2" s="458" t="s">
        <v>1050</v>
      </c>
      <c r="NHE2" s="458" t="s">
        <v>1050</v>
      </c>
      <c r="NHF2" s="458" t="s">
        <v>1050</v>
      </c>
      <c r="NHG2" s="458" t="s">
        <v>1050</v>
      </c>
      <c r="NHH2" s="458" t="s">
        <v>1050</v>
      </c>
      <c r="NHI2" s="458" t="s">
        <v>1050</v>
      </c>
      <c r="NHJ2" s="458" t="s">
        <v>1050</v>
      </c>
      <c r="NHK2" s="458" t="s">
        <v>1050</v>
      </c>
      <c r="NHL2" s="458" t="s">
        <v>1050</v>
      </c>
      <c r="NHM2" s="458" t="s">
        <v>1050</v>
      </c>
      <c r="NHN2" s="458" t="s">
        <v>1050</v>
      </c>
      <c r="NHO2" s="458" t="s">
        <v>1050</v>
      </c>
      <c r="NHP2" s="458" t="s">
        <v>1050</v>
      </c>
      <c r="NHQ2" s="458" t="s">
        <v>1050</v>
      </c>
      <c r="NHR2" s="458" t="s">
        <v>1050</v>
      </c>
      <c r="NHS2" s="458" t="s">
        <v>1050</v>
      </c>
      <c r="NHT2" s="458" t="s">
        <v>1050</v>
      </c>
      <c r="NHU2" s="458" t="s">
        <v>1050</v>
      </c>
      <c r="NHV2" s="458" t="s">
        <v>1050</v>
      </c>
      <c r="NHW2" s="458" t="s">
        <v>1050</v>
      </c>
      <c r="NHX2" s="458" t="s">
        <v>1050</v>
      </c>
      <c r="NHY2" s="458" t="s">
        <v>1050</v>
      </c>
      <c r="NHZ2" s="458" t="s">
        <v>1050</v>
      </c>
      <c r="NIA2" s="458" t="s">
        <v>1050</v>
      </c>
      <c r="NIB2" s="458" t="s">
        <v>1050</v>
      </c>
      <c r="NIC2" s="458" t="s">
        <v>1050</v>
      </c>
      <c r="NID2" s="458" t="s">
        <v>1050</v>
      </c>
      <c r="NIE2" s="458" t="s">
        <v>1050</v>
      </c>
      <c r="NIF2" s="458" t="s">
        <v>1050</v>
      </c>
      <c r="NIG2" s="458" t="s">
        <v>1050</v>
      </c>
      <c r="NIH2" s="458" t="s">
        <v>1050</v>
      </c>
      <c r="NII2" s="458" t="s">
        <v>1050</v>
      </c>
      <c r="NIJ2" s="458" t="s">
        <v>1050</v>
      </c>
      <c r="NIK2" s="458" t="s">
        <v>1050</v>
      </c>
      <c r="NIL2" s="458" t="s">
        <v>1050</v>
      </c>
      <c r="NIM2" s="458" t="s">
        <v>1050</v>
      </c>
      <c r="NIN2" s="458" t="s">
        <v>1050</v>
      </c>
      <c r="NIO2" s="458" t="s">
        <v>1050</v>
      </c>
      <c r="NIP2" s="458" t="s">
        <v>1050</v>
      </c>
      <c r="NIQ2" s="458" t="s">
        <v>1050</v>
      </c>
      <c r="NIR2" s="458" t="s">
        <v>1050</v>
      </c>
      <c r="NIS2" s="458" t="s">
        <v>1050</v>
      </c>
      <c r="NIT2" s="458" t="s">
        <v>1050</v>
      </c>
      <c r="NIU2" s="458" t="s">
        <v>1050</v>
      </c>
      <c r="NIV2" s="458" t="s">
        <v>1050</v>
      </c>
      <c r="NIW2" s="458" t="s">
        <v>1050</v>
      </c>
      <c r="NIX2" s="458" t="s">
        <v>1050</v>
      </c>
      <c r="NIY2" s="458" t="s">
        <v>1050</v>
      </c>
      <c r="NIZ2" s="458" t="s">
        <v>1050</v>
      </c>
      <c r="NJA2" s="458" t="s">
        <v>1050</v>
      </c>
      <c r="NJB2" s="458" t="s">
        <v>1050</v>
      </c>
      <c r="NJC2" s="458" t="s">
        <v>1050</v>
      </c>
      <c r="NJD2" s="458" t="s">
        <v>1050</v>
      </c>
      <c r="NJE2" s="458" t="s">
        <v>1050</v>
      </c>
      <c r="NJF2" s="458" t="s">
        <v>1050</v>
      </c>
      <c r="NJG2" s="458" t="s">
        <v>1050</v>
      </c>
      <c r="NJH2" s="458" t="s">
        <v>1050</v>
      </c>
      <c r="NJI2" s="458" t="s">
        <v>1050</v>
      </c>
      <c r="NJJ2" s="458" t="s">
        <v>1050</v>
      </c>
      <c r="NJK2" s="458" t="s">
        <v>1050</v>
      </c>
      <c r="NJL2" s="458" t="s">
        <v>1050</v>
      </c>
      <c r="NJM2" s="458" t="s">
        <v>1050</v>
      </c>
      <c r="NJN2" s="458" t="s">
        <v>1050</v>
      </c>
      <c r="NJO2" s="458" t="s">
        <v>1050</v>
      </c>
      <c r="NJP2" s="458" t="s">
        <v>1050</v>
      </c>
      <c r="NJQ2" s="458" t="s">
        <v>1050</v>
      </c>
      <c r="NJR2" s="458" t="s">
        <v>1050</v>
      </c>
      <c r="NJS2" s="458" t="s">
        <v>1050</v>
      </c>
      <c r="NJT2" s="458" t="s">
        <v>1050</v>
      </c>
      <c r="NJU2" s="458" t="s">
        <v>1050</v>
      </c>
      <c r="NJV2" s="458" t="s">
        <v>1050</v>
      </c>
      <c r="NJW2" s="458" t="s">
        <v>1050</v>
      </c>
      <c r="NJX2" s="458" t="s">
        <v>1050</v>
      </c>
      <c r="NJY2" s="458" t="s">
        <v>1050</v>
      </c>
      <c r="NJZ2" s="458" t="s">
        <v>1050</v>
      </c>
      <c r="NKA2" s="458" t="s">
        <v>1050</v>
      </c>
      <c r="NKB2" s="458" t="s">
        <v>1050</v>
      </c>
      <c r="NKC2" s="458" t="s">
        <v>1050</v>
      </c>
      <c r="NKD2" s="458" t="s">
        <v>1050</v>
      </c>
      <c r="NKE2" s="458" t="s">
        <v>1050</v>
      </c>
      <c r="NKF2" s="458" t="s">
        <v>1050</v>
      </c>
      <c r="NKG2" s="458" t="s">
        <v>1050</v>
      </c>
      <c r="NKH2" s="458" t="s">
        <v>1050</v>
      </c>
      <c r="NKI2" s="458" t="s">
        <v>1050</v>
      </c>
      <c r="NKJ2" s="458" t="s">
        <v>1050</v>
      </c>
      <c r="NKK2" s="458" t="s">
        <v>1050</v>
      </c>
      <c r="NKL2" s="458" t="s">
        <v>1050</v>
      </c>
      <c r="NKM2" s="458" t="s">
        <v>1050</v>
      </c>
      <c r="NKN2" s="458" t="s">
        <v>1050</v>
      </c>
      <c r="NKO2" s="458" t="s">
        <v>1050</v>
      </c>
      <c r="NKP2" s="458" t="s">
        <v>1050</v>
      </c>
      <c r="NKQ2" s="458" t="s">
        <v>1050</v>
      </c>
      <c r="NKR2" s="458" t="s">
        <v>1050</v>
      </c>
      <c r="NKS2" s="458" t="s">
        <v>1050</v>
      </c>
      <c r="NKT2" s="458" t="s">
        <v>1050</v>
      </c>
      <c r="NKU2" s="458" t="s">
        <v>1050</v>
      </c>
      <c r="NKV2" s="458" t="s">
        <v>1050</v>
      </c>
      <c r="NKW2" s="458" t="s">
        <v>1050</v>
      </c>
      <c r="NKX2" s="458" t="s">
        <v>1050</v>
      </c>
      <c r="NKY2" s="458" t="s">
        <v>1050</v>
      </c>
      <c r="NKZ2" s="458" t="s">
        <v>1050</v>
      </c>
      <c r="NLA2" s="458" t="s">
        <v>1050</v>
      </c>
      <c r="NLB2" s="458" t="s">
        <v>1050</v>
      </c>
      <c r="NLC2" s="458" t="s">
        <v>1050</v>
      </c>
      <c r="NLD2" s="458" t="s">
        <v>1050</v>
      </c>
      <c r="NLE2" s="458" t="s">
        <v>1050</v>
      </c>
      <c r="NLF2" s="458" t="s">
        <v>1050</v>
      </c>
      <c r="NLG2" s="458" t="s">
        <v>1050</v>
      </c>
      <c r="NLH2" s="458" t="s">
        <v>1050</v>
      </c>
      <c r="NLI2" s="458" t="s">
        <v>1050</v>
      </c>
      <c r="NLJ2" s="458" t="s">
        <v>1050</v>
      </c>
      <c r="NLK2" s="458" t="s">
        <v>1050</v>
      </c>
      <c r="NLL2" s="458" t="s">
        <v>1050</v>
      </c>
      <c r="NLM2" s="458" t="s">
        <v>1050</v>
      </c>
      <c r="NLN2" s="458" t="s">
        <v>1050</v>
      </c>
      <c r="NLO2" s="458" t="s">
        <v>1050</v>
      </c>
      <c r="NLP2" s="458" t="s">
        <v>1050</v>
      </c>
      <c r="NLQ2" s="458" t="s">
        <v>1050</v>
      </c>
      <c r="NLR2" s="458" t="s">
        <v>1050</v>
      </c>
      <c r="NLS2" s="458" t="s">
        <v>1050</v>
      </c>
      <c r="NLT2" s="458" t="s">
        <v>1050</v>
      </c>
      <c r="NLU2" s="458" t="s">
        <v>1050</v>
      </c>
      <c r="NLV2" s="458" t="s">
        <v>1050</v>
      </c>
      <c r="NLW2" s="458" t="s">
        <v>1050</v>
      </c>
      <c r="NLX2" s="458" t="s">
        <v>1050</v>
      </c>
      <c r="NLY2" s="458" t="s">
        <v>1050</v>
      </c>
      <c r="NLZ2" s="458" t="s">
        <v>1050</v>
      </c>
      <c r="NMA2" s="458" t="s">
        <v>1050</v>
      </c>
      <c r="NMB2" s="458" t="s">
        <v>1050</v>
      </c>
      <c r="NMC2" s="458" t="s">
        <v>1050</v>
      </c>
      <c r="NMD2" s="458" t="s">
        <v>1050</v>
      </c>
      <c r="NME2" s="458" t="s">
        <v>1050</v>
      </c>
      <c r="NMF2" s="458" t="s">
        <v>1050</v>
      </c>
      <c r="NMG2" s="458" t="s">
        <v>1050</v>
      </c>
      <c r="NMH2" s="458" t="s">
        <v>1050</v>
      </c>
      <c r="NMI2" s="458" t="s">
        <v>1050</v>
      </c>
      <c r="NMJ2" s="458" t="s">
        <v>1050</v>
      </c>
      <c r="NMK2" s="458" t="s">
        <v>1050</v>
      </c>
      <c r="NML2" s="458" t="s">
        <v>1050</v>
      </c>
      <c r="NMM2" s="458" t="s">
        <v>1050</v>
      </c>
      <c r="NMN2" s="458" t="s">
        <v>1050</v>
      </c>
      <c r="NMO2" s="458" t="s">
        <v>1050</v>
      </c>
      <c r="NMP2" s="458" t="s">
        <v>1050</v>
      </c>
      <c r="NMQ2" s="458" t="s">
        <v>1050</v>
      </c>
      <c r="NMR2" s="458" t="s">
        <v>1050</v>
      </c>
      <c r="NMS2" s="458" t="s">
        <v>1050</v>
      </c>
      <c r="NMT2" s="458" t="s">
        <v>1050</v>
      </c>
      <c r="NMU2" s="458" t="s">
        <v>1050</v>
      </c>
      <c r="NMV2" s="458" t="s">
        <v>1050</v>
      </c>
      <c r="NMW2" s="458" t="s">
        <v>1050</v>
      </c>
      <c r="NMX2" s="458" t="s">
        <v>1050</v>
      </c>
      <c r="NMY2" s="458" t="s">
        <v>1050</v>
      </c>
      <c r="NMZ2" s="458" t="s">
        <v>1050</v>
      </c>
      <c r="NNA2" s="458" t="s">
        <v>1050</v>
      </c>
      <c r="NNB2" s="458" t="s">
        <v>1050</v>
      </c>
      <c r="NNC2" s="458" t="s">
        <v>1050</v>
      </c>
      <c r="NND2" s="458" t="s">
        <v>1050</v>
      </c>
      <c r="NNE2" s="458" t="s">
        <v>1050</v>
      </c>
      <c r="NNF2" s="458" t="s">
        <v>1050</v>
      </c>
      <c r="NNG2" s="458" t="s">
        <v>1050</v>
      </c>
      <c r="NNH2" s="458" t="s">
        <v>1050</v>
      </c>
      <c r="NNI2" s="458" t="s">
        <v>1050</v>
      </c>
      <c r="NNJ2" s="458" t="s">
        <v>1050</v>
      </c>
      <c r="NNK2" s="458" t="s">
        <v>1050</v>
      </c>
      <c r="NNL2" s="458" t="s">
        <v>1050</v>
      </c>
      <c r="NNM2" s="458" t="s">
        <v>1050</v>
      </c>
      <c r="NNN2" s="458" t="s">
        <v>1050</v>
      </c>
      <c r="NNO2" s="458" t="s">
        <v>1050</v>
      </c>
      <c r="NNP2" s="458" t="s">
        <v>1050</v>
      </c>
      <c r="NNQ2" s="458" t="s">
        <v>1050</v>
      </c>
      <c r="NNR2" s="458" t="s">
        <v>1050</v>
      </c>
      <c r="NNS2" s="458" t="s">
        <v>1050</v>
      </c>
      <c r="NNT2" s="458" t="s">
        <v>1050</v>
      </c>
      <c r="NNU2" s="458" t="s">
        <v>1050</v>
      </c>
      <c r="NNV2" s="458" t="s">
        <v>1050</v>
      </c>
      <c r="NNW2" s="458" t="s">
        <v>1050</v>
      </c>
      <c r="NNX2" s="458" t="s">
        <v>1050</v>
      </c>
      <c r="NNY2" s="458" t="s">
        <v>1050</v>
      </c>
      <c r="NNZ2" s="458" t="s">
        <v>1050</v>
      </c>
      <c r="NOA2" s="458" t="s">
        <v>1050</v>
      </c>
      <c r="NOB2" s="458" t="s">
        <v>1050</v>
      </c>
      <c r="NOC2" s="458" t="s">
        <v>1050</v>
      </c>
      <c r="NOD2" s="458" t="s">
        <v>1050</v>
      </c>
      <c r="NOE2" s="458" t="s">
        <v>1050</v>
      </c>
      <c r="NOF2" s="458" t="s">
        <v>1050</v>
      </c>
      <c r="NOG2" s="458" t="s">
        <v>1050</v>
      </c>
      <c r="NOH2" s="458" t="s">
        <v>1050</v>
      </c>
      <c r="NOI2" s="458" t="s">
        <v>1050</v>
      </c>
      <c r="NOJ2" s="458" t="s">
        <v>1050</v>
      </c>
      <c r="NOK2" s="458" t="s">
        <v>1050</v>
      </c>
      <c r="NOL2" s="458" t="s">
        <v>1050</v>
      </c>
      <c r="NOM2" s="458" t="s">
        <v>1050</v>
      </c>
      <c r="NON2" s="458" t="s">
        <v>1050</v>
      </c>
      <c r="NOO2" s="458" t="s">
        <v>1050</v>
      </c>
      <c r="NOP2" s="458" t="s">
        <v>1050</v>
      </c>
      <c r="NOQ2" s="458" t="s">
        <v>1050</v>
      </c>
      <c r="NOR2" s="458" t="s">
        <v>1050</v>
      </c>
      <c r="NOS2" s="458" t="s">
        <v>1050</v>
      </c>
      <c r="NOT2" s="458" t="s">
        <v>1050</v>
      </c>
      <c r="NOU2" s="458" t="s">
        <v>1050</v>
      </c>
      <c r="NOV2" s="458" t="s">
        <v>1050</v>
      </c>
      <c r="NOW2" s="458" t="s">
        <v>1050</v>
      </c>
      <c r="NOX2" s="458" t="s">
        <v>1050</v>
      </c>
      <c r="NOY2" s="458" t="s">
        <v>1050</v>
      </c>
      <c r="NOZ2" s="458" t="s">
        <v>1050</v>
      </c>
      <c r="NPA2" s="458" t="s">
        <v>1050</v>
      </c>
      <c r="NPB2" s="458" t="s">
        <v>1050</v>
      </c>
      <c r="NPC2" s="458" t="s">
        <v>1050</v>
      </c>
      <c r="NPD2" s="458" t="s">
        <v>1050</v>
      </c>
      <c r="NPE2" s="458" t="s">
        <v>1050</v>
      </c>
      <c r="NPF2" s="458" t="s">
        <v>1050</v>
      </c>
      <c r="NPG2" s="458" t="s">
        <v>1050</v>
      </c>
      <c r="NPH2" s="458" t="s">
        <v>1050</v>
      </c>
      <c r="NPI2" s="458" t="s">
        <v>1050</v>
      </c>
      <c r="NPJ2" s="458" t="s">
        <v>1050</v>
      </c>
      <c r="NPK2" s="458" t="s">
        <v>1050</v>
      </c>
      <c r="NPL2" s="458" t="s">
        <v>1050</v>
      </c>
      <c r="NPM2" s="458" t="s">
        <v>1050</v>
      </c>
      <c r="NPN2" s="458" t="s">
        <v>1050</v>
      </c>
      <c r="NPO2" s="458" t="s">
        <v>1050</v>
      </c>
      <c r="NPP2" s="458" t="s">
        <v>1050</v>
      </c>
      <c r="NPQ2" s="458" t="s">
        <v>1050</v>
      </c>
      <c r="NPR2" s="458" t="s">
        <v>1050</v>
      </c>
      <c r="NPS2" s="458" t="s">
        <v>1050</v>
      </c>
      <c r="NPT2" s="458" t="s">
        <v>1050</v>
      </c>
      <c r="NPU2" s="458" t="s">
        <v>1050</v>
      </c>
      <c r="NPV2" s="458" t="s">
        <v>1050</v>
      </c>
      <c r="NPW2" s="458" t="s">
        <v>1050</v>
      </c>
      <c r="NPX2" s="458" t="s">
        <v>1050</v>
      </c>
      <c r="NPY2" s="458" t="s">
        <v>1050</v>
      </c>
      <c r="NPZ2" s="458" t="s">
        <v>1050</v>
      </c>
      <c r="NQA2" s="458" t="s">
        <v>1050</v>
      </c>
      <c r="NQB2" s="458" t="s">
        <v>1050</v>
      </c>
      <c r="NQC2" s="458" t="s">
        <v>1050</v>
      </c>
      <c r="NQD2" s="458" t="s">
        <v>1050</v>
      </c>
      <c r="NQE2" s="458" t="s">
        <v>1050</v>
      </c>
      <c r="NQF2" s="458" t="s">
        <v>1050</v>
      </c>
      <c r="NQG2" s="458" t="s">
        <v>1050</v>
      </c>
      <c r="NQH2" s="458" t="s">
        <v>1050</v>
      </c>
      <c r="NQI2" s="458" t="s">
        <v>1050</v>
      </c>
      <c r="NQJ2" s="458" t="s">
        <v>1050</v>
      </c>
      <c r="NQK2" s="458" t="s">
        <v>1050</v>
      </c>
      <c r="NQL2" s="458" t="s">
        <v>1050</v>
      </c>
      <c r="NQM2" s="458" t="s">
        <v>1050</v>
      </c>
      <c r="NQN2" s="458" t="s">
        <v>1050</v>
      </c>
      <c r="NQO2" s="458" t="s">
        <v>1050</v>
      </c>
      <c r="NQP2" s="458" t="s">
        <v>1050</v>
      </c>
      <c r="NQQ2" s="458" t="s">
        <v>1050</v>
      </c>
      <c r="NQR2" s="458" t="s">
        <v>1050</v>
      </c>
      <c r="NQS2" s="458" t="s">
        <v>1050</v>
      </c>
      <c r="NQT2" s="458" t="s">
        <v>1050</v>
      </c>
      <c r="NQU2" s="458" t="s">
        <v>1050</v>
      </c>
      <c r="NQV2" s="458" t="s">
        <v>1050</v>
      </c>
      <c r="NQW2" s="458" t="s">
        <v>1050</v>
      </c>
      <c r="NQX2" s="458" t="s">
        <v>1050</v>
      </c>
      <c r="NQY2" s="458" t="s">
        <v>1050</v>
      </c>
      <c r="NQZ2" s="458" t="s">
        <v>1050</v>
      </c>
      <c r="NRA2" s="458" t="s">
        <v>1050</v>
      </c>
      <c r="NRB2" s="458" t="s">
        <v>1050</v>
      </c>
      <c r="NRC2" s="458" t="s">
        <v>1050</v>
      </c>
      <c r="NRD2" s="458" t="s">
        <v>1050</v>
      </c>
      <c r="NRE2" s="458" t="s">
        <v>1050</v>
      </c>
      <c r="NRF2" s="458" t="s">
        <v>1050</v>
      </c>
      <c r="NRG2" s="458" t="s">
        <v>1050</v>
      </c>
      <c r="NRH2" s="458" t="s">
        <v>1050</v>
      </c>
      <c r="NRI2" s="458" t="s">
        <v>1050</v>
      </c>
      <c r="NRJ2" s="458" t="s">
        <v>1050</v>
      </c>
      <c r="NRK2" s="458" t="s">
        <v>1050</v>
      </c>
      <c r="NRL2" s="458" t="s">
        <v>1050</v>
      </c>
      <c r="NRM2" s="458" t="s">
        <v>1050</v>
      </c>
      <c r="NRN2" s="458" t="s">
        <v>1050</v>
      </c>
      <c r="NRO2" s="458" t="s">
        <v>1050</v>
      </c>
      <c r="NRP2" s="458" t="s">
        <v>1050</v>
      </c>
      <c r="NRQ2" s="458" t="s">
        <v>1050</v>
      </c>
      <c r="NRR2" s="458" t="s">
        <v>1050</v>
      </c>
      <c r="NRS2" s="458" t="s">
        <v>1050</v>
      </c>
      <c r="NRT2" s="458" t="s">
        <v>1050</v>
      </c>
      <c r="NRU2" s="458" t="s">
        <v>1050</v>
      </c>
      <c r="NRV2" s="458" t="s">
        <v>1050</v>
      </c>
      <c r="NRW2" s="458" t="s">
        <v>1050</v>
      </c>
      <c r="NRX2" s="458" t="s">
        <v>1050</v>
      </c>
      <c r="NRY2" s="458" t="s">
        <v>1050</v>
      </c>
      <c r="NRZ2" s="458" t="s">
        <v>1050</v>
      </c>
      <c r="NSA2" s="458" t="s">
        <v>1050</v>
      </c>
      <c r="NSB2" s="458" t="s">
        <v>1050</v>
      </c>
      <c r="NSC2" s="458" t="s">
        <v>1050</v>
      </c>
      <c r="NSD2" s="458" t="s">
        <v>1050</v>
      </c>
      <c r="NSE2" s="458" t="s">
        <v>1050</v>
      </c>
      <c r="NSF2" s="458" t="s">
        <v>1050</v>
      </c>
      <c r="NSG2" s="458" t="s">
        <v>1050</v>
      </c>
      <c r="NSH2" s="458" t="s">
        <v>1050</v>
      </c>
      <c r="NSI2" s="458" t="s">
        <v>1050</v>
      </c>
      <c r="NSJ2" s="458" t="s">
        <v>1050</v>
      </c>
      <c r="NSK2" s="458" t="s">
        <v>1050</v>
      </c>
      <c r="NSL2" s="458" t="s">
        <v>1050</v>
      </c>
      <c r="NSM2" s="458" t="s">
        <v>1050</v>
      </c>
      <c r="NSN2" s="458" t="s">
        <v>1050</v>
      </c>
      <c r="NSO2" s="458" t="s">
        <v>1050</v>
      </c>
      <c r="NSP2" s="458" t="s">
        <v>1050</v>
      </c>
      <c r="NSQ2" s="458" t="s">
        <v>1050</v>
      </c>
      <c r="NSR2" s="458" t="s">
        <v>1050</v>
      </c>
      <c r="NSS2" s="458" t="s">
        <v>1050</v>
      </c>
      <c r="NST2" s="458" t="s">
        <v>1050</v>
      </c>
      <c r="NSU2" s="458" t="s">
        <v>1050</v>
      </c>
      <c r="NSV2" s="458" t="s">
        <v>1050</v>
      </c>
      <c r="NSW2" s="458" t="s">
        <v>1050</v>
      </c>
      <c r="NSX2" s="458" t="s">
        <v>1050</v>
      </c>
      <c r="NSY2" s="458" t="s">
        <v>1050</v>
      </c>
      <c r="NSZ2" s="458" t="s">
        <v>1050</v>
      </c>
      <c r="NTA2" s="458" t="s">
        <v>1050</v>
      </c>
      <c r="NTB2" s="458" t="s">
        <v>1050</v>
      </c>
      <c r="NTC2" s="458" t="s">
        <v>1050</v>
      </c>
      <c r="NTD2" s="458" t="s">
        <v>1050</v>
      </c>
      <c r="NTE2" s="458" t="s">
        <v>1050</v>
      </c>
      <c r="NTF2" s="458" t="s">
        <v>1050</v>
      </c>
      <c r="NTG2" s="458" t="s">
        <v>1050</v>
      </c>
      <c r="NTH2" s="458" t="s">
        <v>1050</v>
      </c>
      <c r="NTI2" s="458" t="s">
        <v>1050</v>
      </c>
      <c r="NTJ2" s="458" t="s">
        <v>1050</v>
      </c>
      <c r="NTK2" s="458" t="s">
        <v>1050</v>
      </c>
      <c r="NTL2" s="458" t="s">
        <v>1050</v>
      </c>
      <c r="NTM2" s="458" t="s">
        <v>1050</v>
      </c>
      <c r="NTN2" s="458" t="s">
        <v>1050</v>
      </c>
      <c r="NTO2" s="458" t="s">
        <v>1050</v>
      </c>
      <c r="NTP2" s="458" t="s">
        <v>1050</v>
      </c>
      <c r="NTQ2" s="458" t="s">
        <v>1050</v>
      </c>
      <c r="NTR2" s="458" t="s">
        <v>1050</v>
      </c>
      <c r="NTS2" s="458" t="s">
        <v>1050</v>
      </c>
      <c r="NTT2" s="458" t="s">
        <v>1050</v>
      </c>
      <c r="NTU2" s="458" t="s">
        <v>1050</v>
      </c>
      <c r="NTV2" s="458" t="s">
        <v>1050</v>
      </c>
      <c r="NTW2" s="458" t="s">
        <v>1050</v>
      </c>
      <c r="NTX2" s="458" t="s">
        <v>1050</v>
      </c>
      <c r="NTY2" s="458" t="s">
        <v>1050</v>
      </c>
      <c r="NTZ2" s="458" t="s">
        <v>1050</v>
      </c>
      <c r="NUA2" s="458" t="s">
        <v>1050</v>
      </c>
      <c r="NUB2" s="458" t="s">
        <v>1050</v>
      </c>
      <c r="NUC2" s="458" t="s">
        <v>1050</v>
      </c>
      <c r="NUD2" s="458" t="s">
        <v>1050</v>
      </c>
      <c r="NUE2" s="458" t="s">
        <v>1050</v>
      </c>
      <c r="NUF2" s="458" t="s">
        <v>1050</v>
      </c>
      <c r="NUG2" s="458" t="s">
        <v>1050</v>
      </c>
      <c r="NUH2" s="458" t="s">
        <v>1050</v>
      </c>
      <c r="NUI2" s="458" t="s">
        <v>1050</v>
      </c>
      <c r="NUJ2" s="458" t="s">
        <v>1050</v>
      </c>
      <c r="NUK2" s="458" t="s">
        <v>1050</v>
      </c>
      <c r="NUL2" s="458" t="s">
        <v>1050</v>
      </c>
      <c r="NUM2" s="458" t="s">
        <v>1050</v>
      </c>
      <c r="NUN2" s="458" t="s">
        <v>1050</v>
      </c>
      <c r="NUO2" s="458" t="s">
        <v>1050</v>
      </c>
      <c r="NUP2" s="458" t="s">
        <v>1050</v>
      </c>
      <c r="NUQ2" s="458" t="s">
        <v>1050</v>
      </c>
      <c r="NUR2" s="458" t="s">
        <v>1050</v>
      </c>
      <c r="NUS2" s="458" t="s">
        <v>1050</v>
      </c>
      <c r="NUT2" s="458" t="s">
        <v>1050</v>
      </c>
      <c r="NUU2" s="458" t="s">
        <v>1050</v>
      </c>
      <c r="NUV2" s="458" t="s">
        <v>1050</v>
      </c>
      <c r="NUW2" s="458" t="s">
        <v>1050</v>
      </c>
      <c r="NUX2" s="458" t="s">
        <v>1050</v>
      </c>
      <c r="NUY2" s="458" t="s">
        <v>1050</v>
      </c>
      <c r="NUZ2" s="458" t="s">
        <v>1050</v>
      </c>
      <c r="NVA2" s="458" t="s">
        <v>1050</v>
      </c>
      <c r="NVB2" s="458" t="s">
        <v>1050</v>
      </c>
      <c r="NVC2" s="458" t="s">
        <v>1050</v>
      </c>
      <c r="NVD2" s="458" t="s">
        <v>1050</v>
      </c>
      <c r="NVE2" s="458" t="s">
        <v>1050</v>
      </c>
      <c r="NVF2" s="458" t="s">
        <v>1050</v>
      </c>
      <c r="NVG2" s="458" t="s">
        <v>1050</v>
      </c>
      <c r="NVH2" s="458" t="s">
        <v>1050</v>
      </c>
      <c r="NVI2" s="458" t="s">
        <v>1050</v>
      </c>
      <c r="NVJ2" s="458" t="s">
        <v>1050</v>
      </c>
      <c r="NVK2" s="458" t="s">
        <v>1050</v>
      </c>
      <c r="NVL2" s="458" t="s">
        <v>1050</v>
      </c>
      <c r="NVM2" s="458" t="s">
        <v>1050</v>
      </c>
      <c r="NVN2" s="458" t="s">
        <v>1050</v>
      </c>
      <c r="NVO2" s="458" t="s">
        <v>1050</v>
      </c>
      <c r="NVP2" s="458" t="s">
        <v>1050</v>
      </c>
      <c r="NVQ2" s="458" t="s">
        <v>1050</v>
      </c>
      <c r="NVR2" s="458" t="s">
        <v>1050</v>
      </c>
      <c r="NVS2" s="458" t="s">
        <v>1050</v>
      </c>
      <c r="NVT2" s="458" t="s">
        <v>1050</v>
      </c>
      <c r="NVU2" s="458" t="s">
        <v>1050</v>
      </c>
      <c r="NVV2" s="458" t="s">
        <v>1050</v>
      </c>
      <c r="NVW2" s="458" t="s">
        <v>1050</v>
      </c>
      <c r="NVX2" s="458" t="s">
        <v>1050</v>
      </c>
      <c r="NVY2" s="458" t="s">
        <v>1050</v>
      </c>
      <c r="NVZ2" s="458" t="s">
        <v>1050</v>
      </c>
      <c r="NWA2" s="458" t="s">
        <v>1050</v>
      </c>
      <c r="NWB2" s="458" t="s">
        <v>1050</v>
      </c>
      <c r="NWC2" s="458" t="s">
        <v>1050</v>
      </c>
      <c r="NWD2" s="458" t="s">
        <v>1050</v>
      </c>
      <c r="NWE2" s="458" t="s">
        <v>1050</v>
      </c>
      <c r="NWF2" s="458" t="s">
        <v>1050</v>
      </c>
      <c r="NWG2" s="458" t="s">
        <v>1050</v>
      </c>
      <c r="NWH2" s="458" t="s">
        <v>1050</v>
      </c>
      <c r="NWI2" s="458" t="s">
        <v>1050</v>
      </c>
      <c r="NWJ2" s="458" t="s">
        <v>1050</v>
      </c>
      <c r="NWK2" s="458" t="s">
        <v>1050</v>
      </c>
      <c r="NWL2" s="458" t="s">
        <v>1050</v>
      </c>
      <c r="NWM2" s="458" t="s">
        <v>1050</v>
      </c>
      <c r="NWN2" s="458" t="s">
        <v>1050</v>
      </c>
      <c r="NWO2" s="458" t="s">
        <v>1050</v>
      </c>
      <c r="NWP2" s="458" t="s">
        <v>1050</v>
      </c>
      <c r="NWQ2" s="458" t="s">
        <v>1050</v>
      </c>
      <c r="NWR2" s="458" t="s">
        <v>1050</v>
      </c>
      <c r="NWS2" s="458" t="s">
        <v>1050</v>
      </c>
      <c r="NWT2" s="458" t="s">
        <v>1050</v>
      </c>
      <c r="NWU2" s="458" t="s">
        <v>1050</v>
      </c>
      <c r="NWV2" s="458" t="s">
        <v>1050</v>
      </c>
      <c r="NWW2" s="458" t="s">
        <v>1050</v>
      </c>
      <c r="NWX2" s="458" t="s">
        <v>1050</v>
      </c>
      <c r="NWY2" s="458" t="s">
        <v>1050</v>
      </c>
      <c r="NWZ2" s="458" t="s">
        <v>1050</v>
      </c>
      <c r="NXA2" s="458" t="s">
        <v>1050</v>
      </c>
      <c r="NXB2" s="458" t="s">
        <v>1050</v>
      </c>
      <c r="NXC2" s="458" t="s">
        <v>1050</v>
      </c>
      <c r="NXD2" s="458" t="s">
        <v>1050</v>
      </c>
      <c r="NXE2" s="458" t="s">
        <v>1050</v>
      </c>
      <c r="NXF2" s="458" t="s">
        <v>1050</v>
      </c>
      <c r="NXG2" s="458" t="s">
        <v>1050</v>
      </c>
      <c r="NXH2" s="458" t="s">
        <v>1050</v>
      </c>
      <c r="NXI2" s="458" t="s">
        <v>1050</v>
      </c>
      <c r="NXJ2" s="458" t="s">
        <v>1050</v>
      </c>
      <c r="NXK2" s="458" t="s">
        <v>1050</v>
      </c>
      <c r="NXL2" s="458" t="s">
        <v>1050</v>
      </c>
      <c r="NXM2" s="458" t="s">
        <v>1050</v>
      </c>
      <c r="NXN2" s="458" t="s">
        <v>1050</v>
      </c>
      <c r="NXO2" s="458" t="s">
        <v>1050</v>
      </c>
      <c r="NXP2" s="458" t="s">
        <v>1050</v>
      </c>
      <c r="NXQ2" s="458" t="s">
        <v>1050</v>
      </c>
      <c r="NXR2" s="458" t="s">
        <v>1050</v>
      </c>
      <c r="NXS2" s="458" t="s">
        <v>1050</v>
      </c>
      <c r="NXT2" s="458" t="s">
        <v>1050</v>
      </c>
      <c r="NXU2" s="458" t="s">
        <v>1050</v>
      </c>
      <c r="NXV2" s="458" t="s">
        <v>1050</v>
      </c>
      <c r="NXW2" s="458" t="s">
        <v>1050</v>
      </c>
      <c r="NXX2" s="458" t="s">
        <v>1050</v>
      </c>
      <c r="NXY2" s="458" t="s">
        <v>1050</v>
      </c>
      <c r="NXZ2" s="458" t="s">
        <v>1050</v>
      </c>
      <c r="NYA2" s="458" t="s">
        <v>1050</v>
      </c>
      <c r="NYB2" s="458" t="s">
        <v>1050</v>
      </c>
      <c r="NYC2" s="458" t="s">
        <v>1050</v>
      </c>
      <c r="NYD2" s="458" t="s">
        <v>1050</v>
      </c>
      <c r="NYE2" s="458" t="s">
        <v>1050</v>
      </c>
      <c r="NYF2" s="458" t="s">
        <v>1050</v>
      </c>
      <c r="NYG2" s="458" t="s">
        <v>1050</v>
      </c>
      <c r="NYH2" s="458" t="s">
        <v>1050</v>
      </c>
      <c r="NYI2" s="458" t="s">
        <v>1050</v>
      </c>
      <c r="NYJ2" s="458" t="s">
        <v>1050</v>
      </c>
      <c r="NYK2" s="458" t="s">
        <v>1050</v>
      </c>
      <c r="NYL2" s="458" t="s">
        <v>1050</v>
      </c>
      <c r="NYM2" s="458" t="s">
        <v>1050</v>
      </c>
      <c r="NYN2" s="458" t="s">
        <v>1050</v>
      </c>
      <c r="NYO2" s="458" t="s">
        <v>1050</v>
      </c>
      <c r="NYP2" s="458" t="s">
        <v>1050</v>
      </c>
      <c r="NYQ2" s="458" t="s">
        <v>1050</v>
      </c>
      <c r="NYR2" s="458" t="s">
        <v>1050</v>
      </c>
      <c r="NYS2" s="458" t="s">
        <v>1050</v>
      </c>
      <c r="NYT2" s="458" t="s">
        <v>1050</v>
      </c>
      <c r="NYU2" s="458" t="s">
        <v>1050</v>
      </c>
      <c r="NYV2" s="458" t="s">
        <v>1050</v>
      </c>
      <c r="NYW2" s="458" t="s">
        <v>1050</v>
      </c>
      <c r="NYX2" s="458" t="s">
        <v>1050</v>
      </c>
      <c r="NYY2" s="458" t="s">
        <v>1050</v>
      </c>
      <c r="NYZ2" s="458" t="s">
        <v>1050</v>
      </c>
      <c r="NZA2" s="458" t="s">
        <v>1050</v>
      </c>
      <c r="NZB2" s="458" t="s">
        <v>1050</v>
      </c>
      <c r="NZC2" s="458" t="s">
        <v>1050</v>
      </c>
      <c r="NZD2" s="458" t="s">
        <v>1050</v>
      </c>
      <c r="NZE2" s="458" t="s">
        <v>1050</v>
      </c>
      <c r="NZF2" s="458" t="s">
        <v>1050</v>
      </c>
      <c r="NZG2" s="458" t="s">
        <v>1050</v>
      </c>
      <c r="NZH2" s="458" t="s">
        <v>1050</v>
      </c>
      <c r="NZI2" s="458" t="s">
        <v>1050</v>
      </c>
      <c r="NZJ2" s="458" t="s">
        <v>1050</v>
      </c>
      <c r="NZK2" s="458" t="s">
        <v>1050</v>
      </c>
      <c r="NZL2" s="458" t="s">
        <v>1050</v>
      </c>
      <c r="NZM2" s="458" t="s">
        <v>1050</v>
      </c>
      <c r="NZN2" s="458" t="s">
        <v>1050</v>
      </c>
      <c r="NZO2" s="458" t="s">
        <v>1050</v>
      </c>
      <c r="NZP2" s="458" t="s">
        <v>1050</v>
      </c>
      <c r="NZQ2" s="458" t="s">
        <v>1050</v>
      </c>
      <c r="NZR2" s="458" t="s">
        <v>1050</v>
      </c>
      <c r="NZS2" s="458" t="s">
        <v>1050</v>
      </c>
      <c r="NZT2" s="458" t="s">
        <v>1050</v>
      </c>
      <c r="NZU2" s="458" t="s">
        <v>1050</v>
      </c>
      <c r="NZV2" s="458" t="s">
        <v>1050</v>
      </c>
      <c r="NZW2" s="458" t="s">
        <v>1050</v>
      </c>
      <c r="NZX2" s="458" t="s">
        <v>1050</v>
      </c>
      <c r="NZY2" s="458" t="s">
        <v>1050</v>
      </c>
      <c r="NZZ2" s="458" t="s">
        <v>1050</v>
      </c>
      <c r="OAA2" s="458" t="s">
        <v>1050</v>
      </c>
      <c r="OAB2" s="458" t="s">
        <v>1050</v>
      </c>
      <c r="OAC2" s="458" t="s">
        <v>1050</v>
      </c>
      <c r="OAD2" s="458" t="s">
        <v>1050</v>
      </c>
      <c r="OAE2" s="458" t="s">
        <v>1050</v>
      </c>
      <c r="OAF2" s="458" t="s">
        <v>1050</v>
      </c>
      <c r="OAG2" s="458" t="s">
        <v>1050</v>
      </c>
      <c r="OAH2" s="458" t="s">
        <v>1050</v>
      </c>
      <c r="OAI2" s="458" t="s">
        <v>1050</v>
      </c>
      <c r="OAJ2" s="458" t="s">
        <v>1050</v>
      </c>
      <c r="OAK2" s="458" t="s">
        <v>1050</v>
      </c>
      <c r="OAL2" s="458" t="s">
        <v>1050</v>
      </c>
      <c r="OAM2" s="458" t="s">
        <v>1050</v>
      </c>
      <c r="OAN2" s="458" t="s">
        <v>1050</v>
      </c>
      <c r="OAO2" s="458" t="s">
        <v>1050</v>
      </c>
      <c r="OAP2" s="458" t="s">
        <v>1050</v>
      </c>
      <c r="OAQ2" s="458" t="s">
        <v>1050</v>
      </c>
      <c r="OAR2" s="458" t="s">
        <v>1050</v>
      </c>
      <c r="OAS2" s="458" t="s">
        <v>1050</v>
      </c>
      <c r="OAT2" s="458" t="s">
        <v>1050</v>
      </c>
      <c r="OAU2" s="458" t="s">
        <v>1050</v>
      </c>
      <c r="OAV2" s="458" t="s">
        <v>1050</v>
      </c>
      <c r="OAW2" s="458" t="s">
        <v>1050</v>
      </c>
      <c r="OAX2" s="458" t="s">
        <v>1050</v>
      </c>
      <c r="OAY2" s="458" t="s">
        <v>1050</v>
      </c>
      <c r="OAZ2" s="458" t="s">
        <v>1050</v>
      </c>
      <c r="OBA2" s="458" t="s">
        <v>1050</v>
      </c>
      <c r="OBB2" s="458" t="s">
        <v>1050</v>
      </c>
      <c r="OBC2" s="458" t="s">
        <v>1050</v>
      </c>
      <c r="OBD2" s="458" t="s">
        <v>1050</v>
      </c>
      <c r="OBE2" s="458" t="s">
        <v>1050</v>
      </c>
      <c r="OBF2" s="458" t="s">
        <v>1050</v>
      </c>
      <c r="OBG2" s="458" t="s">
        <v>1050</v>
      </c>
      <c r="OBH2" s="458" t="s">
        <v>1050</v>
      </c>
      <c r="OBI2" s="458" t="s">
        <v>1050</v>
      </c>
      <c r="OBJ2" s="458" t="s">
        <v>1050</v>
      </c>
      <c r="OBK2" s="458" t="s">
        <v>1050</v>
      </c>
      <c r="OBL2" s="458" t="s">
        <v>1050</v>
      </c>
      <c r="OBM2" s="458" t="s">
        <v>1050</v>
      </c>
      <c r="OBN2" s="458" t="s">
        <v>1050</v>
      </c>
      <c r="OBO2" s="458" t="s">
        <v>1050</v>
      </c>
      <c r="OBP2" s="458" t="s">
        <v>1050</v>
      </c>
      <c r="OBQ2" s="458" t="s">
        <v>1050</v>
      </c>
      <c r="OBR2" s="458" t="s">
        <v>1050</v>
      </c>
      <c r="OBS2" s="458" t="s">
        <v>1050</v>
      </c>
      <c r="OBT2" s="458" t="s">
        <v>1050</v>
      </c>
      <c r="OBU2" s="458" t="s">
        <v>1050</v>
      </c>
      <c r="OBV2" s="458" t="s">
        <v>1050</v>
      </c>
      <c r="OBW2" s="458" t="s">
        <v>1050</v>
      </c>
      <c r="OBX2" s="458" t="s">
        <v>1050</v>
      </c>
      <c r="OBY2" s="458" t="s">
        <v>1050</v>
      </c>
      <c r="OBZ2" s="458" t="s">
        <v>1050</v>
      </c>
      <c r="OCA2" s="458" t="s">
        <v>1050</v>
      </c>
      <c r="OCB2" s="458" t="s">
        <v>1050</v>
      </c>
      <c r="OCC2" s="458" t="s">
        <v>1050</v>
      </c>
      <c r="OCD2" s="458" t="s">
        <v>1050</v>
      </c>
      <c r="OCE2" s="458" t="s">
        <v>1050</v>
      </c>
      <c r="OCF2" s="458" t="s">
        <v>1050</v>
      </c>
      <c r="OCG2" s="458" t="s">
        <v>1050</v>
      </c>
      <c r="OCH2" s="458" t="s">
        <v>1050</v>
      </c>
      <c r="OCI2" s="458" t="s">
        <v>1050</v>
      </c>
      <c r="OCJ2" s="458" t="s">
        <v>1050</v>
      </c>
      <c r="OCK2" s="458" t="s">
        <v>1050</v>
      </c>
      <c r="OCL2" s="458" t="s">
        <v>1050</v>
      </c>
      <c r="OCM2" s="458" t="s">
        <v>1050</v>
      </c>
      <c r="OCN2" s="458" t="s">
        <v>1050</v>
      </c>
      <c r="OCO2" s="458" t="s">
        <v>1050</v>
      </c>
      <c r="OCP2" s="458" t="s">
        <v>1050</v>
      </c>
      <c r="OCQ2" s="458" t="s">
        <v>1050</v>
      </c>
      <c r="OCR2" s="458" t="s">
        <v>1050</v>
      </c>
      <c r="OCS2" s="458" t="s">
        <v>1050</v>
      </c>
      <c r="OCT2" s="458" t="s">
        <v>1050</v>
      </c>
      <c r="OCU2" s="458" t="s">
        <v>1050</v>
      </c>
      <c r="OCV2" s="458" t="s">
        <v>1050</v>
      </c>
      <c r="OCW2" s="458" t="s">
        <v>1050</v>
      </c>
      <c r="OCX2" s="458" t="s">
        <v>1050</v>
      </c>
      <c r="OCY2" s="458" t="s">
        <v>1050</v>
      </c>
      <c r="OCZ2" s="458" t="s">
        <v>1050</v>
      </c>
      <c r="ODA2" s="458" t="s">
        <v>1050</v>
      </c>
      <c r="ODB2" s="458" t="s">
        <v>1050</v>
      </c>
      <c r="ODC2" s="458" t="s">
        <v>1050</v>
      </c>
      <c r="ODD2" s="458" t="s">
        <v>1050</v>
      </c>
      <c r="ODE2" s="458" t="s">
        <v>1050</v>
      </c>
      <c r="ODF2" s="458" t="s">
        <v>1050</v>
      </c>
      <c r="ODG2" s="458" t="s">
        <v>1050</v>
      </c>
      <c r="ODH2" s="458" t="s">
        <v>1050</v>
      </c>
      <c r="ODI2" s="458" t="s">
        <v>1050</v>
      </c>
      <c r="ODJ2" s="458" t="s">
        <v>1050</v>
      </c>
      <c r="ODK2" s="458" t="s">
        <v>1050</v>
      </c>
      <c r="ODL2" s="458" t="s">
        <v>1050</v>
      </c>
      <c r="ODM2" s="458" t="s">
        <v>1050</v>
      </c>
      <c r="ODN2" s="458" t="s">
        <v>1050</v>
      </c>
      <c r="ODO2" s="458" t="s">
        <v>1050</v>
      </c>
      <c r="ODP2" s="458" t="s">
        <v>1050</v>
      </c>
      <c r="ODQ2" s="458" t="s">
        <v>1050</v>
      </c>
      <c r="ODR2" s="458" t="s">
        <v>1050</v>
      </c>
      <c r="ODS2" s="458" t="s">
        <v>1050</v>
      </c>
      <c r="ODT2" s="458" t="s">
        <v>1050</v>
      </c>
      <c r="ODU2" s="458" t="s">
        <v>1050</v>
      </c>
      <c r="ODV2" s="458" t="s">
        <v>1050</v>
      </c>
      <c r="ODW2" s="458" t="s">
        <v>1050</v>
      </c>
      <c r="ODX2" s="458" t="s">
        <v>1050</v>
      </c>
      <c r="ODY2" s="458" t="s">
        <v>1050</v>
      </c>
      <c r="ODZ2" s="458" t="s">
        <v>1050</v>
      </c>
      <c r="OEA2" s="458" t="s">
        <v>1050</v>
      </c>
      <c r="OEB2" s="458" t="s">
        <v>1050</v>
      </c>
      <c r="OEC2" s="458" t="s">
        <v>1050</v>
      </c>
      <c r="OED2" s="458" t="s">
        <v>1050</v>
      </c>
      <c r="OEE2" s="458" t="s">
        <v>1050</v>
      </c>
      <c r="OEF2" s="458" t="s">
        <v>1050</v>
      </c>
      <c r="OEG2" s="458" t="s">
        <v>1050</v>
      </c>
      <c r="OEH2" s="458" t="s">
        <v>1050</v>
      </c>
      <c r="OEI2" s="458" t="s">
        <v>1050</v>
      </c>
      <c r="OEJ2" s="458" t="s">
        <v>1050</v>
      </c>
      <c r="OEK2" s="458" t="s">
        <v>1050</v>
      </c>
      <c r="OEL2" s="458" t="s">
        <v>1050</v>
      </c>
      <c r="OEM2" s="458" t="s">
        <v>1050</v>
      </c>
      <c r="OEN2" s="458" t="s">
        <v>1050</v>
      </c>
      <c r="OEO2" s="458" t="s">
        <v>1050</v>
      </c>
      <c r="OEP2" s="458" t="s">
        <v>1050</v>
      </c>
      <c r="OEQ2" s="458" t="s">
        <v>1050</v>
      </c>
      <c r="OER2" s="458" t="s">
        <v>1050</v>
      </c>
      <c r="OES2" s="458" t="s">
        <v>1050</v>
      </c>
      <c r="OET2" s="458" t="s">
        <v>1050</v>
      </c>
      <c r="OEU2" s="458" t="s">
        <v>1050</v>
      </c>
      <c r="OEV2" s="458" t="s">
        <v>1050</v>
      </c>
      <c r="OEW2" s="458" t="s">
        <v>1050</v>
      </c>
      <c r="OEX2" s="458" t="s">
        <v>1050</v>
      </c>
      <c r="OEY2" s="458" t="s">
        <v>1050</v>
      </c>
      <c r="OEZ2" s="458" t="s">
        <v>1050</v>
      </c>
      <c r="OFA2" s="458" t="s">
        <v>1050</v>
      </c>
      <c r="OFB2" s="458" t="s">
        <v>1050</v>
      </c>
      <c r="OFC2" s="458" t="s">
        <v>1050</v>
      </c>
      <c r="OFD2" s="458" t="s">
        <v>1050</v>
      </c>
      <c r="OFE2" s="458" t="s">
        <v>1050</v>
      </c>
      <c r="OFF2" s="458" t="s">
        <v>1050</v>
      </c>
      <c r="OFG2" s="458" t="s">
        <v>1050</v>
      </c>
      <c r="OFH2" s="458" t="s">
        <v>1050</v>
      </c>
      <c r="OFI2" s="458" t="s">
        <v>1050</v>
      </c>
      <c r="OFJ2" s="458" t="s">
        <v>1050</v>
      </c>
      <c r="OFK2" s="458" t="s">
        <v>1050</v>
      </c>
      <c r="OFL2" s="458" t="s">
        <v>1050</v>
      </c>
      <c r="OFM2" s="458" t="s">
        <v>1050</v>
      </c>
      <c r="OFN2" s="458" t="s">
        <v>1050</v>
      </c>
      <c r="OFO2" s="458" t="s">
        <v>1050</v>
      </c>
      <c r="OFP2" s="458" t="s">
        <v>1050</v>
      </c>
      <c r="OFQ2" s="458" t="s">
        <v>1050</v>
      </c>
      <c r="OFR2" s="458" t="s">
        <v>1050</v>
      </c>
      <c r="OFS2" s="458" t="s">
        <v>1050</v>
      </c>
      <c r="OFT2" s="458" t="s">
        <v>1050</v>
      </c>
      <c r="OFU2" s="458" t="s">
        <v>1050</v>
      </c>
      <c r="OFV2" s="458" t="s">
        <v>1050</v>
      </c>
      <c r="OFW2" s="458" t="s">
        <v>1050</v>
      </c>
      <c r="OFX2" s="458" t="s">
        <v>1050</v>
      </c>
      <c r="OFY2" s="458" t="s">
        <v>1050</v>
      </c>
      <c r="OFZ2" s="458" t="s">
        <v>1050</v>
      </c>
      <c r="OGA2" s="458" t="s">
        <v>1050</v>
      </c>
      <c r="OGB2" s="458" t="s">
        <v>1050</v>
      </c>
      <c r="OGC2" s="458" t="s">
        <v>1050</v>
      </c>
      <c r="OGD2" s="458" t="s">
        <v>1050</v>
      </c>
      <c r="OGE2" s="458" t="s">
        <v>1050</v>
      </c>
      <c r="OGF2" s="458" t="s">
        <v>1050</v>
      </c>
      <c r="OGG2" s="458" t="s">
        <v>1050</v>
      </c>
      <c r="OGH2" s="458" t="s">
        <v>1050</v>
      </c>
      <c r="OGI2" s="458" t="s">
        <v>1050</v>
      </c>
      <c r="OGJ2" s="458" t="s">
        <v>1050</v>
      </c>
      <c r="OGK2" s="458" t="s">
        <v>1050</v>
      </c>
      <c r="OGL2" s="458" t="s">
        <v>1050</v>
      </c>
      <c r="OGM2" s="458" t="s">
        <v>1050</v>
      </c>
      <c r="OGN2" s="458" t="s">
        <v>1050</v>
      </c>
      <c r="OGO2" s="458" t="s">
        <v>1050</v>
      </c>
      <c r="OGP2" s="458" t="s">
        <v>1050</v>
      </c>
      <c r="OGQ2" s="458" t="s">
        <v>1050</v>
      </c>
      <c r="OGR2" s="458" t="s">
        <v>1050</v>
      </c>
      <c r="OGS2" s="458" t="s">
        <v>1050</v>
      </c>
      <c r="OGT2" s="458" t="s">
        <v>1050</v>
      </c>
      <c r="OGU2" s="458" t="s">
        <v>1050</v>
      </c>
      <c r="OGV2" s="458" t="s">
        <v>1050</v>
      </c>
      <c r="OGW2" s="458" t="s">
        <v>1050</v>
      </c>
      <c r="OGX2" s="458" t="s">
        <v>1050</v>
      </c>
      <c r="OGY2" s="458" t="s">
        <v>1050</v>
      </c>
      <c r="OGZ2" s="458" t="s">
        <v>1050</v>
      </c>
      <c r="OHA2" s="458" t="s">
        <v>1050</v>
      </c>
      <c r="OHB2" s="458" t="s">
        <v>1050</v>
      </c>
      <c r="OHC2" s="458" t="s">
        <v>1050</v>
      </c>
      <c r="OHD2" s="458" t="s">
        <v>1050</v>
      </c>
      <c r="OHE2" s="458" t="s">
        <v>1050</v>
      </c>
      <c r="OHF2" s="458" t="s">
        <v>1050</v>
      </c>
      <c r="OHG2" s="458" t="s">
        <v>1050</v>
      </c>
      <c r="OHH2" s="458" t="s">
        <v>1050</v>
      </c>
      <c r="OHI2" s="458" t="s">
        <v>1050</v>
      </c>
      <c r="OHJ2" s="458" t="s">
        <v>1050</v>
      </c>
      <c r="OHK2" s="458" t="s">
        <v>1050</v>
      </c>
      <c r="OHL2" s="458" t="s">
        <v>1050</v>
      </c>
      <c r="OHM2" s="458" t="s">
        <v>1050</v>
      </c>
      <c r="OHN2" s="458" t="s">
        <v>1050</v>
      </c>
      <c r="OHO2" s="458" t="s">
        <v>1050</v>
      </c>
      <c r="OHP2" s="458" t="s">
        <v>1050</v>
      </c>
      <c r="OHQ2" s="458" t="s">
        <v>1050</v>
      </c>
      <c r="OHR2" s="458" t="s">
        <v>1050</v>
      </c>
      <c r="OHS2" s="458" t="s">
        <v>1050</v>
      </c>
      <c r="OHT2" s="458" t="s">
        <v>1050</v>
      </c>
      <c r="OHU2" s="458" t="s">
        <v>1050</v>
      </c>
      <c r="OHV2" s="458" t="s">
        <v>1050</v>
      </c>
      <c r="OHW2" s="458" t="s">
        <v>1050</v>
      </c>
      <c r="OHX2" s="458" t="s">
        <v>1050</v>
      </c>
      <c r="OHY2" s="458" t="s">
        <v>1050</v>
      </c>
      <c r="OHZ2" s="458" t="s">
        <v>1050</v>
      </c>
      <c r="OIA2" s="458" t="s">
        <v>1050</v>
      </c>
      <c r="OIB2" s="458" t="s">
        <v>1050</v>
      </c>
      <c r="OIC2" s="458" t="s">
        <v>1050</v>
      </c>
      <c r="OID2" s="458" t="s">
        <v>1050</v>
      </c>
      <c r="OIE2" s="458" t="s">
        <v>1050</v>
      </c>
      <c r="OIF2" s="458" t="s">
        <v>1050</v>
      </c>
      <c r="OIG2" s="458" t="s">
        <v>1050</v>
      </c>
      <c r="OIH2" s="458" t="s">
        <v>1050</v>
      </c>
      <c r="OII2" s="458" t="s">
        <v>1050</v>
      </c>
      <c r="OIJ2" s="458" t="s">
        <v>1050</v>
      </c>
      <c r="OIK2" s="458" t="s">
        <v>1050</v>
      </c>
      <c r="OIL2" s="458" t="s">
        <v>1050</v>
      </c>
      <c r="OIM2" s="458" t="s">
        <v>1050</v>
      </c>
      <c r="OIN2" s="458" t="s">
        <v>1050</v>
      </c>
      <c r="OIO2" s="458" t="s">
        <v>1050</v>
      </c>
      <c r="OIP2" s="458" t="s">
        <v>1050</v>
      </c>
      <c r="OIQ2" s="458" t="s">
        <v>1050</v>
      </c>
      <c r="OIR2" s="458" t="s">
        <v>1050</v>
      </c>
      <c r="OIS2" s="458" t="s">
        <v>1050</v>
      </c>
      <c r="OIT2" s="458" t="s">
        <v>1050</v>
      </c>
      <c r="OIU2" s="458" t="s">
        <v>1050</v>
      </c>
      <c r="OIV2" s="458" t="s">
        <v>1050</v>
      </c>
      <c r="OIW2" s="458" t="s">
        <v>1050</v>
      </c>
      <c r="OIX2" s="458" t="s">
        <v>1050</v>
      </c>
      <c r="OIY2" s="458" t="s">
        <v>1050</v>
      </c>
      <c r="OIZ2" s="458" t="s">
        <v>1050</v>
      </c>
      <c r="OJA2" s="458" t="s">
        <v>1050</v>
      </c>
      <c r="OJB2" s="458" t="s">
        <v>1050</v>
      </c>
      <c r="OJC2" s="458" t="s">
        <v>1050</v>
      </c>
      <c r="OJD2" s="458" t="s">
        <v>1050</v>
      </c>
      <c r="OJE2" s="458" t="s">
        <v>1050</v>
      </c>
      <c r="OJF2" s="458" t="s">
        <v>1050</v>
      </c>
      <c r="OJG2" s="458" t="s">
        <v>1050</v>
      </c>
      <c r="OJH2" s="458" t="s">
        <v>1050</v>
      </c>
      <c r="OJI2" s="458" t="s">
        <v>1050</v>
      </c>
      <c r="OJJ2" s="458" t="s">
        <v>1050</v>
      </c>
      <c r="OJK2" s="458" t="s">
        <v>1050</v>
      </c>
      <c r="OJL2" s="458" t="s">
        <v>1050</v>
      </c>
      <c r="OJM2" s="458" t="s">
        <v>1050</v>
      </c>
      <c r="OJN2" s="458" t="s">
        <v>1050</v>
      </c>
      <c r="OJO2" s="458" t="s">
        <v>1050</v>
      </c>
      <c r="OJP2" s="458" t="s">
        <v>1050</v>
      </c>
      <c r="OJQ2" s="458" t="s">
        <v>1050</v>
      </c>
      <c r="OJR2" s="458" t="s">
        <v>1050</v>
      </c>
      <c r="OJS2" s="458" t="s">
        <v>1050</v>
      </c>
      <c r="OJT2" s="458" t="s">
        <v>1050</v>
      </c>
      <c r="OJU2" s="458" t="s">
        <v>1050</v>
      </c>
      <c r="OJV2" s="458" t="s">
        <v>1050</v>
      </c>
      <c r="OJW2" s="458" t="s">
        <v>1050</v>
      </c>
      <c r="OJX2" s="458" t="s">
        <v>1050</v>
      </c>
      <c r="OJY2" s="458" t="s">
        <v>1050</v>
      </c>
      <c r="OJZ2" s="458" t="s">
        <v>1050</v>
      </c>
      <c r="OKA2" s="458" t="s">
        <v>1050</v>
      </c>
      <c r="OKB2" s="458" t="s">
        <v>1050</v>
      </c>
      <c r="OKC2" s="458" t="s">
        <v>1050</v>
      </c>
      <c r="OKD2" s="458" t="s">
        <v>1050</v>
      </c>
      <c r="OKE2" s="458" t="s">
        <v>1050</v>
      </c>
      <c r="OKF2" s="458" t="s">
        <v>1050</v>
      </c>
      <c r="OKG2" s="458" t="s">
        <v>1050</v>
      </c>
      <c r="OKH2" s="458" t="s">
        <v>1050</v>
      </c>
      <c r="OKI2" s="458" t="s">
        <v>1050</v>
      </c>
      <c r="OKJ2" s="458" t="s">
        <v>1050</v>
      </c>
      <c r="OKK2" s="458" t="s">
        <v>1050</v>
      </c>
      <c r="OKL2" s="458" t="s">
        <v>1050</v>
      </c>
      <c r="OKM2" s="458" t="s">
        <v>1050</v>
      </c>
      <c r="OKN2" s="458" t="s">
        <v>1050</v>
      </c>
      <c r="OKO2" s="458" t="s">
        <v>1050</v>
      </c>
      <c r="OKP2" s="458" t="s">
        <v>1050</v>
      </c>
      <c r="OKQ2" s="458" t="s">
        <v>1050</v>
      </c>
      <c r="OKR2" s="458" t="s">
        <v>1050</v>
      </c>
      <c r="OKS2" s="458" t="s">
        <v>1050</v>
      </c>
      <c r="OKT2" s="458" t="s">
        <v>1050</v>
      </c>
      <c r="OKU2" s="458" t="s">
        <v>1050</v>
      </c>
      <c r="OKV2" s="458" t="s">
        <v>1050</v>
      </c>
      <c r="OKW2" s="458" t="s">
        <v>1050</v>
      </c>
      <c r="OKX2" s="458" t="s">
        <v>1050</v>
      </c>
      <c r="OKY2" s="458" t="s">
        <v>1050</v>
      </c>
      <c r="OKZ2" s="458" t="s">
        <v>1050</v>
      </c>
      <c r="OLA2" s="458" t="s">
        <v>1050</v>
      </c>
      <c r="OLB2" s="458" t="s">
        <v>1050</v>
      </c>
      <c r="OLC2" s="458" t="s">
        <v>1050</v>
      </c>
      <c r="OLD2" s="458" t="s">
        <v>1050</v>
      </c>
      <c r="OLE2" s="458" t="s">
        <v>1050</v>
      </c>
      <c r="OLF2" s="458" t="s">
        <v>1050</v>
      </c>
      <c r="OLG2" s="458" t="s">
        <v>1050</v>
      </c>
      <c r="OLH2" s="458" t="s">
        <v>1050</v>
      </c>
      <c r="OLI2" s="458" t="s">
        <v>1050</v>
      </c>
      <c r="OLJ2" s="458" t="s">
        <v>1050</v>
      </c>
      <c r="OLK2" s="458" t="s">
        <v>1050</v>
      </c>
      <c r="OLL2" s="458" t="s">
        <v>1050</v>
      </c>
      <c r="OLM2" s="458" t="s">
        <v>1050</v>
      </c>
      <c r="OLN2" s="458" t="s">
        <v>1050</v>
      </c>
      <c r="OLO2" s="458" t="s">
        <v>1050</v>
      </c>
      <c r="OLP2" s="458" t="s">
        <v>1050</v>
      </c>
      <c r="OLQ2" s="458" t="s">
        <v>1050</v>
      </c>
      <c r="OLR2" s="458" t="s">
        <v>1050</v>
      </c>
      <c r="OLS2" s="458" t="s">
        <v>1050</v>
      </c>
      <c r="OLT2" s="458" t="s">
        <v>1050</v>
      </c>
      <c r="OLU2" s="458" t="s">
        <v>1050</v>
      </c>
      <c r="OLV2" s="458" t="s">
        <v>1050</v>
      </c>
      <c r="OLW2" s="458" t="s">
        <v>1050</v>
      </c>
      <c r="OLX2" s="458" t="s">
        <v>1050</v>
      </c>
      <c r="OLY2" s="458" t="s">
        <v>1050</v>
      </c>
      <c r="OLZ2" s="458" t="s">
        <v>1050</v>
      </c>
      <c r="OMA2" s="458" t="s">
        <v>1050</v>
      </c>
      <c r="OMB2" s="458" t="s">
        <v>1050</v>
      </c>
      <c r="OMC2" s="458" t="s">
        <v>1050</v>
      </c>
      <c r="OMD2" s="458" t="s">
        <v>1050</v>
      </c>
      <c r="OME2" s="458" t="s">
        <v>1050</v>
      </c>
      <c r="OMF2" s="458" t="s">
        <v>1050</v>
      </c>
      <c r="OMG2" s="458" t="s">
        <v>1050</v>
      </c>
      <c r="OMH2" s="458" t="s">
        <v>1050</v>
      </c>
      <c r="OMI2" s="458" t="s">
        <v>1050</v>
      </c>
      <c r="OMJ2" s="458" t="s">
        <v>1050</v>
      </c>
      <c r="OMK2" s="458" t="s">
        <v>1050</v>
      </c>
      <c r="OML2" s="458" t="s">
        <v>1050</v>
      </c>
      <c r="OMM2" s="458" t="s">
        <v>1050</v>
      </c>
      <c r="OMN2" s="458" t="s">
        <v>1050</v>
      </c>
      <c r="OMO2" s="458" t="s">
        <v>1050</v>
      </c>
      <c r="OMP2" s="458" t="s">
        <v>1050</v>
      </c>
      <c r="OMQ2" s="458" t="s">
        <v>1050</v>
      </c>
      <c r="OMR2" s="458" t="s">
        <v>1050</v>
      </c>
      <c r="OMS2" s="458" t="s">
        <v>1050</v>
      </c>
      <c r="OMT2" s="458" t="s">
        <v>1050</v>
      </c>
      <c r="OMU2" s="458" t="s">
        <v>1050</v>
      </c>
      <c r="OMV2" s="458" t="s">
        <v>1050</v>
      </c>
      <c r="OMW2" s="458" t="s">
        <v>1050</v>
      </c>
      <c r="OMX2" s="458" t="s">
        <v>1050</v>
      </c>
      <c r="OMY2" s="458" t="s">
        <v>1050</v>
      </c>
      <c r="OMZ2" s="458" t="s">
        <v>1050</v>
      </c>
      <c r="ONA2" s="458" t="s">
        <v>1050</v>
      </c>
      <c r="ONB2" s="458" t="s">
        <v>1050</v>
      </c>
      <c r="ONC2" s="458" t="s">
        <v>1050</v>
      </c>
      <c r="OND2" s="458" t="s">
        <v>1050</v>
      </c>
      <c r="ONE2" s="458" t="s">
        <v>1050</v>
      </c>
      <c r="ONF2" s="458" t="s">
        <v>1050</v>
      </c>
      <c r="ONG2" s="458" t="s">
        <v>1050</v>
      </c>
      <c r="ONH2" s="458" t="s">
        <v>1050</v>
      </c>
      <c r="ONI2" s="458" t="s">
        <v>1050</v>
      </c>
      <c r="ONJ2" s="458" t="s">
        <v>1050</v>
      </c>
      <c r="ONK2" s="458" t="s">
        <v>1050</v>
      </c>
      <c r="ONL2" s="458" t="s">
        <v>1050</v>
      </c>
      <c r="ONM2" s="458" t="s">
        <v>1050</v>
      </c>
      <c r="ONN2" s="458" t="s">
        <v>1050</v>
      </c>
      <c r="ONO2" s="458" t="s">
        <v>1050</v>
      </c>
      <c r="ONP2" s="458" t="s">
        <v>1050</v>
      </c>
      <c r="ONQ2" s="458" t="s">
        <v>1050</v>
      </c>
      <c r="ONR2" s="458" t="s">
        <v>1050</v>
      </c>
      <c r="ONS2" s="458" t="s">
        <v>1050</v>
      </c>
      <c r="ONT2" s="458" t="s">
        <v>1050</v>
      </c>
      <c r="ONU2" s="458" t="s">
        <v>1050</v>
      </c>
      <c r="ONV2" s="458" t="s">
        <v>1050</v>
      </c>
      <c r="ONW2" s="458" t="s">
        <v>1050</v>
      </c>
      <c r="ONX2" s="458" t="s">
        <v>1050</v>
      </c>
      <c r="ONY2" s="458" t="s">
        <v>1050</v>
      </c>
      <c r="ONZ2" s="458" t="s">
        <v>1050</v>
      </c>
      <c r="OOA2" s="458" t="s">
        <v>1050</v>
      </c>
      <c r="OOB2" s="458" t="s">
        <v>1050</v>
      </c>
      <c r="OOC2" s="458" t="s">
        <v>1050</v>
      </c>
      <c r="OOD2" s="458" t="s">
        <v>1050</v>
      </c>
      <c r="OOE2" s="458" t="s">
        <v>1050</v>
      </c>
      <c r="OOF2" s="458" t="s">
        <v>1050</v>
      </c>
      <c r="OOG2" s="458" t="s">
        <v>1050</v>
      </c>
      <c r="OOH2" s="458" t="s">
        <v>1050</v>
      </c>
      <c r="OOI2" s="458" t="s">
        <v>1050</v>
      </c>
      <c r="OOJ2" s="458" t="s">
        <v>1050</v>
      </c>
      <c r="OOK2" s="458" t="s">
        <v>1050</v>
      </c>
      <c r="OOL2" s="458" t="s">
        <v>1050</v>
      </c>
      <c r="OOM2" s="458" t="s">
        <v>1050</v>
      </c>
      <c r="OON2" s="458" t="s">
        <v>1050</v>
      </c>
      <c r="OOO2" s="458" t="s">
        <v>1050</v>
      </c>
      <c r="OOP2" s="458" t="s">
        <v>1050</v>
      </c>
      <c r="OOQ2" s="458" t="s">
        <v>1050</v>
      </c>
      <c r="OOR2" s="458" t="s">
        <v>1050</v>
      </c>
      <c r="OOS2" s="458" t="s">
        <v>1050</v>
      </c>
      <c r="OOT2" s="458" t="s">
        <v>1050</v>
      </c>
      <c r="OOU2" s="458" t="s">
        <v>1050</v>
      </c>
      <c r="OOV2" s="458" t="s">
        <v>1050</v>
      </c>
      <c r="OOW2" s="458" t="s">
        <v>1050</v>
      </c>
      <c r="OOX2" s="458" t="s">
        <v>1050</v>
      </c>
      <c r="OOY2" s="458" t="s">
        <v>1050</v>
      </c>
      <c r="OOZ2" s="458" t="s">
        <v>1050</v>
      </c>
      <c r="OPA2" s="458" t="s">
        <v>1050</v>
      </c>
      <c r="OPB2" s="458" t="s">
        <v>1050</v>
      </c>
      <c r="OPC2" s="458" t="s">
        <v>1050</v>
      </c>
      <c r="OPD2" s="458" t="s">
        <v>1050</v>
      </c>
      <c r="OPE2" s="458" t="s">
        <v>1050</v>
      </c>
      <c r="OPF2" s="458" t="s">
        <v>1050</v>
      </c>
      <c r="OPG2" s="458" t="s">
        <v>1050</v>
      </c>
      <c r="OPH2" s="458" t="s">
        <v>1050</v>
      </c>
      <c r="OPI2" s="458" t="s">
        <v>1050</v>
      </c>
      <c r="OPJ2" s="458" t="s">
        <v>1050</v>
      </c>
      <c r="OPK2" s="458" t="s">
        <v>1050</v>
      </c>
      <c r="OPL2" s="458" t="s">
        <v>1050</v>
      </c>
      <c r="OPM2" s="458" t="s">
        <v>1050</v>
      </c>
      <c r="OPN2" s="458" t="s">
        <v>1050</v>
      </c>
      <c r="OPO2" s="458" t="s">
        <v>1050</v>
      </c>
      <c r="OPP2" s="458" t="s">
        <v>1050</v>
      </c>
      <c r="OPQ2" s="458" t="s">
        <v>1050</v>
      </c>
      <c r="OPR2" s="458" t="s">
        <v>1050</v>
      </c>
      <c r="OPS2" s="458" t="s">
        <v>1050</v>
      </c>
      <c r="OPT2" s="458" t="s">
        <v>1050</v>
      </c>
      <c r="OPU2" s="458" t="s">
        <v>1050</v>
      </c>
      <c r="OPV2" s="458" t="s">
        <v>1050</v>
      </c>
      <c r="OPW2" s="458" t="s">
        <v>1050</v>
      </c>
      <c r="OPX2" s="458" t="s">
        <v>1050</v>
      </c>
      <c r="OPY2" s="458" t="s">
        <v>1050</v>
      </c>
      <c r="OPZ2" s="458" t="s">
        <v>1050</v>
      </c>
      <c r="OQA2" s="458" t="s">
        <v>1050</v>
      </c>
      <c r="OQB2" s="458" t="s">
        <v>1050</v>
      </c>
      <c r="OQC2" s="458" t="s">
        <v>1050</v>
      </c>
      <c r="OQD2" s="458" t="s">
        <v>1050</v>
      </c>
      <c r="OQE2" s="458" t="s">
        <v>1050</v>
      </c>
      <c r="OQF2" s="458" t="s">
        <v>1050</v>
      </c>
      <c r="OQG2" s="458" t="s">
        <v>1050</v>
      </c>
      <c r="OQH2" s="458" t="s">
        <v>1050</v>
      </c>
      <c r="OQI2" s="458" t="s">
        <v>1050</v>
      </c>
      <c r="OQJ2" s="458" t="s">
        <v>1050</v>
      </c>
      <c r="OQK2" s="458" t="s">
        <v>1050</v>
      </c>
      <c r="OQL2" s="458" t="s">
        <v>1050</v>
      </c>
      <c r="OQM2" s="458" t="s">
        <v>1050</v>
      </c>
      <c r="OQN2" s="458" t="s">
        <v>1050</v>
      </c>
      <c r="OQO2" s="458" t="s">
        <v>1050</v>
      </c>
      <c r="OQP2" s="458" t="s">
        <v>1050</v>
      </c>
      <c r="OQQ2" s="458" t="s">
        <v>1050</v>
      </c>
      <c r="OQR2" s="458" t="s">
        <v>1050</v>
      </c>
      <c r="OQS2" s="458" t="s">
        <v>1050</v>
      </c>
      <c r="OQT2" s="458" t="s">
        <v>1050</v>
      </c>
      <c r="OQU2" s="458" t="s">
        <v>1050</v>
      </c>
      <c r="OQV2" s="458" t="s">
        <v>1050</v>
      </c>
      <c r="OQW2" s="458" t="s">
        <v>1050</v>
      </c>
      <c r="OQX2" s="458" t="s">
        <v>1050</v>
      </c>
      <c r="OQY2" s="458" t="s">
        <v>1050</v>
      </c>
      <c r="OQZ2" s="458" t="s">
        <v>1050</v>
      </c>
      <c r="ORA2" s="458" t="s">
        <v>1050</v>
      </c>
      <c r="ORB2" s="458" t="s">
        <v>1050</v>
      </c>
      <c r="ORC2" s="458" t="s">
        <v>1050</v>
      </c>
      <c r="ORD2" s="458" t="s">
        <v>1050</v>
      </c>
      <c r="ORE2" s="458" t="s">
        <v>1050</v>
      </c>
      <c r="ORF2" s="458" t="s">
        <v>1050</v>
      </c>
      <c r="ORG2" s="458" t="s">
        <v>1050</v>
      </c>
      <c r="ORH2" s="458" t="s">
        <v>1050</v>
      </c>
      <c r="ORI2" s="458" t="s">
        <v>1050</v>
      </c>
      <c r="ORJ2" s="458" t="s">
        <v>1050</v>
      </c>
      <c r="ORK2" s="458" t="s">
        <v>1050</v>
      </c>
      <c r="ORL2" s="458" t="s">
        <v>1050</v>
      </c>
      <c r="ORM2" s="458" t="s">
        <v>1050</v>
      </c>
      <c r="ORN2" s="458" t="s">
        <v>1050</v>
      </c>
      <c r="ORO2" s="458" t="s">
        <v>1050</v>
      </c>
      <c r="ORP2" s="458" t="s">
        <v>1050</v>
      </c>
      <c r="ORQ2" s="458" t="s">
        <v>1050</v>
      </c>
      <c r="ORR2" s="458" t="s">
        <v>1050</v>
      </c>
      <c r="ORS2" s="458" t="s">
        <v>1050</v>
      </c>
      <c r="ORT2" s="458" t="s">
        <v>1050</v>
      </c>
      <c r="ORU2" s="458" t="s">
        <v>1050</v>
      </c>
      <c r="ORV2" s="458" t="s">
        <v>1050</v>
      </c>
      <c r="ORW2" s="458" t="s">
        <v>1050</v>
      </c>
      <c r="ORX2" s="458" t="s">
        <v>1050</v>
      </c>
      <c r="ORY2" s="458" t="s">
        <v>1050</v>
      </c>
      <c r="ORZ2" s="458" t="s">
        <v>1050</v>
      </c>
      <c r="OSA2" s="458" t="s">
        <v>1050</v>
      </c>
      <c r="OSB2" s="458" t="s">
        <v>1050</v>
      </c>
      <c r="OSC2" s="458" t="s">
        <v>1050</v>
      </c>
      <c r="OSD2" s="458" t="s">
        <v>1050</v>
      </c>
      <c r="OSE2" s="458" t="s">
        <v>1050</v>
      </c>
      <c r="OSF2" s="458" t="s">
        <v>1050</v>
      </c>
      <c r="OSG2" s="458" t="s">
        <v>1050</v>
      </c>
      <c r="OSH2" s="458" t="s">
        <v>1050</v>
      </c>
      <c r="OSI2" s="458" t="s">
        <v>1050</v>
      </c>
      <c r="OSJ2" s="458" t="s">
        <v>1050</v>
      </c>
      <c r="OSK2" s="458" t="s">
        <v>1050</v>
      </c>
      <c r="OSL2" s="458" t="s">
        <v>1050</v>
      </c>
      <c r="OSM2" s="458" t="s">
        <v>1050</v>
      </c>
      <c r="OSN2" s="458" t="s">
        <v>1050</v>
      </c>
      <c r="OSO2" s="458" t="s">
        <v>1050</v>
      </c>
      <c r="OSP2" s="458" t="s">
        <v>1050</v>
      </c>
      <c r="OSQ2" s="458" t="s">
        <v>1050</v>
      </c>
      <c r="OSR2" s="458" t="s">
        <v>1050</v>
      </c>
      <c r="OSS2" s="458" t="s">
        <v>1050</v>
      </c>
      <c r="OST2" s="458" t="s">
        <v>1050</v>
      </c>
      <c r="OSU2" s="458" t="s">
        <v>1050</v>
      </c>
      <c r="OSV2" s="458" t="s">
        <v>1050</v>
      </c>
      <c r="OSW2" s="458" t="s">
        <v>1050</v>
      </c>
      <c r="OSX2" s="458" t="s">
        <v>1050</v>
      </c>
      <c r="OSY2" s="458" t="s">
        <v>1050</v>
      </c>
      <c r="OSZ2" s="458" t="s">
        <v>1050</v>
      </c>
      <c r="OTA2" s="458" t="s">
        <v>1050</v>
      </c>
      <c r="OTB2" s="458" t="s">
        <v>1050</v>
      </c>
      <c r="OTC2" s="458" t="s">
        <v>1050</v>
      </c>
      <c r="OTD2" s="458" t="s">
        <v>1050</v>
      </c>
      <c r="OTE2" s="458" t="s">
        <v>1050</v>
      </c>
      <c r="OTF2" s="458" t="s">
        <v>1050</v>
      </c>
      <c r="OTG2" s="458" t="s">
        <v>1050</v>
      </c>
      <c r="OTH2" s="458" t="s">
        <v>1050</v>
      </c>
      <c r="OTI2" s="458" t="s">
        <v>1050</v>
      </c>
      <c r="OTJ2" s="458" t="s">
        <v>1050</v>
      </c>
      <c r="OTK2" s="458" t="s">
        <v>1050</v>
      </c>
      <c r="OTL2" s="458" t="s">
        <v>1050</v>
      </c>
      <c r="OTM2" s="458" t="s">
        <v>1050</v>
      </c>
      <c r="OTN2" s="458" t="s">
        <v>1050</v>
      </c>
      <c r="OTO2" s="458" t="s">
        <v>1050</v>
      </c>
      <c r="OTP2" s="458" t="s">
        <v>1050</v>
      </c>
      <c r="OTQ2" s="458" t="s">
        <v>1050</v>
      </c>
      <c r="OTR2" s="458" t="s">
        <v>1050</v>
      </c>
      <c r="OTS2" s="458" t="s">
        <v>1050</v>
      </c>
      <c r="OTT2" s="458" t="s">
        <v>1050</v>
      </c>
      <c r="OTU2" s="458" t="s">
        <v>1050</v>
      </c>
      <c r="OTV2" s="458" t="s">
        <v>1050</v>
      </c>
      <c r="OTW2" s="458" t="s">
        <v>1050</v>
      </c>
      <c r="OTX2" s="458" t="s">
        <v>1050</v>
      </c>
      <c r="OTY2" s="458" t="s">
        <v>1050</v>
      </c>
      <c r="OTZ2" s="458" t="s">
        <v>1050</v>
      </c>
      <c r="OUA2" s="458" t="s">
        <v>1050</v>
      </c>
      <c r="OUB2" s="458" t="s">
        <v>1050</v>
      </c>
      <c r="OUC2" s="458" t="s">
        <v>1050</v>
      </c>
      <c r="OUD2" s="458" t="s">
        <v>1050</v>
      </c>
      <c r="OUE2" s="458" t="s">
        <v>1050</v>
      </c>
      <c r="OUF2" s="458" t="s">
        <v>1050</v>
      </c>
      <c r="OUG2" s="458" t="s">
        <v>1050</v>
      </c>
      <c r="OUH2" s="458" t="s">
        <v>1050</v>
      </c>
      <c r="OUI2" s="458" t="s">
        <v>1050</v>
      </c>
      <c r="OUJ2" s="458" t="s">
        <v>1050</v>
      </c>
      <c r="OUK2" s="458" t="s">
        <v>1050</v>
      </c>
      <c r="OUL2" s="458" t="s">
        <v>1050</v>
      </c>
      <c r="OUM2" s="458" t="s">
        <v>1050</v>
      </c>
      <c r="OUN2" s="458" t="s">
        <v>1050</v>
      </c>
      <c r="OUO2" s="458" t="s">
        <v>1050</v>
      </c>
      <c r="OUP2" s="458" t="s">
        <v>1050</v>
      </c>
      <c r="OUQ2" s="458" t="s">
        <v>1050</v>
      </c>
      <c r="OUR2" s="458" t="s">
        <v>1050</v>
      </c>
      <c r="OUS2" s="458" t="s">
        <v>1050</v>
      </c>
      <c r="OUT2" s="458" t="s">
        <v>1050</v>
      </c>
      <c r="OUU2" s="458" t="s">
        <v>1050</v>
      </c>
      <c r="OUV2" s="458" t="s">
        <v>1050</v>
      </c>
      <c r="OUW2" s="458" t="s">
        <v>1050</v>
      </c>
      <c r="OUX2" s="458" t="s">
        <v>1050</v>
      </c>
      <c r="OUY2" s="458" t="s">
        <v>1050</v>
      </c>
      <c r="OUZ2" s="458" t="s">
        <v>1050</v>
      </c>
      <c r="OVA2" s="458" t="s">
        <v>1050</v>
      </c>
      <c r="OVB2" s="458" t="s">
        <v>1050</v>
      </c>
      <c r="OVC2" s="458" t="s">
        <v>1050</v>
      </c>
      <c r="OVD2" s="458" t="s">
        <v>1050</v>
      </c>
      <c r="OVE2" s="458" t="s">
        <v>1050</v>
      </c>
      <c r="OVF2" s="458" t="s">
        <v>1050</v>
      </c>
      <c r="OVG2" s="458" t="s">
        <v>1050</v>
      </c>
      <c r="OVH2" s="458" t="s">
        <v>1050</v>
      </c>
      <c r="OVI2" s="458" t="s">
        <v>1050</v>
      </c>
      <c r="OVJ2" s="458" t="s">
        <v>1050</v>
      </c>
      <c r="OVK2" s="458" t="s">
        <v>1050</v>
      </c>
      <c r="OVL2" s="458" t="s">
        <v>1050</v>
      </c>
      <c r="OVM2" s="458" t="s">
        <v>1050</v>
      </c>
      <c r="OVN2" s="458" t="s">
        <v>1050</v>
      </c>
      <c r="OVO2" s="458" t="s">
        <v>1050</v>
      </c>
      <c r="OVP2" s="458" t="s">
        <v>1050</v>
      </c>
      <c r="OVQ2" s="458" t="s">
        <v>1050</v>
      </c>
      <c r="OVR2" s="458" t="s">
        <v>1050</v>
      </c>
      <c r="OVS2" s="458" t="s">
        <v>1050</v>
      </c>
      <c r="OVT2" s="458" t="s">
        <v>1050</v>
      </c>
      <c r="OVU2" s="458" t="s">
        <v>1050</v>
      </c>
      <c r="OVV2" s="458" t="s">
        <v>1050</v>
      </c>
      <c r="OVW2" s="458" t="s">
        <v>1050</v>
      </c>
      <c r="OVX2" s="458" t="s">
        <v>1050</v>
      </c>
      <c r="OVY2" s="458" t="s">
        <v>1050</v>
      </c>
      <c r="OVZ2" s="458" t="s">
        <v>1050</v>
      </c>
      <c r="OWA2" s="458" t="s">
        <v>1050</v>
      </c>
      <c r="OWB2" s="458" t="s">
        <v>1050</v>
      </c>
      <c r="OWC2" s="458" t="s">
        <v>1050</v>
      </c>
      <c r="OWD2" s="458" t="s">
        <v>1050</v>
      </c>
      <c r="OWE2" s="458" t="s">
        <v>1050</v>
      </c>
      <c r="OWF2" s="458" t="s">
        <v>1050</v>
      </c>
      <c r="OWG2" s="458" t="s">
        <v>1050</v>
      </c>
      <c r="OWH2" s="458" t="s">
        <v>1050</v>
      </c>
      <c r="OWI2" s="458" t="s">
        <v>1050</v>
      </c>
      <c r="OWJ2" s="458" t="s">
        <v>1050</v>
      </c>
      <c r="OWK2" s="458" t="s">
        <v>1050</v>
      </c>
      <c r="OWL2" s="458" t="s">
        <v>1050</v>
      </c>
      <c r="OWM2" s="458" t="s">
        <v>1050</v>
      </c>
      <c r="OWN2" s="458" t="s">
        <v>1050</v>
      </c>
      <c r="OWO2" s="458" t="s">
        <v>1050</v>
      </c>
      <c r="OWP2" s="458" t="s">
        <v>1050</v>
      </c>
      <c r="OWQ2" s="458" t="s">
        <v>1050</v>
      </c>
      <c r="OWR2" s="458" t="s">
        <v>1050</v>
      </c>
      <c r="OWS2" s="458" t="s">
        <v>1050</v>
      </c>
      <c r="OWT2" s="458" t="s">
        <v>1050</v>
      </c>
      <c r="OWU2" s="458" t="s">
        <v>1050</v>
      </c>
      <c r="OWV2" s="458" t="s">
        <v>1050</v>
      </c>
      <c r="OWW2" s="458" t="s">
        <v>1050</v>
      </c>
      <c r="OWX2" s="458" t="s">
        <v>1050</v>
      </c>
      <c r="OWY2" s="458" t="s">
        <v>1050</v>
      </c>
      <c r="OWZ2" s="458" t="s">
        <v>1050</v>
      </c>
      <c r="OXA2" s="458" t="s">
        <v>1050</v>
      </c>
      <c r="OXB2" s="458" t="s">
        <v>1050</v>
      </c>
      <c r="OXC2" s="458" t="s">
        <v>1050</v>
      </c>
      <c r="OXD2" s="458" t="s">
        <v>1050</v>
      </c>
      <c r="OXE2" s="458" t="s">
        <v>1050</v>
      </c>
      <c r="OXF2" s="458" t="s">
        <v>1050</v>
      </c>
      <c r="OXG2" s="458" t="s">
        <v>1050</v>
      </c>
      <c r="OXH2" s="458" t="s">
        <v>1050</v>
      </c>
      <c r="OXI2" s="458" t="s">
        <v>1050</v>
      </c>
      <c r="OXJ2" s="458" t="s">
        <v>1050</v>
      </c>
      <c r="OXK2" s="458" t="s">
        <v>1050</v>
      </c>
      <c r="OXL2" s="458" t="s">
        <v>1050</v>
      </c>
      <c r="OXM2" s="458" t="s">
        <v>1050</v>
      </c>
      <c r="OXN2" s="458" t="s">
        <v>1050</v>
      </c>
      <c r="OXO2" s="458" t="s">
        <v>1050</v>
      </c>
      <c r="OXP2" s="458" t="s">
        <v>1050</v>
      </c>
      <c r="OXQ2" s="458" t="s">
        <v>1050</v>
      </c>
      <c r="OXR2" s="458" t="s">
        <v>1050</v>
      </c>
      <c r="OXS2" s="458" t="s">
        <v>1050</v>
      </c>
      <c r="OXT2" s="458" t="s">
        <v>1050</v>
      </c>
      <c r="OXU2" s="458" t="s">
        <v>1050</v>
      </c>
      <c r="OXV2" s="458" t="s">
        <v>1050</v>
      </c>
      <c r="OXW2" s="458" t="s">
        <v>1050</v>
      </c>
      <c r="OXX2" s="458" t="s">
        <v>1050</v>
      </c>
      <c r="OXY2" s="458" t="s">
        <v>1050</v>
      </c>
      <c r="OXZ2" s="458" t="s">
        <v>1050</v>
      </c>
      <c r="OYA2" s="458" t="s">
        <v>1050</v>
      </c>
      <c r="OYB2" s="458" t="s">
        <v>1050</v>
      </c>
      <c r="OYC2" s="458" t="s">
        <v>1050</v>
      </c>
      <c r="OYD2" s="458" t="s">
        <v>1050</v>
      </c>
      <c r="OYE2" s="458" t="s">
        <v>1050</v>
      </c>
      <c r="OYF2" s="458" t="s">
        <v>1050</v>
      </c>
      <c r="OYG2" s="458" t="s">
        <v>1050</v>
      </c>
      <c r="OYH2" s="458" t="s">
        <v>1050</v>
      </c>
      <c r="OYI2" s="458" t="s">
        <v>1050</v>
      </c>
      <c r="OYJ2" s="458" t="s">
        <v>1050</v>
      </c>
      <c r="OYK2" s="458" t="s">
        <v>1050</v>
      </c>
      <c r="OYL2" s="458" t="s">
        <v>1050</v>
      </c>
      <c r="OYM2" s="458" t="s">
        <v>1050</v>
      </c>
      <c r="OYN2" s="458" t="s">
        <v>1050</v>
      </c>
      <c r="OYO2" s="458" t="s">
        <v>1050</v>
      </c>
      <c r="OYP2" s="458" t="s">
        <v>1050</v>
      </c>
      <c r="OYQ2" s="458" t="s">
        <v>1050</v>
      </c>
      <c r="OYR2" s="458" t="s">
        <v>1050</v>
      </c>
      <c r="OYS2" s="458" t="s">
        <v>1050</v>
      </c>
      <c r="OYT2" s="458" t="s">
        <v>1050</v>
      </c>
      <c r="OYU2" s="458" t="s">
        <v>1050</v>
      </c>
      <c r="OYV2" s="458" t="s">
        <v>1050</v>
      </c>
      <c r="OYW2" s="458" t="s">
        <v>1050</v>
      </c>
      <c r="OYX2" s="458" t="s">
        <v>1050</v>
      </c>
      <c r="OYY2" s="458" t="s">
        <v>1050</v>
      </c>
      <c r="OYZ2" s="458" t="s">
        <v>1050</v>
      </c>
      <c r="OZA2" s="458" t="s">
        <v>1050</v>
      </c>
      <c r="OZB2" s="458" t="s">
        <v>1050</v>
      </c>
      <c r="OZC2" s="458" t="s">
        <v>1050</v>
      </c>
      <c r="OZD2" s="458" t="s">
        <v>1050</v>
      </c>
      <c r="OZE2" s="458" t="s">
        <v>1050</v>
      </c>
      <c r="OZF2" s="458" t="s">
        <v>1050</v>
      </c>
      <c r="OZG2" s="458" t="s">
        <v>1050</v>
      </c>
      <c r="OZH2" s="458" t="s">
        <v>1050</v>
      </c>
      <c r="OZI2" s="458" t="s">
        <v>1050</v>
      </c>
      <c r="OZJ2" s="458" t="s">
        <v>1050</v>
      </c>
      <c r="OZK2" s="458" t="s">
        <v>1050</v>
      </c>
      <c r="OZL2" s="458" t="s">
        <v>1050</v>
      </c>
      <c r="OZM2" s="458" t="s">
        <v>1050</v>
      </c>
      <c r="OZN2" s="458" t="s">
        <v>1050</v>
      </c>
      <c r="OZO2" s="458" t="s">
        <v>1050</v>
      </c>
      <c r="OZP2" s="458" t="s">
        <v>1050</v>
      </c>
      <c r="OZQ2" s="458" t="s">
        <v>1050</v>
      </c>
      <c r="OZR2" s="458" t="s">
        <v>1050</v>
      </c>
      <c r="OZS2" s="458" t="s">
        <v>1050</v>
      </c>
      <c r="OZT2" s="458" t="s">
        <v>1050</v>
      </c>
      <c r="OZU2" s="458" t="s">
        <v>1050</v>
      </c>
      <c r="OZV2" s="458" t="s">
        <v>1050</v>
      </c>
      <c r="OZW2" s="458" t="s">
        <v>1050</v>
      </c>
      <c r="OZX2" s="458" t="s">
        <v>1050</v>
      </c>
      <c r="OZY2" s="458" t="s">
        <v>1050</v>
      </c>
      <c r="OZZ2" s="458" t="s">
        <v>1050</v>
      </c>
      <c r="PAA2" s="458" t="s">
        <v>1050</v>
      </c>
      <c r="PAB2" s="458" t="s">
        <v>1050</v>
      </c>
      <c r="PAC2" s="458" t="s">
        <v>1050</v>
      </c>
      <c r="PAD2" s="458" t="s">
        <v>1050</v>
      </c>
      <c r="PAE2" s="458" t="s">
        <v>1050</v>
      </c>
      <c r="PAF2" s="458" t="s">
        <v>1050</v>
      </c>
      <c r="PAG2" s="458" t="s">
        <v>1050</v>
      </c>
      <c r="PAH2" s="458" t="s">
        <v>1050</v>
      </c>
      <c r="PAI2" s="458" t="s">
        <v>1050</v>
      </c>
      <c r="PAJ2" s="458" t="s">
        <v>1050</v>
      </c>
      <c r="PAK2" s="458" t="s">
        <v>1050</v>
      </c>
      <c r="PAL2" s="458" t="s">
        <v>1050</v>
      </c>
      <c r="PAM2" s="458" t="s">
        <v>1050</v>
      </c>
      <c r="PAN2" s="458" t="s">
        <v>1050</v>
      </c>
      <c r="PAO2" s="458" t="s">
        <v>1050</v>
      </c>
      <c r="PAP2" s="458" t="s">
        <v>1050</v>
      </c>
      <c r="PAQ2" s="458" t="s">
        <v>1050</v>
      </c>
      <c r="PAR2" s="458" t="s">
        <v>1050</v>
      </c>
      <c r="PAS2" s="458" t="s">
        <v>1050</v>
      </c>
      <c r="PAT2" s="458" t="s">
        <v>1050</v>
      </c>
      <c r="PAU2" s="458" t="s">
        <v>1050</v>
      </c>
      <c r="PAV2" s="458" t="s">
        <v>1050</v>
      </c>
      <c r="PAW2" s="458" t="s">
        <v>1050</v>
      </c>
      <c r="PAX2" s="458" t="s">
        <v>1050</v>
      </c>
      <c r="PAY2" s="458" t="s">
        <v>1050</v>
      </c>
      <c r="PAZ2" s="458" t="s">
        <v>1050</v>
      </c>
      <c r="PBA2" s="458" t="s">
        <v>1050</v>
      </c>
      <c r="PBB2" s="458" t="s">
        <v>1050</v>
      </c>
      <c r="PBC2" s="458" t="s">
        <v>1050</v>
      </c>
      <c r="PBD2" s="458" t="s">
        <v>1050</v>
      </c>
      <c r="PBE2" s="458" t="s">
        <v>1050</v>
      </c>
      <c r="PBF2" s="458" t="s">
        <v>1050</v>
      </c>
      <c r="PBG2" s="458" t="s">
        <v>1050</v>
      </c>
      <c r="PBH2" s="458" t="s">
        <v>1050</v>
      </c>
      <c r="PBI2" s="458" t="s">
        <v>1050</v>
      </c>
      <c r="PBJ2" s="458" t="s">
        <v>1050</v>
      </c>
      <c r="PBK2" s="458" t="s">
        <v>1050</v>
      </c>
      <c r="PBL2" s="458" t="s">
        <v>1050</v>
      </c>
      <c r="PBM2" s="458" t="s">
        <v>1050</v>
      </c>
      <c r="PBN2" s="458" t="s">
        <v>1050</v>
      </c>
      <c r="PBO2" s="458" t="s">
        <v>1050</v>
      </c>
      <c r="PBP2" s="458" t="s">
        <v>1050</v>
      </c>
      <c r="PBQ2" s="458" t="s">
        <v>1050</v>
      </c>
      <c r="PBR2" s="458" t="s">
        <v>1050</v>
      </c>
      <c r="PBS2" s="458" t="s">
        <v>1050</v>
      </c>
      <c r="PBT2" s="458" t="s">
        <v>1050</v>
      </c>
      <c r="PBU2" s="458" t="s">
        <v>1050</v>
      </c>
      <c r="PBV2" s="458" t="s">
        <v>1050</v>
      </c>
      <c r="PBW2" s="458" t="s">
        <v>1050</v>
      </c>
      <c r="PBX2" s="458" t="s">
        <v>1050</v>
      </c>
      <c r="PBY2" s="458" t="s">
        <v>1050</v>
      </c>
      <c r="PBZ2" s="458" t="s">
        <v>1050</v>
      </c>
      <c r="PCA2" s="458" t="s">
        <v>1050</v>
      </c>
      <c r="PCB2" s="458" t="s">
        <v>1050</v>
      </c>
      <c r="PCC2" s="458" t="s">
        <v>1050</v>
      </c>
      <c r="PCD2" s="458" t="s">
        <v>1050</v>
      </c>
      <c r="PCE2" s="458" t="s">
        <v>1050</v>
      </c>
      <c r="PCF2" s="458" t="s">
        <v>1050</v>
      </c>
      <c r="PCG2" s="458" t="s">
        <v>1050</v>
      </c>
      <c r="PCH2" s="458" t="s">
        <v>1050</v>
      </c>
      <c r="PCI2" s="458" t="s">
        <v>1050</v>
      </c>
      <c r="PCJ2" s="458" t="s">
        <v>1050</v>
      </c>
      <c r="PCK2" s="458" t="s">
        <v>1050</v>
      </c>
      <c r="PCL2" s="458" t="s">
        <v>1050</v>
      </c>
      <c r="PCM2" s="458" t="s">
        <v>1050</v>
      </c>
      <c r="PCN2" s="458" t="s">
        <v>1050</v>
      </c>
      <c r="PCO2" s="458" t="s">
        <v>1050</v>
      </c>
      <c r="PCP2" s="458" t="s">
        <v>1050</v>
      </c>
      <c r="PCQ2" s="458" t="s">
        <v>1050</v>
      </c>
      <c r="PCR2" s="458" t="s">
        <v>1050</v>
      </c>
      <c r="PCS2" s="458" t="s">
        <v>1050</v>
      </c>
      <c r="PCT2" s="458" t="s">
        <v>1050</v>
      </c>
      <c r="PCU2" s="458" t="s">
        <v>1050</v>
      </c>
      <c r="PCV2" s="458" t="s">
        <v>1050</v>
      </c>
      <c r="PCW2" s="458" t="s">
        <v>1050</v>
      </c>
      <c r="PCX2" s="458" t="s">
        <v>1050</v>
      </c>
      <c r="PCY2" s="458" t="s">
        <v>1050</v>
      </c>
      <c r="PCZ2" s="458" t="s">
        <v>1050</v>
      </c>
      <c r="PDA2" s="458" t="s">
        <v>1050</v>
      </c>
      <c r="PDB2" s="458" t="s">
        <v>1050</v>
      </c>
      <c r="PDC2" s="458" t="s">
        <v>1050</v>
      </c>
      <c r="PDD2" s="458" t="s">
        <v>1050</v>
      </c>
      <c r="PDE2" s="458" t="s">
        <v>1050</v>
      </c>
      <c r="PDF2" s="458" t="s">
        <v>1050</v>
      </c>
      <c r="PDG2" s="458" t="s">
        <v>1050</v>
      </c>
      <c r="PDH2" s="458" t="s">
        <v>1050</v>
      </c>
      <c r="PDI2" s="458" t="s">
        <v>1050</v>
      </c>
      <c r="PDJ2" s="458" t="s">
        <v>1050</v>
      </c>
      <c r="PDK2" s="458" t="s">
        <v>1050</v>
      </c>
      <c r="PDL2" s="458" t="s">
        <v>1050</v>
      </c>
      <c r="PDM2" s="458" t="s">
        <v>1050</v>
      </c>
      <c r="PDN2" s="458" t="s">
        <v>1050</v>
      </c>
      <c r="PDO2" s="458" t="s">
        <v>1050</v>
      </c>
      <c r="PDP2" s="458" t="s">
        <v>1050</v>
      </c>
      <c r="PDQ2" s="458" t="s">
        <v>1050</v>
      </c>
      <c r="PDR2" s="458" t="s">
        <v>1050</v>
      </c>
      <c r="PDS2" s="458" t="s">
        <v>1050</v>
      </c>
      <c r="PDT2" s="458" t="s">
        <v>1050</v>
      </c>
      <c r="PDU2" s="458" t="s">
        <v>1050</v>
      </c>
      <c r="PDV2" s="458" t="s">
        <v>1050</v>
      </c>
      <c r="PDW2" s="458" t="s">
        <v>1050</v>
      </c>
      <c r="PDX2" s="458" t="s">
        <v>1050</v>
      </c>
      <c r="PDY2" s="458" t="s">
        <v>1050</v>
      </c>
      <c r="PDZ2" s="458" t="s">
        <v>1050</v>
      </c>
      <c r="PEA2" s="458" t="s">
        <v>1050</v>
      </c>
      <c r="PEB2" s="458" t="s">
        <v>1050</v>
      </c>
      <c r="PEC2" s="458" t="s">
        <v>1050</v>
      </c>
      <c r="PED2" s="458" t="s">
        <v>1050</v>
      </c>
      <c r="PEE2" s="458" t="s">
        <v>1050</v>
      </c>
      <c r="PEF2" s="458" t="s">
        <v>1050</v>
      </c>
      <c r="PEG2" s="458" t="s">
        <v>1050</v>
      </c>
      <c r="PEH2" s="458" t="s">
        <v>1050</v>
      </c>
      <c r="PEI2" s="458" t="s">
        <v>1050</v>
      </c>
      <c r="PEJ2" s="458" t="s">
        <v>1050</v>
      </c>
      <c r="PEK2" s="458" t="s">
        <v>1050</v>
      </c>
      <c r="PEL2" s="458" t="s">
        <v>1050</v>
      </c>
      <c r="PEM2" s="458" t="s">
        <v>1050</v>
      </c>
      <c r="PEN2" s="458" t="s">
        <v>1050</v>
      </c>
      <c r="PEO2" s="458" t="s">
        <v>1050</v>
      </c>
      <c r="PEP2" s="458" t="s">
        <v>1050</v>
      </c>
      <c r="PEQ2" s="458" t="s">
        <v>1050</v>
      </c>
      <c r="PER2" s="458" t="s">
        <v>1050</v>
      </c>
      <c r="PES2" s="458" t="s">
        <v>1050</v>
      </c>
      <c r="PET2" s="458" t="s">
        <v>1050</v>
      </c>
      <c r="PEU2" s="458" t="s">
        <v>1050</v>
      </c>
      <c r="PEV2" s="458" t="s">
        <v>1050</v>
      </c>
      <c r="PEW2" s="458" t="s">
        <v>1050</v>
      </c>
      <c r="PEX2" s="458" t="s">
        <v>1050</v>
      </c>
      <c r="PEY2" s="458" t="s">
        <v>1050</v>
      </c>
      <c r="PEZ2" s="458" t="s">
        <v>1050</v>
      </c>
      <c r="PFA2" s="458" t="s">
        <v>1050</v>
      </c>
      <c r="PFB2" s="458" t="s">
        <v>1050</v>
      </c>
      <c r="PFC2" s="458" t="s">
        <v>1050</v>
      </c>
      <c r="PFD2" s="458" t="s">
        <v>1050</v>
      </c>
      <c r="PFE2" s="458" t="s">
        <v>1050</v>
      </c>
      <c r="PFF2" s="458" t="s">
        <v>1050</v>
      </c>
      <c r="PFG2" s="458" t="s">
        <v>1050</v>
      </c>
      <c r="PFH2" s="458" t="s">
        <v>1050</v>
      </c>
      <c r="PFI2" s="458" t="s">
        <v>1050</v>
      </c>
      <c r="PFJ2" s="458" t="s">
        <v>1050</v>
      </c>
      <c r="PFK2" s="458" t="s">
        <v>1050</v>
      </c>
      <c r="PFL2" s="458" t="s">
        <v>1050</v>
      </c>
      <c r="PFM2" s="458" t="s">
        <v>1050</v>
      </c>
      <c r="PFN2" s="458" t="s">
        <v>1050</v>
      </c>
      <c r="PFO2" s="458" t="s">
        <v>1050</v>
      </c>
      <c r="PFP2" s="458" t="s">
        <v>1050</v>
      </c>
      <c r="PFQ2" s="458" t="s">
        <v>1050</v>
      </c>
      <c r="PFR2" s="458" t="s">
        <v>1050</v>
      </c>
      <c r="PFS2" s="458" t="s">
        <v>1050</v>
      </c>
      <c r="PFT2" s="458" t="s">
        <v>1050</v>
      </c>
      <c r="PFU2" s="458" t="s">
        <v>1050</v>
      </c>
      <c r="PFV2" s="458" t="s">
        <v>1050</v>
      </c>
      <c r="PFW2" s="458" t="s">
        <v>1050</v>
      </c>
      <c r="PFX2" s="458" t="s">
        <v>1050</v>
      </c>
      <c r="PFY2" s="458" t="s">
        <v>1050</v>
      </c>
      <c r="PFZ2" s="458" t="s">
        <v>1050</v>
      </c>
      <c r="PGA2" s="458" t="s">
        <v>1050</v>
      </c>
      <c r="PGB2" s="458" t="s">
        <v>1050</v>
      </c>
      <c r="PGC2" s="458" t="s">
        <v>1050</v>
      </c>
      <c r="PGD2" s="458" t="s">
        <v>1050</v>
      </c>
      <c r="PGE2" s="458" t="s">
        <v>1050</v>
      </c>
      <c r="PGF2" s="458" t="s">
        <v>1050</v>
      </c>
      <c r="PGG2" s="458" t="s">
        <v>1050</v>
      </c>
      <c r="PGH2" s="458" t="s">
        <v>1050</v>
      </c>
      <c r="PGI2" s="458" t="s">
        <v>1050</v>
      </c>
      <c r="PGJ2" s="458" t="s">
        <v>1050</v>
      </c>
      <c r="PGK2" s="458" t="s">
        <v>1050</v>
      </c>
      <c r="PGL2" s="458" t="s">
        <v>1050</v>
      </c>
      <c r="PGM2" s="458" t="s">
        <v>1050</v>
      </c>
      <c r="PGN2" s="458" t="s">
        <v>1050</v>
      </c>
      <c r="PGO2" s="458" t="s">
        <v>1050</v>
      </c>
      <c r="PGP2" s="458" t="s">
        <v>1050</v>
      </c>
      <c r="PGQ2" s="458" t="s">
        <v>1050</v>
      </c>
      <c r="PGR2" s="458" t="s">
        <v>1050</v>
      </c>
      <c r="PGS2" s="458" t="s">
        <v>1050</v>
      </c>
      <c r="PGT2" s="458" t="s">
        <v>1050</v>
      </c>
      <c r="PGU2" s="458" t="s">
        <v>1050</v>
      </c>
      <c r="PGV2" s="458" t="s">
        <v>1050</v>
      </c>
      <c r="PGW2" s="458" t="s">
        <v>1050</v>
      </c>
      <c r="PGX2" s="458" t="s">
        <v>1050</v>
      </c>
      <c r="PGY2" s="458" t="s">
        <v>1050</v>
      </c>
      <c r="PGZ2" s="458" t="s">
        <v>1050</v>
      </c>
      <c r="PHA2" s="458" t="s">
        <v>1050</v>
      </c>
      <c r="PHB2" s="458" t="s">
        <v>1050</v>
      </c>
      <c r="PHC2" s="458" t="s">
        <v>1050</v>
      </c>
      <c r="PHD2" s="458" t="s">
        <v>1050</v>
      </c>
      <c r="PHE2" s="458" t="s">
        <v>1050</v>
      </c>
      <c r="PHF2" s="458" t="s">
        <v>1050</v>
      </c>
      <c r="PHG2" s="458" t="s">
        <v>1050</v>
      </c>
      <c r="PHH2" s="458" t="s">
        <v>1050</v>
      </c>
      <c r="PHI2" s="458" t="s">
        <v>1050</v>
      </c>
      <c r="PHJ2" s="458" t="s">
        <v>1050</v>
      </c>
      <c r="PHK2" s="458" t="s">
        <v>1050</v>
      </c>
      <c r="PHL2" s="458" t="s">
        <v>1050</v>
      </c>
      <c r="PHM2" s="458" t="s">
        <v>1050</v>
      </c>
      <c r="PHN2" s="458" t="s">
        <v>1050</v>
      </c>
      <c r="PHO2" s="458" t="s">
        <v>1050</v>
      </c>
      <c r="PHP2" s="458" t="s">
        <v>1050</v>
      </c>
      <c r="PHQ2" s="458" t="s">
        <v>1050</v>
      </c>
      <c r="PHR2" s="458" t="s">
        <v>1050</v>
      </c>
      <c r="PHS2" s="458" t="s">
        <v>1050</v>
      </c>
      <c r="PHT2" s="458" t="s">
        <v>1050</v>
      </c>
      <c r="PHU2" s="458" t="s">
        <v>1050</v>
      </c>
      <c r="PHV2" s="458" t="s">
        <v>1050</v>
      </c>
      <c r="PHW2" s="458" t="s">
        <v>1050</v>
      </c>
      <c r="PHX2" s="458" t="s">
        <v>1050</v>
      </c>
      <c r="PHY2" s="458" t="s">
        <v>1050</v>
      </c>
      <c r="PHZ2" s="458" t="s">
        <v>1050</v>
      </c>
      <c r="PIA2" s="458" t="s">
        <v>1050</v>
      </c>
      <c r="PIB2" s="458" t="s">
        <v>1050</v>
      </c>
      <c r="PIC2" s="458" t="s">
        <v>1050</v>
      </c>
      <c r="PID2" s="458" t="s">
        <v>1050</v>
      </c>
      <c r="PIE2" s="458" t="s">
        <v>1050</v>
      </c>
      <c r="PIF2" s="458" t="s">
        <v>1050</v>
      </c>
      <c r="PIG2" s="458" t="s">
        <v>1050</v>
      </c>
      <c r="PIH2" s="458" t="s">
        <v>1050</v>
      </c>
      <c r="PII2" s="458" t="s">
        <v>1050</v>
      </c>
      <c r="PIJ2" s="458" t="s">
        <v>1050</v>
      </c>
      <c r="PIK2" s="458" t="s">
        <v>1050</v>
      </c>
      <c r="PIL2" s="458" t="s">
        <v>1050</v>
      </c>
      <c r="PIM2" s="458" t="s">
        <v>1050</v>
      </c>
      <c r="PIN2" s="458" t="s">
        <v>1050</v>
      </c>
      <c r="PIO2" s="458" t="s">
        <v>1050</v>
      </c>
      <c r="PIP2" s="458" t="s">
        <v>1050</v>
      </c>
      <c r="PIQ2" s="458" t="s">
        <v>1050</v>
      </c>
      <c r="PIR2" s="458" t="s">
        <v>1050</v>
      </c>
      <c r="PIS2" s="458" t="s">
        <v>1050</v>
      </c>
      <c r="PIT2" s="458" t="s">
        <v>1050</v>
      </c>
      <c r="PIU2" s="458" t="s">
        <v>1050</v>
      </c>
      <c r="PIV2" s="458" t="s">
        <v>1050</v>
      </c>
      <c r="PIW2" s="458" t="s">
        <v>1050</v>
      </c>
      <c r="PIX2" s="458" t="s">
        <v>1050</v>
      </c>
      <c r="PIY2" s="458" t="s">
        <v>1050</v>
      </c>
      <c r="PIZ2" s="458" t="s">
        <v>1050</v>
      </c>
      <c r="PJA2" s="458" t="s">
        <v>1050</v>
      </c>
      <c r="PJB2" s="458" t="s">
        <v>1050</v>
      </c>
      <c r="PJC2" s="458" t="s">
        <v>1050</v>
      </c>
      <c r="PJD2" s="458" t="s">
        <v>1050</v>
      </c>
      <c r="PJE2" s="458" t="s">
        <v>1050</v>
      </c>
      <c r="PJF2" s="458" t="s">
        <v>1050</v>
      </c>
      <c r="PJG2" s="458" t="s">
        <v>1050</v>
      </c>
      <c r="PJH2" s="458" t="s">
        <v>1050</v>
      </c>
      <c r="PJI2" s="458" t="s">
        <v>1050</v>
      </c>
      <c r="PJJ2" s="458" t="s">
        <v>1050</v>
      </c>
      <c r="PJK2" s="458" t="s">
        <v>1050</v>
      </c>
      <c r="PJL2" s="458" t="s">
        <v>1050</v>
      </c>
      <c r="PJM2" s="458" t="s">
        <v>1050</v>
      </c>
      <c r="PJN2" s="458" t="s">
        <v>1050</v>
      </c>
      <c r="PJO2" s="458" t="s">
        <v>1050</v>
      </c>
      <c r="PJP2" s="458" t="s">
        <v>1050</v>
      </c>
      <c r="PJQ2" s="458" t="s">
        <v>1050</v>
      </c>
      <c r="PJR2" s="458" t="s">
        <v>1050</v>
      </c>
      <c r="PJS2" s="458" t="s">
        <v>1050</v>
      </c>
      <c r="PJT2" s="458" t="s">
        <v>1050</v>
      </c>
      <c r="PJU2" s="458" t="s">
        <v>1050</v>
      </c>
      <c r="PJV2" s="458" t="s">
        <v>1050</v>
      </c>
      <c r="PJW2" s="458" t="s">
        <v>1050</v>
      </c>
      <c r="PJX2" s="458" t="s">
        <v>1050</v>
      </c>
      <c r="PJY2" s="458" t="s">
        <v>1050</v>
      </c>
      <c r="PJZ2" s="458" t="s">
        <v>1050</v>
      </c>
      <c r="PKA2" s="458" t="s">
        <v>1050</v>
      </c>
      <c r="PKB2" s="458" t="s">
        <v>1050</v>
      </c>
      <c r="PKC2" s="458" t="s">
        <v>1050</v>
      </c>
      <c r="PKD2" s="458" t="s">
        <v>1050</v>
      </c>
      <c r="PKE2" s="458" t="s">
        <v>1050</v>
      </c>
      <c r="PKF2" s="458" t="s">
        <v>1050</v>
      </c>
      <c r="PKG2" s="458" t="s">
        <v>1050</v>
      </c>
      <c r="PKH2" s="458" t="s">
        <v>1050</v>
      </c>
      <c r="PKI2" s="458" t="s">
        <v>1050</v>
      </c>
      <c r="PKJ2" s="458" t="s">
        <v>1050</v>
      </c>
      <c r="PKK2" s="458" t="s">
        <v>1050</v>
      </c>
      <c r="PKL2" s="458" t="s">
        <v>1050</v>
      </c>
      <c r="PKM2" s="458" t="s">
        <v>1050</v>
      </c>
      <c r="PKN2" s="458" t="s">
        <v>1050</v>
      </c>
      <c r="PKO2" s="458" t="s">
        <v>1050</v>
      </c>
      <c r="PKP2" s="458" t="s">
        <v>1050</v>
      </c>
      <c r="PKQ2" s="458" t="s">
        <v>1050</v>
      </c>
      <c r="PKR2" s="458" t="s">
        <v>1050</v>
      </c>
      <c r="PKS2" s="458" t="s">
        <v>1050</v>
      </c>
      <c r="PKT2" s="458" t="s">
        <v>1050</v>
      </c>
      <c r="PKU2" s="458" t="s">
        <v>1050</v>
      </c>
      <c r="PKV2" s="458" t="s">
        <v>1050</v>
      </c>
      <c r="PKW2" s="458" t="s">
        <v>1050</v>
      </c>
      <c r="PKX2" s="458" t="s">
        <v>1050</v>
      </c>
      <c r="PKY2" s="458" t="s">
        <v>1050</v>
      </c>
      <c r="PKZ2" s="458" t="s">
        <v>1050</v>
      </c>
      <c r="PLA2" s="458" t="s">
        <v>1050</v>
      </c>
      <c r="PLB2" s="458" t="s">
        <v>1050</v>
      </c>
      <c r="PLC2" s="458" t="s">
        <v>1050</v>
      </c>
      <c r="PLD2" s="458" t="s">
        <v>1050</v>
      </c>
      <c r="PLE2" s="458" t="s">
        <v>1050</v>
      </c>
      <c r="PLF2" s="458" t="s">
        <v>1050</v>
      </c>
      <c r="PLG2" s="458" t="s">
        <v>1050</v>
      </c>
      <c r="PLH2" s="458" t="s">
        <v>1050</v>
      </c>
      <c r="PLI2" s="458" t="s">
        <v>1050</v>
      </c>
      <c r="PLJ2" s="458" t="s">
        <v>1050</v>
      </c>
      <c r="PLK2" s="458" t="s">
        <v>1050</v>
      </c>
      <c r="PLL2" s="458" t="s">
        <v>1050</v>
      </c>
      <c r="PLM2" s="458" t="s">
        <v>1050</v>
      </c>
      <c r="PLN2" s="458" t="s">
        <v>1050</v>
      </c>
      <c r="PLO2" s="458" t="s">
        <v>1050</v>
      </c>
      <c r="PLP2" s="458" t="s">
        <v>1050</v>
      </c>
      <c r="PLQ2" s="458" t="s">
        <v>1050</v>
      </c>
      <c r="PLR2" s="458" t="s">
        <v>1050</v>
      </c>
      <c r="PLS2" s="458" t="s">
        <v>1050</v>
      </c>
      <c r="PLT2" s="458" t="s">
        <v>1050</v>
      </c>
      <c r="PLU2" s="458" t="s">
        <v>1050</v>
      </c>
      <c r="PLV2" s="458" t="s">
        <v>1050</v>
      </c>
      <c r="PLW2" s="458" t="s">
        <v>1050</v>
      </c>
      <c r="PLX2" s="458" t="s">
        <v>1050</v>
      </c>
      <c r="PLY2" s="458" t="s">
        <v>1050</v>
      </c>
      <c r="PLZ2" s="458" t="s">
        <v>1050</v>
      </c>
      <c r="PMA2" s="458" t="s">
        <v>1050</v>
      </c>
      <c r="PMB2" s="458" t="s">
        <v>1050</v>
      </c>
      <c r="PMC2" s="458" t="s">
        <v>1050</v>
      </c>
      <c r="PMD2" s="458" t="s">
        <v>1050</v>
      </c>
      <c r="PME2" s="458" t="s">
        <v>1050</v>
      </c>
      <c r="PMF2" s="458" t="s">
        <v>1050</v>
      </c>
      <c r="PMG2" s="458" t="s">
        <v>1050</v>
      </c>
      <c r="PMH2" s="458" t="s">
        <v>1050</v>
      </c>
      <c r="PMI2" s="458" t="s">
        <v>1050</v>
      </c>
      <c r="PMJ2" s="458" t="s">
        <v>1050</v>
      </c>
      <c r="PMK2" s="458" t="s">
        <v>1050</v>
      </c>
      <c r="PML2" s="458" t="s">
        <v>1050</v>
      </c>
      <c r="PMM2" s="458" t="s">
        <v>1050</v>
      </c>
      <c r="PMN2" s="458" t="s">
        <v>1050</v>
      </c>
      <c r="PMO2" s="458" t="s">
        <v>1050</v>
      </c>
      <c r="PMP2" s="458" t="s">
        <v>1050</v>
      </c>
      <c r="PMQ2" s="458" t="s">
        <v>1050</v>
      </c>
      <c r="PMR2" s="458" t="s">
        <v>1050</v>
      </c>
      <c r="PMS2" s="458" t="s">
        <v>1050</v>
      </c>
      <c r="PMT2" s="458" t="s">
        <v>1050</v>
      </c>
      <c r="PMU2" s="458" t="s">
        <v>1050</v>
      </c>
      <c r="PMV2" s="458" t="s">
        <v>1050</v>
      </c>
      <c r="PMW2" s="458" t="s">
        <v>1050</v>
      </c>
      <c r="PMX2" s="458" t="s">
        <v>1050</v>
      </c>
      <c r="PMY2" s="458" t="s">
        <v>1050</v>
      </c>
      <c r="PMZ2" s="458" t="s">
        <v>1050</v>
      </c>
      <c r="PNA2" s="458" t="s">
        <v>1050</v>
      </c>
      <c r="PNB2" s="458" t="s">
        <v>1050</v>
      </c>
      <c r="PNC2" s="458" t="s">
        <v>1050</v>
      </c>
      <c r="PND2" s="458" t="s">
        <v>1050</v>
      </c>
      <c r="PNE2" s="458" t="s">
        <v>1050</v>
      </c>
      <c r="PNF2" s="458" t="s">
        <v>1050</v>
      </c>
      <c r="PNG2" s="458" t="s">
        <v>1050</v>
      </c>
      <c r="PNH2" s="458" t="s">
        <v>1050</v>
      </c>
      <c r="PNI2" s="458" t="s">
        <v>1050</v>
      </c>
      <c r="PNJ2" s="458" t="s">
        <v>1050</v>
      </c>
      <c r="PNK2" s="458" t="s">
        <v>1050</v>
      </c>
      <c r="PNL2" s="458" t="s">
        <v>1050</v>
      </c>
      <c r="PNM2" s="458" t="s">
        <v>1050</v>
      </c>
      <c r="PNN2" s="458" t="s">
        <v>1050</v>
      </c>
      <c r="PNO2" s="458" t="s">
        <v>1050</v>
      </c>
      <c r="PNP2" s="458" t="s">
        <v>1050</v>
      </c>
      <c r="PNQ2" s="458" t="s">
        <v>1050</v>
      </c>
      <c r="PNR2" s="458" t="s">
        <v>1050</v>
      </c>
      <c r="PNS2" s="458" t="s">
        <v>1050</v>
      </c>
      <c r="PNT2" s="458" t="s">
        <v>1050</v>
      </c>
      <c r="PNU2" s="458" t="s">
        <v>1050</v>
      </c>
      <c r="PNV2" s="458" t="s">
        <v>1050</v>
      </c>
      <c r="PNW2" s="458" t="s">
        <v>1050</v>
      </c>
      <c r="PNX2" s="458" t="s">
        <v>1050</v>
      </c>
      <c r="PNY2" s="458" t="s">
        <v>1050</v>
      </c>
      <c r="PNZ2" s="458" t="s">
        <v>1050</v>
      </c>
      <c r="POA2" s="458" t="s">
        <v>1050</v>
      </c>
      <c r="POB2" s="458" t="s">
        <v>1050</v>
      </c>
      <c r="POC2" s="458" t="s">
        <v>1050</v>
      </c>
      <c r="POD2" s="458" t="s">
        <v>1050</v>
      </c>
      <c r="POE2" s="458" t="s">
        <v>1050</v>
      </c>
      <c r="POF2" s="458" t="s">
        <v>1050</v>
      </c>
      <c r="POG2" s="458" t="s">
        <v>1050</v>
      </c>
      <c r="POH2" s="458" t="s">
        <v>1050</v>
      </c>
      <c r="POI2" s="458" t="s">
        <v>1050</v>
      </c>
      <c r="POJ2" s="458" t="s">
        <v>1050</v>
      </c>
      <c r="POK2" s="458" t="s">
        <v>1050</v>
      </c>
      <c r="POL2" s="458" t="s">
        <v>1050</v>
      </c>
      <c r="POM2" s="458" t="s">
        <v>1050</v>
      </c>
      <c r="PON2" s="458" t="s">
        <v>1050</v>
      </c>
      <c r="POO2" s="458" t="s">
        <v>1050</v>
      </c>
      <c r="POP2" s="458" t="s">
        <v>1050</v>
      </c>
      <c r="POQ2" s="458" t="s">
        <v>1050</v>
      </c>
      <c r="POR2" s="458" t="s">
        <v>1050</v>
      </c>
      <c r="POS2" s="458" t="s">
        <v>1050</v>
      </c>
      <c r="POT2" s="458" t="s">
        <v>1050</v>
      </c>
      <c r="POU2" s="458" t="s">
        <v>1050</v>
      </c>
      <c r="POV2" s="458" t="s">
        <v>1050</v>
      </c>
      <c r="POW2" s="458" t="s">
        <v>1050</v>
      </c>
      <c r="POX2" s="458" t="s">
        <v>1050</v>
      </c>
      <c r="POY2" s="458" t="s">
        <v>1050</v>
      </c>
      <c r="POZ2" s="458" t="s">
        <v>1050</v>
      </c>
      <c r="PPA2" s="458" t="s">
        <v>1050</v>
      </c>
      <c r="PPB2" s="458" t="s">
        <v>1050</v>
      </c>
      <c r="PPC2" s="458" t="s">
        <v>1050</v>
      </c>
      <c r="PPD2" s="458" t="s">
        <v>1050</v>
      </c>
      <c r="PPE2" s="458" t="s">
        <v>1050</v>
      </c>
      <c r="PPF2" s="458" t="s">
        <v>1050</v>
      </c>
      <c r="PPG2" s="458" t="s">
        <v>1050</v>
      </c>
      <c r="PPH2" s="458" t="s">
        <v>1050</v>
      </c>
      <c r="PPI2" s="458" t="s">
        <v>1050</v>
      </c>
      <c r="PPJ2" s="458" t="s">
        <v>1050</v>
      </c>
      <c r="PPK2" s="458" t="s">
        <v>1050</v>
      </c>
      <c r="PPL2" s="458" t="s">
        <v>1050</v>
      </c>
      <c r="PPM2" s="458" t="s">
        <v>1050</v>
      </c>
      <c r="PPN2" s="458" t="s">
        <v>1050</v>
      </c>
      <c r="PPO2" s="458" t="s">
        <v>1050</v>
      </c>
      <c r="PPP2" s="458" t="s">
        <v>1050</v>
      </c>
      <c r="PPQ2" s="458" t="s">
        <v>1050</v>
      </c>
      <c r="PPR2" s="458" t="s">
        <v>1050</v>
      </c>
      <c r="PPS2" s="458" t="s">
        <v>1050</v>
      </c>
      <c r="PPT2" s="458" t="s">
        <v>1050</v>
      </c>
      <c r="PPU2" s="458" t="s">
        <v>1050</v>
      </c>
      <c r="PPV2" s="458" t="s">
        <v>1050</v>
      </c>
      <c r="PPW2" s="458" t="s">
        <v>1050</v>
      </c>
      <c r="PPX2" s="458" t="s">
        <v>1050</v>
      </c>
      <c r="PPY2" s="458" t="s">
        <v>1050</v>
      </c>
      <c r="PPZ2" s="458" t="s">
        <v>1050</v>
      </c>
      <c r="PQA2" s="458" t="s">
        <v>1050</v>
      </c>
      <c r="PQB2" s="458" t="s">
        <v>1050</v>
      </c>
      <c r="PQC2" s="458" t="s">
        <v>1050</v>
      </c>
      <c r="PQD2" s="458" t="s">
        <v>1050</v>
      </c>
      <c r="PQE2" s="458" t="s">
        <v>1050</v>
      </c>
      <c r="PQF2" s="458" t="s">
        <v>1050</v>
      </c>
      <c r="PQG2" s="458" t="s">
        <v>1050</v>
      </c>
      <c r="PQH2" s="458" t="s">
        <v>1050</v>
      </c>
      <c r="PQI2" s="458" t="s">
        <v>1050</v>
      </c>
      <c r="PQJ2" s="458" t="s">
        <v>1050</v>
      </c>
      <c r="PQK2" s="458" t="s">
        <v>1050</v>
      </c>
      <c r="PQL2" s="458" t="s">
        <v>1050</v>
      </c>
      <c r="PQM2" s="458" t="s">
        <v>1050</v>
      </c>
      <c r="PQN2" s="458" t="s">
        <v>1050</v>
      </c>
      <c r="PQO2" s="458" t="s">
        <v>1050</v>
      </c>
      <c r="PQP2" s="458" t="s">
        <v>1050</v>
      </c>
      <c r="PQQ2" s="458" t="s">
        <v>1050</v>
      </c>
      <c r="PQR2" s="458" t="s">
        <v>1050</v>
      </c>
      <c r="PQS2" s="458" t="s">
        <v>1050</v>
      </c>
      <c r="PQT2" s="458" t="s">
        <v>1050</v>
      </c>
      <c r="PQU2" s="458" t="s">
        <v>1050</v>
      </c>
      <c r="PQV2" s="458" t="s">
        <v>1050</v>
      </c>
      <c r="PQW2" s="458" t="s">
        <v>1050</v>
      </c>
      <c r="PQX2" s="458" t="s">
        <v>1050</v>
      </c>
      <c r="PQY2" s="458" t="s">
        <v>1050</v>
      </c>
      <c r="PQZ2" s="458" t="s">
        <v>1050</v>
      </c>
      <c r="PRA2" s="458" t="s">
        <v>1050</v>
      </c>
      <c r="PRB2" s="458" t="s">
        <v>1050</v>
      </c>
      <c r="PRC2" s="458" t="s">
        <v>1050</v>
      </c>
      <c r="PRD2" s="458" t="s">
        <v>1050</v>
      </c>
      <c r="PRE2" s="458" t="s">
        <v>1050</v>
      </c>
      <c r="PRF2" s="458" t="s">
        <v>1050</v>
      </c>
      <c r="PRG2" s="458" t="s">
        <v>1050</v>
      </c>
      <c r="PRH2" s="458" t="s">
        <v>1050</v>
      </c>
      <c r="PRI2" s="458" t="s">
        <v>1050</v>
      </c>
      <c r="PRJ2" s="458" t="s">
        <v>1050</v>
      </c>
      <c r="PRK2" s="458" t="s">
        <v>1050</v>
      </c>
      <c r="PRL2" s="458" t="s">
        <v>1050</v>
      </c>
      <c r="PRM2" s="458" t="s">
        <v>1050</v>
      </c>
      <c r="PRN2" s="458" t="s">
        <v>1050</v>
      </c>
      <c r="PRO2" s="458" t="s">
        <v>1050</v>
      </c>
      <c r="PRP2" s="458" t="s">
        <v>1050</v>
      </c>
      <c r="PRQ2" s="458" t="s">
        <v>1050</v>
      </c>
      <c r="PRR2" s="458" t="s">
        <v>1050</v>
      </c>
      <c r="PRS2" s="458" t="s">
        <v>1050</v>
      </c>
      <c r="PRT2" s="458" t="s">
        <v>1050</v>
      </c>
      <c r="PRU2" s="458" t="s">
        <v>1050</v>
      </c>
      <c r="PRV2" s="458" t="s">
        <v>1050</v>
      </c>
      <c r="PRW2" s="458" t="s">
        <v>1050</v>
      </c>
      <c r="PRX2" s="458" t="s">
        <v>1050</v>
      </c>
      <c r="PRY2" s="458" t="s">
        <v>1050</v>
      </c>
      <c r="PRZ2" s="458" t="s">
        <v>1050</v>
      </c>
      <c r="PSA2" s="458" t="s">
        <v>1050</v>
      </c>
      <c r="PSB2" s="458" t="s">
        <v>1050</v>
      </c>
      <c r="PSC2" s="458" t="s">
        <v>1050</v>
      </c>
      <c r="PSD2" s="458" t="s">
        <v>1050</v>
      </c>
      <c r="PSE2" s="458" t="s">
        <v>1050</v>
      </c>
      <c r="PSF2" s="458" t="s">
        <v>1050</v>
      </c>
      <c r="PSG2" s="458" t="s">
        <v>1050</v>
      </c>
      <c r="PSH2" s="458" t="s">
        <v>1050</v>
      </c>
      <c r="PSI2" s="458" t="s">
        <v>1050</v>
      </c>
      <c r="PSJ2" s="458" t="s">
        <v>1050</v>
      </c>
      <c r="PSK2" s="458" t="s">
        <v>1050</v>
      </c>
      <c r="PSL2" s="458" t="s">
        <v>1050</v>
      </c>
      <c r="PSM2" s="458" t="s">
        <v>1050</v>
      </c>
      <c r="PSN2" s="458" t="s">
        <v>1050</v>
      </c>
      <c r="PSO2" s="458" t="s">
        <v>1050</v>
      </c>
      <c r="PSP2" s="458" t="s">
        <v>1050</v>
      </c>
      <c r="PSQ2" s="458" t="s">
        <v>1050</v>
      </c>
      <c r="PSR2" s="458" t="s">
        <v>1050</v>
      </c>
      <c r="PSS2" s="458" t="s">
        <v>1050</v>
      </c>
      <c r="PST2" s="458" t="s">
        <v>1050</v>
      </c>
      <c r="PSU2" s="458" t="s">
        <v>1050</v>
      </c>
      <c r="PSV2" s="458" t="s">
        <v>1050</v>
      </c>
      <c r="PSW2" s="458" t="s">
        <v>1050</v>
      </c>
      <c r="PSX2" s="458" t="s">
        <v>1050</v>
      </c>
      <c r="PSY2" s="458" t="s">
        <v>1050</v>
      </c>
      <c r="PSZ2" s="458" t="s">
        <v>1050</v>
      </c>
      <c r="PTA2" s="458" t="s">
        <v>1050</v>
      </c>
      <c r="PTB2" s="458" t="s">
        <v>1050</v>
      </c>
      <c r="PTC2" s="458" t="s">
        <v>1050</v>
      </c>
      <c r="PTD2" s="458" t="s">
        <v>1050</v>
      </c>
      <c r="PTE2" s="458" t="s">
        <v>1050</v>
      </c>
      <c r="PTF2" s="458" t="s">
        <v>1050</v>
      </c>
      <c r="PTG2" s="458" t="s">
        <v>1050</v>
      </c>
      <c r="PTH2" s="458" t="s">
        <v>1050</v>
      </c>
      <c r="PTI2" s="458" t="s">
        <v>1050</v>
      </c>
      <c r="PTJ2" s="458" t="s">
        <v>1050</v>
      </c>
      <c r="PTK2" s="458" t="s">
        <v>1050</v>
      </c>
      <c r="PTL2" s="458" t="s">
        <v>1050</v>
      </c>
      <c r="PTM2" s="458" t="s">
        <v>1050</v>
      </c>
      <c r="PTN2" s="458" t="s">
        <v>1050</v>
      </c>
      <c r="PTO2" s="458" t="s">
        <v>1050</v>
      </c>
      <c r="PTP2" s="458" t="s">
        <v>1050</v>
      </c>
      <c r="PTQ2" s="458" t="s">
        <v>1050</v>
      </c>
      <c r="PTR2" s="458" t="s">
        <v>1050</v>
      </c>
      <c r="PTS2" s="458" t="s">
        <v>1050</v>
      </c>
      <c r="PTT2" s="458" t="s">
        <v>1050</v>
      </c>
      <c r="PTU2" s="458" t="s">
        <v>1050</v>
      </c>
      <c r="PTV2" s="458" t="s">
        <v>1050</v>
      </c>
      <c r="PTW2" s="458" t="s">
        <v>1050</v>
      </c>
      <c r="PTX2" s="458" t="s">
        <v>1050</v>
      </c>
      <c r="PTY2" s="458" t="s">
        <v>1050</v>
      </c>
      <c r="PTZ2" s="458" t="s">
        <v>1050</v>
      </c>
      <c r="PUA2" s="458" t="s">
        <v>1050</v>
      </c>
      <c r="PUB2" s="458" t="s">
        <v>1050</v>
      </c>
      <c r="PUC2" s="458" t="s">
        <v>1050</v>
      </c>
      <c r="PUD2" s="458" t="s">
        <v>1050</v>
      </c>
      <c r="PUE2" s="458" t="s">
        <v>1050</v>
      </c>
      <c r="PUF2" s="458" t="s">
        <v>1050</v>
      </c>
      <c r="PUG2" s="458" t="s">
        <v>1050</v>
      </c>
      <c r="PUH2" s="458" t="s">
        <v>1050</v>
      </c>
      <c r="PUI2" s="458" t="s">
        <v>1050</v>
      </c>
      <c r="PUJ2" s="458" t="s">
        <v>1050</v>
      </c>
      <c r="PUK2" s="458" t="s">
        <v>1050</v>
      </c>
      <c r="PUL2" s="458" t="s">
        <v>1050</v>
      </c>
      <c r="PUM2" s="458" t="s">
        <v>1050</v>
      </c>
      <c r="PUN2" s="458" t="s">
        <v>1050</v>
      </c>
      <c r="PUO2" s="458" t="s">
        <v>1050</v>
      </c>
      <c r="PUP2" s="458" t="s">
        <v>1050</v>
      </c>
      <c r="PUQ2" s="458" t="s">
        <v>1050</v>
      </c>
      <c r="PUR2" s="458" t="s">
        <v>1050</v>
      </c>
      <c r="PUS2" s="458" t="s">
        <v>1050</v>
      </c>
      <c r="PUT2" s="458" t="s">
        <v>1050</v>
      </c>
      <c r="PUU2" s="458" t="s">
        <v>1050</v>
      </c>
      <c r="PUV2" s="458" t="s">
        <v>1050</v>
      </c>
      <c r="PUW2" s="458" t="s">
        <v>1050</v>
      </c>
      <c r="PUX2" s="458" t="s">
        <v>1050</v>
      </c>
      <c r="PUY2" s="458" t="s">
        <v>1050</v>
      </c>
      <c r="PUZ2" s="458" t="s">
        <v>1050</v>
      </c>
      <c r="PVA2" s="458" t="s">
        <v>1050</v>
      </c>
      <c r="PVB2" s="458" t="s">
        <v>1050</v>
      </c>
      <c r="PVC2" s="458" t="s">
        <v>1050</v>
      </c>
      <c r="PVD2" s="458" t="s">
        <v>1050</v>
      </c>
      <c r="PVE2" s="458" t="s">
        <v>1050</v>
      </c>
      <c r="PVF2" s="458" t="s">
        <v>1050</v>
      </c>
      <c r="PVG2" s="458" t="s">
        <v>1050</v>
      </c>
      <c r="PVH2" s="458" t="s">
        <v>1050</v>
      </c>
      <c r="PVI2" s="458" t="s">
        <v>1050</v>
      </c>
      <c r="PVJ2" s="458" t="s">
        <v>1050</v>
      </c>
      <c r="PVK2" s="458" t="s">
        <v>1050</v>
      </c>
      <c r="PVL2" s="458" t="s">
        <v>1050</v>
      </c>
      <c r="PVM2" s="458" t="s">
        <v>1050</v>
      </c>
      <c r="PVN2" s="458" t="s">
        <v>1050</v>
      </c>
      <c r="PVO2" s="458" t="s">
        <v>1050</v>
      </c>
      <c r="PVP2" s="458" t="s">
        <v>1050</v>
      </c>
      <c r="PVQ2" s="458" t="s">
        <v>1050</v>
      </c>
      <c r="PVR2" s="458" t="s">
        <v>1050</v>
      </c>
      <c r="PVS2" s="458" t="s">
        <v>1050</v>
      </c>
      <c r="PVT2" s="458" t="s">
        <v>1050</v>
      </c>
      <c r="PVU2" s="458" t="s">
        <v>1050</v>
      </c>
      <c r="PVV2" s="458" t="s">
        <v>1050</v>
      </c>
      <c r="PVW2" s="458" t="s">
        <v>1050</v>
      </c>
      <c r="PVX2" s="458" t="s">
        <v>1050</v>
      </c>
      <c r="PVY2" s="458" t="s">
        <v>1050</v>
      </c>
      <c r="PVZ2" s="458" t="s">
        <v>1050</v>
      </c>
      <c r="PWA2" s="458" t="s">
        <v>1050</v>
      </c>
      <c r="PWB2" s="458" t="s">
        <v>1050</v>
      </c>
      <c r="PWC2" s="458" t="s">
        <v>1050</v>
      </c>
      <c r="PWD2" s="458" t="s">
        <v>1050</v>
      </c>
      <c r="PWE2" s="458" t="s">
        <v>1050</v>
      </c>
      <c r="PWF2" s="458" t="s">
        <v>1050</v>
      </c>
      <c r="PWG2" s="458" t="s">
        <v>1050</v>
      </c>
      <c r="PWH2" s="458" t="s">
        <v>1050</v>
      </c>
      <c r="PWI2" s="458" t="s">
        <v>1050</v>
      </c>
      <c r="PWJ2" s="458" t="s">
        <v>1050</v>
      </c>
      <c r="PWK2" s="458" t="s">
        <v>1050</v>
      </c>
      <c r="PWL2" s="458" t="s">
        <v>1050</v>
      </c>
      <c r="PWM2" s="458" t="s">
        <v>1050</v>
      </c>
      <c r="PWN2" s="458" t="s">
        <v>1050</v>
      </c>
      <c r="PWO2" s="458" t="s">
        <v>1050</v>
      </c>
      <c r="PWP2" s="458" t="s">
        <v>1050</v>
      </c>
      <c r="PWQ2" s="458" t="s">
        <v>1050</v>
      </c>
      <c r="PWR2" s="458" t="s">
        <v>1050</v>
      </c>
      <c r="PWS2" s="458" t="s">
        <v>1050</v>
      </c>
      <c r="PWT2" s="458" t="s">
        <v>1050</v>
      </c>
      <c r="PWU2" s="458" t="s">
        <v>1050</v>
      </c>
      <c r="PWV2" s="458" t="s">
        <v>1050</v>
      </c>
      <c r="PWW2" s="458" t="s">
        <v>1050</v>
      </c>
      <c r="PWX2" s="458" t="s">
        <v>1050</v>
      </c>
      <c r="PWY2" s="458" t="s">
        <v>1050</v>
      </c>
      <c r="PWZ2" s="458" t="s">
        <v>1050</v>
      </c>
      <c r="PXA2" s="458" t="s">
        <v>1050</v>
      </c>
      <c r="PXB2" s="458" t="s">
        <v>1050</v>
      </c>
      <c r="PXC2" s="458" t="s">
        <v>1050</v>
      </c>
      <c r="PXD2" s="458" t="s">
        <v>1050</v>
      </c>
      <c r="PXE2" s="458" t="s">
        <v>1050</v>
      </c>
      <c r="PXF2" s="458" t="s">
        <v>1050</v>
      </c>
      <c r="PXG2" s="458" t="s">
        <v>1050</v>
      </c>
      <c r="PXH2" s="458" t="s">
        <v>1050</v>
      </c>
      <c r="PXI2" s="458" t="s">
        <v>1050</v>
      </c>
      <c r="PXJ2" s="458" t="s">
        <v>1050</v>
      </c>
      <c r="PXK2" s="458" t="s">
        <v>1050</v>
      </c>
      <c r="PXL2" s="458" t="s">
        <v>1050</v>
      </c>
      <c r="PXM2" s="458" t="s">
        <v>1050</v>
      </c>
      <c r="PXN2" s="458" t="s">
        <v>1050</v>
      </c>
      <c r="PXO2" s="458" t="s">
        <v>1050</v>
      </c>
      <c r="PXP2" s="458" t="s">
        <v>1050</v>
      </c>
      <c r="PXQ2" s="458" t="s">
        <v>1050</v>
      </c>
      <c r="PXR2" s="458" t="s">
        <v>1050</v>
      </c>
      <c r="PXS2" s="458" t="s">
        <v>1050</v>
      </c>
      <c r="PXT2" s="458" t="s">
        <v>1050</v>
      </c>
      <c r="PXU2" s="458" t="s">
        <v>1050</v>
      </c>
      <c r="PXV2" s="458" t="s">
        <v>1050</v>
      </c>
      <c r="PXW2" s="458" t="s">
        <v>1050</v>
      </c>
      <c r="PXX2" s="458" t="s">
        <v>1050</v>
      </c>
      <c r="PXY2" s="458" t="s">
        <v>1050</v>
      </c>
      <c r="PXZ2" s="458" t="s">
        <v>1050</v>
      </c>
      <c r="PYA2" s="458" t="s">
        <v>1050</v>
      </c>
      <c r="PYB2" s="458" t="s">
        <v>1050</v>
      </c>
      <c r="PYC2" s="458" t="s">
        <v>1050</v>
      </c>
      <c r="PYD2" s="458" t="s">
        <v>1050</v>
      </c>
      <c r="PYE2" s="458" t="s">
        <v>1050</v>
      </c>
      <c r="PYF2" s="458" t="s">
        <v>1050</v>
      </c>
      <c r="PYG2" s="458" t="s">
        <v>1050</v>
      </c>
      <c r="PYH2" s="458" t="s">
        <v>1050</v>
      </c>
      <c r="PYI2" s="458" t="s">
        <v>1050</v>
      </c>
      <c r="PYJ2" s="458" t="s">
        <v>1050</v>
      </c>
      <c r="PYK2" s="458" t="s">
        <v>1050</v>
      </c>
      <c r="PYL2" s="458" t="s">
        <v>1050</v>
      </c>
      <c r="PYM2" s="458" t="s">
        <v>1050</v>
      </c>
      <c r="PYN2" s="458" t="s">
        <v>1050</v>
      </c>
      <c r="PYO2" s="458" t="s">
        <v>1050</v>
      </c>
      <c r="PYP2" s="458" t="s">
        <v>1050</v>
      </c>
      <c r="PYQ2" s="458" t="s">
        <v>1050</v>
      </c>
      <c r="PYR2" s="458" t="s">
        <v>1050</v>
      </c>
      <c r="PYS2" s="458" t="s">
        <v>1050</v>
      </c>
      <c r="PYT2" s="458" t="s">
        <v>1050</v>
      </c>
      <c r="PYU2" s="458" t="s">
        <v>1050</v>
      </c>
      <c r="PYV2" s="458" t="s">
        <v>1050</v>
      </c>
      <c r="PYW2" s="458" t="s">
        <v>1050</v>
      </c>
      <c r="PYX2" s="458" t="s">
        <v>1050</v>
      </c>
      <c r="PYY2" s="458" t="s">
        <v>1050</v>
      </c>
      <c r="PYZ2" s="458" t="s">
        <v>1050</v>
      </c>
      <c r="PZA2" s="458" t="s">
        <v>1050</v>
      </c>
      <c r="PZB2" s="458" t="s">
        <v>1050</v>
      </c>
      <c r="PZC2" s="458" t="s">
        <v>1050</v>
      </c>
      <c r="PZD2" s="458" t="s">
        <v>1050</v>
      </c>
      <c r="PZE2" s="458" t="s">
        <v>1050</v>
      </c>
      <c r="PZF2" s="458" t="s">
        <v>1050</v>
      </c>
      <c r="PZG2" s="458" t="s">
        <v>1050</v>
      </c>
      <c r="PZH2" s="458" t="s">
        <v>1050</v>
      </c>
      <c r="PZI2" s="458" t="s">
        <v>1050</v>
      </c>
      <c r="PZJ2" s="458" t="s">
        <v>1050</v>
      </c>
      <c r="PZK2" s="458" t="s">
        <v>1050</v>
      </c>
      <c r="PZL2" s="458" t="s">
        <v>1050</v>
      </c>
      <c r="PZM2" s="458" t="s">
        <v>1050</v>
      </c>
      <c r="PZN2" s="458" t="s">
        <v>1050</v>
      </c>
      <c r="PZO2" s="458" t="s">
        <v>1050</v>
      </c>
      <c r="PZP2" s="458" t="s">
        <v>1050</v>
      </c>
      <c r="PZQ2" s="458" t="s">
        <v>1050</v>
      </c>
      <c r="PZR2" s="458" t="s">
        <v>1050</v>
      </c>
      <c r="PZS2" s="458" t="s">
        <v>1050</v>
      </c>
      <c r="PZT2" s="458" t="s">
        <v>1050</v>
      </c>
      <c r="PZU2" s="458" t="s">
        <v>1050</v>
      </c>
      <c r="PZV2" s="458" t="s">
        <v>1050</v>
      </c>
      <c r="PZW2" s="458" t="s">
        <v>1050</v>
      </c>
      <c r="PZX2" s="458" t="s">
        <v>1050</v>
      </c>
      <c r="PZY2" s="458" t="s">
        <v>1050</v>
      </c>
      <c r="PZZ2" s="458" t="s">
        <v>1050</v>
      </c>
      <c r="QAA2" s="458" t="s">
        <v>1050</v>
      </c>
      <c r="QAB2" s="458" t="s">
        <v>1050</v>
      </c>
      <c r="QAC2" s="458" t="s">
        <v>1050</v>
      </c>
      <c r="QAD2" s="458" t="s">
        <v>1050</v>
      </c>
      <c r="QAE2" s="458" t="s">
        <v>1050</v>
      </c>
      <c r="QAF2" s="458" t="s">
        <v>1050</v>
      </c>
      <c r="QAG2" s="458" t="s">
        <v>1050</v>
      </c>
      <c r="QAH2" s="458" t="s">
        <v>1050</v>
      </c>
      <c r="QAI2" s="458" t="s">
        <v>1050</v>
      </c>
      <c r="QAJ2" s="458" t="s">
        <v>1050</v>
      </c>
      <c r="QAK2" s="458" t="s">
        <v>1050</v>
      </c>
      <c r="QAL2" s="458" t="s">
        <v>1050</v>
      </c>
      <c r="QAM2" s="458" t="s">
        <v>1050</v>
      </c>
      <c r="QAN2" s="458" t="s">
        <v>1050</v>
      </c>
      <c r="QAO2" s="458" t="s">
        <v>1050</v>
      </c>
      <c r="QAP2" s="458" t="s">
        <v>1050</v>
      </c>
      <c r="QAQ2" s="458" t="s">
        <v>1050</v>
      </c>
      <c r="QAR2" s="458" t="s">
        <v>1050</v>
      </c>
      <c r="QAS2" s="458" t="s">
        <v>1050</v>
      </c>
      <c r="QAT2" s="458" t="s">
        <v>1050</v>
      </c>
      <c r="QAU2" s="458" t="s">
        <v>1050</v>
      </c>
      <c r="QAV2" s="458" t="s">
        <v>1050</v>
      </c>
      <c r="QAW2" s="458" t="s">
        <v>1050</v>
      </c>
      <c r="QAX2" s="458" t="s">
        <v>1050</v>
      </c>
      <c r="QAY2" s="458" t="s">
        <v>1050</v>
      </c>
      <c r="QAZ2" s="458" t="s">
        <v>1050</v>
      </c>
      <c r="QBA2" s="458" t="s">
        <v>1050</v>
      </c>
      <c r="QBB2" s="458" t="s">
        <v>1050</v>
      </c>
      <c r="QBC2" s="458" t="s">
        <v>1050</v>
      </c>
      <c r="QBD2" s="458" t="s">
        <v>1050</v>
      </c>
      <c r="QBE2" s="458" t="s">
        <v>1050</v>
      </c>
      <c r="QBF2" s="458" t="s">
        <v>1050</v>
      </c>
      <c r="QBG2" s="458" t="s">
        <v>1050</v>
      </c>
      <c r="QBH2" s="458" t="s">
        <v>1050</v>
      </c>
      <c r="QBI2" s="458" t="s">
        <v>1050</v>
      </c>
      <c r="QBJ2" s="458" t="s">
        <v>1050</v>
      </c>
      <c r="QBK2" s="458" t="s">
        <v>1050</v>
      </c>
      <c r="QBL2" s="458" t="s">
        <v>1050</v>
      </c>
      <c r="QBM2" s="458" t="s">
        <v>1050</v>
      </c>
      <c r="QBN2" s="458" t="s">
        <v>1050</v>
      </c>
      <c r="QBO2" s="458" t="s">
        <v>1050</v>
      </c>
      <c r="QBP2" s="458" t="s">
        <v>1050</v>
      </c>
      <c r="QBQ2" s="458" t="s">
        <v>1050</v>
      </c>
      <c r="QBR2" s="458" t="s">
        <v>1050</v>
      </c>
      <c r="QBS2" s="458" t="s">
        <v>1050</v>
      </c>
      <c r="QBT2" s="458" t="s">
        <v>1050</v>
      </c>
      <c r="QBU2" s="458" t="s">
        <v>1050</v>
      </c>
      <c r="QBV2" s="458" t="s">
        <v>1050</v>
      </c>
      <c r="QBW2" s="458" t="s">
        <v>1050</v>
      </c>
      <c r="QBX2" s="458" t="s">
        <v>1050</v>
      </c>
      <c r="QBY2" s="458" t="s">
        <v>1050</v>
      </c>
      <c r="QBZ2" s="458" t="s">
        <v>1050</v>
      </c>
      <c r="QCA2" s="458" t="s">
        <v>1050</v>
      </c>
      <c r="QCB2" s="458" t="s">
        <v>1050</v>
      </c>
      <c r="QCC2" s="458" t="s">
        <v>1050</v>
      </c>
      <c r="QCD2" s="458" t="s">
        <v>1050</v>
      </c>
      <c r="QCE2" s="458" t="s">
        <v>1050</v>
      </c>
      <c r="QCF2" s="458" t="s">
        <v>1050</v>
      </c>
      <c r="QCG2" s="458" t="s">
        <v>1050</v>
      </c>
      <c r="QCH2" s="458" t="s">
        <v>1050</v>
      </c>
      <c r="QCI2" s="458" t="s">
        <v>1050</v>
      </c>
      <c r="QCJ2" s="458" t="s">
        <v>1050</v>
      </c>
      <c r="QCK2" s="458" t="s">
        <v>1050</v>
      </c>
      <c r="QCL2" s="458" t="s">
        <v>1050</v>
      </c>
      <c r="QCM2" s="458" t="s">
        <v>1050</v>
      </c>
      <c r="QCN2" s="458" t="s">
        <v>1050</v>
      </c>
      <c r="QCO2" s="458" t="s">
        <v>1050</v>
      </c>
      <c r="QCP2" s="458" t="s">
        <v>1050</v>
      </c>
      <c r="QCQ2" s="458" t="s">
        <v>1050</v>
      </c>
      <c r="QCR2" s="458" t="s">
        <v>1050</v>
      </c>
      <c r="QCS2" s="458" t="s">
        <v>1050</v>
      </c>
      <c r="QCT2" s="458" t="s">
        <v>1050</v>
      </c>
      <c r="QCU2" s="458" t="s">
        <v>1050</v>
      </c>
      <c r="QCV2" s="458" t="s">
        <v>1050</v>
      </c>
      <c r="QCW2" s="458" t="s">
        <v>1050</v>
      </c>
      <c r="QCX2" s="458" t="s">
        <v>1050</v>
      </c>
      <c r="QCY2" s="458" t="s">
        <v>1050</v>
      </c>
      <c r="QCZ2" s="458" t="s">
        <v>1050</v>
      </c>
      <c r="QDA2" s="458" t="s">
        <v>1050</v>
      </c>
      <c r="QDB2" s="458" t="s">
        <v>1050</v>
      </c>
      <c r="QDC2" s="458" t="s">
        <v>1050</v>
      </c>
      <c r="QDD2" s="458" t="s">
        <v>1050</v>
      </c>
      <c r="QDE2" s="458" t="s">
        <v>1050</v>
      </c>
      <c r="QDF2" s="458" t="s">
        <v>1050</v>
      </c>
      <c r="QDG2" s="458" t="s">
        <v>1050</v>
      </c>
      <c r="QDH2" s="458" t="s">
        <v>1050</v>
      </c>
      <c r="QDI2" s="458" t="s">
        <v>1050</v>
      </c>
      <c r="QDJ2" s="458" t="s">
        <v>1050</v>
      </c>
      <c r="QDK2" s="458" t="s">
        <v>1050</v>
      </c>
      <c r="QDL2" s="458" t="s">
        <v>1050</v>
      </c>
      <c r="QDM2" s="458" t="s">
        <v>1050</v>
      </c>
      <c r="QDN2" s="458" t="s">
        <v>1050</v>
      </c>
      <c r="QDO2" s="458" t="s">
        <v>1050</v>
      </c>
      <c r="QDP2" s="458" t="s">
        <v>1050</v>
      </c>
      <c r="QDQ2" s="458" t="s">
        <v>1050</v>
      </c>
      <c r="QDR2" s="458" t="s">
        <v>1050</v>
      </c>
      <c r="QDS2" s="458" t="s">
        <v>1050</v>
      </c>
      <c r="QDT2" s="458" t="s">
        <v>1050</v>
      </c>
      <c r="QDU2" s="458" t="s">
        <v>1050</v>
      </c>
      <c r="QDV2" s="458" t="s">
        <v>1050</v>
      </c>
      <c r="QDW2" s="458" t="s">
        <v>1050</v>
      </c>
      <c r="QDX2" s="458" t="s">
        <v>1050</v>
      </c>
      <c r="QDY2" s="458" t="s">
        <v>1050</v>
      </c>
      <c r="QDZ2" s="458" t="s">
        <v>1050</v>
      </c>
      <c r="QEA2" s="458" t="s">
        <v>1050</v>
      </c>
      <c r="QEB2" s="458" t="s">
        <v>1050</v>
      </c>
      <c r="QEC2" s="458" t="s">
        <v>1050</v>
      </c>
      <c r="QED2" s="458" t="s">
        <v>1050</v>
      </c>
      <c r="QEE2" s="458" t="s">
        <v>1050</v>
      </c>
      <c r="QEF2" s="458" t="s">
        <v>1050</v>
      </c>
      <c r="QEG2" s="458" t="s">
        <v>1050</v>
      </c>
      <c r="QEH2" s="458" t="s">
        <v>1050</v>
      </c>
      <c r="QEI2" s="458" t="s">
        <v>1050</v>
      </c>
      <c r="QEJ2" s="458" t="s">
        <v>1050</v>
      </c>
      <c r="QEK2" s="458" t="s">
        <v>1050</v>
      </c>
      <c r="QEL2" s="458" t="s">
        <v>1050</v>
      </c>
      <c r="QEM2" s="458" t="s">
        <v>1050</v>
      </c>
      <c r="QEN2" s="458" t="s">
        <v>1050</v>
      </c>
      <c r="QEO2" s="458" t="s">
        <v>1050</v>
      </c>
      <c r="QEP2" s="458" t="s">
        <v>1050</v>
      </c>
      <c r="QEQ2" s="458" t="s">
        <v>1050</v>
      </c>
      <c r="QER2" s="458" t="s">
        <v>1050</v>
      </c>
      <c r="QES2" s="458" t="s">
        <v>1050</v>
      </c>
      <c r="QET2" s="458" t="s">
        <v>1050</v>
      </c>
      <c r="QEU2" s="458" t="s">
        <v>1050</v>
      </c>
      <c r="QEV2" s="458" t="s">
        <v>1050</v>
      </c>
      <c r="QEW2" s="458" t="s">
        <v>1050</v>
      </c>
      <c r="QEX2" s="458" t="s">
        <v>1050</v>
      </c>
      <c r="QEY2" s="458" t="s">
        <v>1050</v>
      </c>
      <c r="QEZ2" s="458" t="s">
        <v>1050</v>
      </c>
      <c r="QFA2" s="458" t="s">
        <v>1050</v>
      </c>
      <c r="QFB2" s="458" t="s">
        <v>1050</v>
      </c>
      <c r="QFC2" s="458" t="s">
        <v>1050</v>
      </c>
      <c r="QFD2" s="458" t="s">
        <v>1050</v>
      </c>
      <c r="QFE2" s="458" t="s">
        <v>1050</v>
      </c>
      <c r="QFF2" s="458" t="s">
        <v>1050</v>
      </c>
      <c r="QFG2" s="458" t="s">
        <v>1050</v>
      </c>
      <c r="QFH2" s="458" t="s">
        <v>1050</v>
      </c>
      <c r="QFI2" s="458" t="s">
        <v>1050</v>
      </c>
      <c r="QFJ2" s="458" t="s">
        <v>1050</v>
      </c>
      <c r="QFK2" s="458" t="s">
        <v>1050</v>
      </c>
      <c r="QFL2" s="458" t="s">
        <v>1050</v>
      </c>
      <c r="QFM2" s="458" t="s">
        <v>1050</v>
      </c>
      <c r="QFN2" s="458" t="s">
        <v>1050</v>
      </c>
      <c r="QFO2" s="458" t="s">
        <v>1050</v>
      </c>
      <c r="QFP2" s="458" t="s">
        <v>1050</v>
      </c>
      <c r="QFQ2" s="458" t="s">
        <v>1050</v>
      </c>
      <c r="QFR2" s="458" t="s">
        <v>1050</v>
      </c>
      <c r="QFS2" s="458" t="s">
        <v>1050</v>
      </c>
      <c r="QFT2" s="458" t="s">
        <v>1050</v>
      </c>
      <c r="QFU2" s="458" t="s">
        <v>1050</v>
      </c>
      <c r="QFV2" s="458" t="s">
        <v>1050</v>
      </c>
      <c r="QFW2" s="458" t="s">
        <v>1050</v>
      </c>
      <c r="QFX2" s="458" t="s">
        <v>1050</v>
      </c>
      <c r="QFY2" s="458" t="s">
        <v>1050</v>
      </c>
      <c r="QFZ2" s="458" t="s">
        <v>1050</v>
      </c>
      <c r="QGA2" s="458" t="s">
        <v>1050</v>
      </c>
      <c r="QGB2" s="458" t="s">
        <v>1050</v>
      </c>
      <c r="QGC2" s="458" t="s">
        <v>1050</v>
      </c>
      <c r="QGD2" s="458" t="s">
        <v>1050</v>
      </c>
      <c r="QGE2" s="458" t="s">
        <v>1050</v>
      </c>
      <c r="QGF2" s="458" t="s">
        <v>1050</v>
      </c>
      <c r="QGG2" s="458" t="s">
        <v>1050</v>
      </c>
      <c r="QGH2" s="458" t="s">
        <v>1050</v>
      </c>
      <c r="QGI2" s="458" t="s">
        <v>1050</v>
      </c>
      <c r="QGJ2" s="458" t="s">
        <v>1050</v>
      </c>
      <c r="QGK2" s="458" t="s">
        <v>1050</v>
      </c>
      <c r="QGL2" s="458" t="s">
        <v>1050</v>
      </c>
      <c r="QGM2" s="458" t="s">
        <v>1050</v>
      </c>
      <c r="QGN2" s="458" t="s">
        <v>1050</v>
      </c>
      <c r="QGO2" s="458" t="s">
        <v>1050</v>
      </c>
      <c r="QGP2" s="458" t="s">
        <v>1050</v>
      </c>
      <c r="QGQ2" s="458" t="s">
        <v>1050</v>
      </c>
      <c r="QGR2" s="458" t="s">
        <v>1050</v>
      </c>
      <c r="QGS2" s="458" t="s">
        <v>1050</v>
      </c>
      <c r="QGT2" s="458" t="s">
        <v>1050</v>
      </c>
      <c r="QGU2" s="458" t="s">
        <v>1050</v>
      </c>
      <c r="QGV2" s="458" t="s">
        <v>1050</v>
      </c>
      <c r="QGW2" s="458" t="s">
        <v>1050</v>
      </c>
      <c r="QGX2" s="458" t="s">
        <v>1050</v>
      </c>
      <c r="QGY2" s="458" t="s">
        <v>1050</v>
      </c>
      <c r="QGZ2" s="458" t="s">
        <v>1050</v>
      </c>
      <c r="QHA2" s="458" t="s">
        <v>1050</v>
      </c>
      <c r="QHB2" s="458" t="s">
        <v>1050</v>
      </c>
      <c r="QHC2" s="458" t="s">
        <v>1050</v>
      </c>
      <c r="QHD2" s="458" t="s">
        <v>1050</v>
      </c>
      <c r="QHE2" s="458" t="s">
        <v>1050</v>
      </c>
      <c r="QHF2" s="458" t="s">
        <v>1050</v>
      </c>
      <c r="QHG2" s="458" t="s">
        <v>1050</v>
      </c>
      <c r="QHH2" s="458" t="s">
        <v>1050</v>
      </c>
      <c r="QHI2" s="458" t="s">
        <v>1050</v>
      </c>
      <c r="QHJ2" s="458" t="s">
        <v>1050</v>
      </c>
      <c r="QHK2" s="458" t="s">
        <v>1050</v>
      </c>
      <c r="QHL2" s="458" t="s">
        <v>1050</v>
      </c>
      <c r="QHM2" s="458" t="s">
        <v>1050</v>
      </c>
      <c r="QHN2" s="458" t="s">
        <v>1050</v>
      </c>
      <c r="QHO2" s="458" t="s">
        <v>1050</v>
      </c>
      <c r="QHP2" s="458" t="s">
        <v>1050</v>
      </c>
      <c r="QHQ2" s="458" t="s">
        <v>1050</v>
      </c>
      <c r="QHR2" s="458" t="s">
        <v>1050</v>
      </c>
      <c r="QHS2" s="458" t="s">
        <v>1050</v>
      </c>
      <c r="QHT2" s="458" t="s">
        <v>1050</v>
      </c>
      <c r="QHU2" s="458" t="s">
        <v>1050</v>
      </c>
      <c r="QHV2" s="458" t="s">
        <v>1050</v>
      </c>
      <c r="QHW2" s="458" t="s">
        <v>1050</v>
      </c>
      <c r="QHX2" s="458" t="s">
        <v>1050</v>
      </c>
      <c r="QHY2" s="458" t="s">
        <v>1050</v>
      </c>
      <c r="QHZ2" s="458" t="s">
        <v>1050</v>
      </c>
      <c r="QIA2" s="458" t="s">
        <v>1050</v>
      </c>
      <c r="QIB2" s="458" t="s">
        <v>1050</v>
      </c>
      <c r="QIC2" s="458" t="s">
        <v>1050</v>
      </c>
      <c r="QID2" s="458" t="s">
        <v>1050</v>
      </c>
      <c r="QIE2" s="458" t="s">
        <v>1050</v>
      </c>
      <c r="QIF2" s="458" t="s">
        <v>1050</v>
      </c>
      <c r="QIG2" s="458" t="s">
        <v>1050</v>
      </c>
      <c r="QIH2" s="458" t="s">
        <v>1050</v>
      </c>
      <c r="QII2" s="458" t="s">
        <v>1050</v>
      </c>
      <c r="QIJ2" s="458" t="s">
        <v>1050</v>
      </c>
      <c r="QIK2" s="458" t="s">
        <v>1050</v>
      </c>
      <c r="QIL2" s="458" t="s">
        <v>1050</v>
      </c>
      <c r="QIM2" s="458" t="s">
        <v>1050</v>
      </c>
      <c r="QIN2" s="458" t="s">
        <v>1050</v>
      </c>
      <c r="QIO2" s="458" t="s">
        <v>1050</v>
      </c>
      <c r="QIP2" s="458" t="s">
        <v>1050</v>
      </c>
      <c r="QIQ2" s="458" t="s">
        <v>1050</v>
      </c>
      <c r="QIR2" s="458" t="s">
        <v>1050</v>
      </c>
      <c r="QIS2" s="458" t="s">
        <v>1050</v>
      </c>
      <c r="QIT2" s="458" t="s">
        <v>1050</v>
      </c>
      <c r="QIU2" s="458" t="s">
        <v>1050</v>
      </c>
      <c r="QIV2" s="458" t="s">
        <v>1050</v>
      </c>
      <c r="QIW2" s="458" t="s">
        <v>1050</v>
      </c>
      <c r="QIX2" s="458" t="s">
        <v>1050</v>
      </c>
      <c r="QIY2" s="458" t="s">
        <v>1050</v>
      </c>
      <c r="QIZ2" s="458" t="s">
        <v>1050</v>
      </c>
      <c r="QJA2" s="458" t="s">
        <v>1050</v>
      </c>
      <c r="QJB2" s="458" t="s">
        <v>1050</v>
      </c>
      <c r="QJC2" s="458" t="s">
        <v>1050</v>
      </c>
      <c r="QJD2" s="458" t="s">
        <v>1050</v>
      </c>
      <c r="QJE2" s="458" t="s">
        <v>1050</v>
      </c>
      <c r="QJF2" s="458" t="s">
        <v>1050</v>
      </c>
      <c r="QJG2" s="458" t="s">
        <v>1050</v>
      </c>
      <c r="QJH2" s="458" t="s">
        <v>1050</v>
      </c>
      <c r="QJI2" s="458" t="s">
        <v>1050</v>
      </c>
      <c r="QJJ2" s="458" t="s">
        <v>1050</v>
      </c>
      <c r="QJK2" s="458" t="s">
        <v>1050</v>
      </c>
      <c r="QJL2" s="458" t="s">
        <v>1050</v>
      </c>
      <c r="QJM2" s="458" t="s">
        <v>1050</v>
      </c>
      <c r="QJN2" s="458" t="s">
        <v>1050</v>
      </c>
      <c r="QJO2" s="458" t="s">
        <v>1050</v>
      </c>
      <c r="QJP2" s="458" t="s">
        <v>1050</v>
      </c>
      <c r="QJQ2" s="458" t="s">
        <v>1050</v>
      </c>
      <c r="QJR2" s="458" t="s">
        <v>1050</v>
      </c>
      <c r="QJS2" s="458" t="s">
        <v>1050</v>
      </c>
      <c r="QJT2" s="458" t="s">
        <v>1050</v>
      </c>
      <c r="QJU2" s="458" t="s">
        <v>1050</v>
      </c>
      <c r="QJV2" s="458" t="s">
        <v>1050</v>
      </c>
      <c r="QJW2" s="458" t="s">
        <v>1050</v>
      </c>
      <c r="QJX2" s="458" t="s">
        <v>1050</v>
      </c>
      <c r="QJY2" s="458" t="s">
        <v>1050</v>
      </c>
      <c r="QJZ2" s="458" t="s">
        <v>1050</v>
      </c>
      <c r="QKA2" s="458" t="s">
        <v>1050</v>
      </c>
      <c r="QKB2" s="458" t="s">
        <v>1050</v>
      </c>
      <c r="QKC2" s="458" t="s">
        <v>1050</v>
      </c>
      <c r="QKD2" s="458" t="s">
        <v>1050</v>
      </c>
      <c r="QKE2" s="458" t="s">
        <v>1050</v>
      </c>
      <c r="QKF2" s="458" t="s">
        <v>1050</v>
      </c>
      <c r="QKG2" s="458" t="s">
        <v>1050</v>
      </c>
      <c r="QKH2" s="458" t="s">
        <v>1050</v>
      </c>
      <c r="QKI2" s="458" t="s">
        <v>1050</v>
      </c>
      <c r="QKJ2" s="458" t="s">
        <v>1050</v>
      </c>
      <c r="QKK2" s="458" t="s">
        <v>1050</v>
      </c>
      <c r="QKL2" s="458" t="s">
        <v>1050</v>
      </c>
      <c r="QKM2" s="458" t="s">
        <v>1050</v>
      </c>
      <c r="QKN2" s="458" t="s">
        <v>1050</v>
      </c>
      <c r="QKO2" s="458" t="s">
        <v>1050</v>
      </c>
      <c r="QKP2" s="458" t="s">
        <v>1050</v>
      </c>
      <c r="QKQ2" s="458" t="s">
        <v>1050</v>
      </c>
      <c r="QKR2" s="458" t="s">
        <v>1050</v>
      </c>
      <c r="QKS2" s="458" t="s">
        <v>1050</v>
      </c>
      <c r="QKT2" s="458" t="s">
        <v>1050</v>
      </c>
      <c r="QKU2" s="458" t="s">
        <v>1050</v>
      </c>
      <c r="QKV2" s="458" t="s">
        <v>1050</v>
      </c>
      <c r="QKW2" s="458" t="s">
        <v>1050</v>
      </c>
      <c r="QKX2" s="458" t="s">
        <v>1050</v>
      </c>
      <c r="QKY2" s="458" t="s">
        <v>1050</v>
      </c>
      <c r="QKZ2" s="458" t="s">
        <v>1050</v>
      </c>
      <c r="QLA2" s="458" t="s">
        <v>1050</v>
      </c>
      <c r="QLB2" s="458" t="s">
        <v>1050</v>
      </c>
      <c r="QLC2" s="458" t="s">
        <v>1050</v>
      </c>
      <c r="QLD2" s="458" t="s">
        <v>1050</v>
      </c>
      <c r="QLE2" s="458" t="s">
        <v>1050</v>
      </c>
      <c r="QLF2" s="458" t="s">
        <v>1050</v>
      </c>
      <c r="QLG2" s="458" t="s">
        <v>1050</v>
      </c>
      <c r="QLH2" s="458" t="s">
        <v>1050</v>
      </c>
      <c r="QLI2" s="458" t="s">
        <v>1050</v>
      </c>
      <c r="QLJ2" s="458" t="s">
        <v>1050</v>
      </c>
      <c r="QLK2" s="458" t="s">
        <v>1050</v>
      </c>
      <c r="QLL2" s="458" t="s">
        <v>1050</v>
      </c>
      <c r="QLM2" s="458" t="s">
        <v>1050</v>
      </c>
      <c r="QLN2" s="458" t="s">
        <v>1050</v>
      </c>
      <c r="QLO2" s="458" t="s">
        <v>1050</v>
      </c>
      <c r="QLP2" s="458" t="s">
        <v>1050</v>
      </c>
      <c r="QLQ2" s="458" t="s">
        <v>1050</v>
      </c>
      <c r="QLR2" s="458" t="s">
        <v>1050</v>
      </c>
      <c r="QLS2" s="458" t="s">
        <v>1050</v>
      </c>
      <c r="QLT2" s="458" t="s">
        <v>1050</v>
      </c>
      <c r="QLU2" s="458" t="s">
        <v>1050</v>
      </c>
      <c r="QLV2" s="458" t="s">
        <v>1050</v>
      </c>
      <c r="QLW2" s="458" t="s">
        <v>1050</v>
      </c>
      <c r="QLX2" s="458" t="s">
        <v>1050</v>
      </c>
      <c r="QLY2" s="458" t="s">
        <v>1050</v>
      </c>
      <c r="QLZ2" s="458" t="s">
        <v>1050</v>
      </c>
      <c r="QMA2" s="458" t="s">
        <v>1050</v>
      </c>
      <c r="QMB2" s="458" t="s">
        <v>1050</v>
      </c>
      <c r="QMC2" s="458" t="s">
        <v>1050</v>
      </c>
      <c r="QMD2" s="458" t="s">
        <v>1050</v>
      </c>
      <c r="QME2" s="458" t="s">
        <v>1050</v>
      </c>
      <c r="QMF2" s="458" t="s">
        <v>1050</v>
      </c>
      <c r="QMG2" s="458" t="s">
        <v>1050</v>
      </c>
      <c r="QMH2" s="458" t="s">
        <v>1050</v>
      </c>
      <c r="QMI2" s="458" t="s">
        <v>1050</v>
      </c>
      <c r="QMJ2" s="458" t="s">
        <v>1050</v>
      </c>
      <c r="QMK2" s="458" t="s">
        <v>1050</v>
      </c>
      <c r="QML2" s="458" t="s">
        <v>1050</v>
      </c>
      <c r="QMM2" s="458" t="s">
        <v>1050</v>
      </c>
      <c r="QMN2" s="458" t="s">
        <v>1050</v>
      </c>
      <c r="QMO2" s="458" t="s">
        <v>1050</v>
      </c>
      <c r="QMP2" s="458" t="s">
        <v>1050</v>
      </c>
      <c r="QMQ2" s="458" t="s">
        <v>1050</v>
      </c>
      <c r="QMR2" s="458" t="s">
        <v>1050</v>
      </c>
      <c r="QMS2" s="458" t="s">
        <v>1050</v>
      </c>
      <c r="QMT2" s="458" t="s">
        <v>1050</v>
      </c>
      <c r="QMU2" s="458" t="s">
        <v>1050</v>
      </c>
      <c r="QMV2" s="458" t="s">
        <v>1050</v>
      </c>
      <c r="QMW2" s="458" t="s">
        <v>1050</v>
      </c>
      <c r="QMX2" s="458" t="s">
        <v>1050</v>
      </c>
      <c r="QMY2" s="458" t="s">
        <v>1050</v>
      </c>
      <c r="QMZ2" s="458" t="s">
        <v>1050</v>
      </c>
      <c r="QNA2" s="458" t="s">
        <v>1050</v>
      </c>
      <c r="QNB2" s="458" t="s">
        <v>1050</v>
      </c>
      <c r="QNC2" s="458" t="s">
        <v>1050</v>
      </c>
      <c r="QND2" s="458" t="s">
        <v>1050</v>
      </c>
      <c r="QNE2" s="458" t="s">
        <v>1050</v>
      </c>
      <c r="QNF2" s="458" t="s">
        <v>1050</v>
      </c>
      <c r="QNG2" s="458" t="s">
        <v>1050</v>
      </c>
      <c r="QNH2" s="458" t="s">
        <v>1050</v>
      </c>
      <c r="QNI2" s="458" t="s">
        <v>1050</v>
      </c>
      <c r="QNJ2" s="458" t="s">
        <v>1050</v>
      </c>
      <c r="QNK2" s="458" t="s">
        <v>1050</v>
      </c>
      <c r="QNL2" s="458" t="s">
        <v>1050</v>
      </c>
      <c r="QNM2" s="458" t="s">
        <v>1050</v>
      </c>
      <c r="QNN2" s="458" t="s">
        <v>1050</v>
      </c>
      <c r="QNO2" s="458" t="s">
        <v>1050</v>
      </c>
      <c r="QNP2" s="458" t="s">
        <v>1050</v>
      </c>
      <c r="QNQ2" s="458" t="s">
        <v>1050</v>
      </c>
      <c r="QNR2" s="458" t="s">
        <v>1050</v>
      </c>
      <c r="QNS2" s="458" t="s">
        <v>1050</v>
      </c>
      <c r="QNT2" s="458" t="s">
        <v>1050</v>
      </c>
      <c r="QNU2" s="458" t="s">
        <v>1050</v>
      </c>
      <c r="QNV2" s="458" t="s">
        <v>1050</v>
      </c>
      <c r="QNW2" s="458" t="s">
        <v>1050</v>
      </c>
      <c r="QNX2" s="458" t="s">
        <v>1050</v>
      </c>
      <c r="QNY2" s="458" t="s">
        <v>1050</v>
      </c>
      <c r="QNZ2" s="458" t="s">
        <v>1050</v>
      </c>
      <c r="QOA2" s="458" t="s">
        <v>1050</v>
      </c>
      <c r="QOB2" s="458" t="s">
        <v>1050</v>
      </c>
      <c r="QOC2" s="458" t="s">
        <v>1050</v>
      </c>
      <c r="QOD2" s="458" t="s">
        <v>1050</v>
      </c>
      <c r="QOE2" s="458" t="s">
        <v>1050</v>
      </c>
      <c r="QOF2" s="458" t="s">
        <v>1050</v>
      </c>
      <c r="QOG2" s="458" t="s">
        <v>1050</v>
      </c>
      <c r="QOH2" s="458" t="s">
        <v>1050</v>
      </c>
      <c r="QOI2" s="458" t="s">
        <v>1050</v>
      </c>
      <c r="QOJ2" s="458" t="s">
        <v>1050</v>
      </c>
      <c r="QOK2" s="458" t="s">
        <v>1050</v>
      </c>
      <c r="QOL2" s="458" t="s">
        <v>1050</v>
      </c>
      <c r="QOM2" s="458" t="s">
        <v>1050</v>
      </c>
      <c r="QON2" s="458" t="s">
        <v>1050</v>
      </c>
      <c r="QOO2" s="458" t="s">
        <v>1050</v>
      </c>
      <c r="QOP2" s="458" t="s">
        <v>1050</v>
      </c>
      <c r="QOQ2" s="458" t="s">
        <v>1050</v>
      </c>
      <c r="QOR2" s="458" t="s">
        <v>1050</v>
      </c>
      <c r="QOS2" s="458" t="s">
        <v>1050</v>
      </c>
      <c r="QOT2" s="458" t="s">
        <v>1050</v>
      </c>
      <c r="QOU2" s="458" t="s">
        <v>1050</v>
      </c>
      <c r="QOV2" s="458" t="s">
        <v>1050</v>
      </c>
      <c r="QOW2" s="458" t="s">
        <v>1050</v>
      </c>
      <c r="QOX2" s="458" t="s">
        <v>1050</v>
      </c>
      <c r="QOY2" s="458" t="s">
        <v>1050</v>
      </c>
      <c r="QOZ2" s="458" t="s">
        <v>1050</v>
      </c>
      <c r="QPA2" s="458" t="s">
        <v>1050</v>
      </c>
      <c r="QPB2" s="458" t="s">
        <v>1050</v>
      </c>
      <c r="QPC2" s="458" t="s">
        <v>1050</v>
      </c>
      <c r="QPD2" s="458" t="s">
        <v>1050</v>
      </c>
      <c r="QPE2" s="458" t="s">
        <v>1050</v>
      </c>
      <c r="QPF2" s="458" t="s">
        <v>1050</v>
      </c>
      <c r="QPG2" s="458" t="s">
        <v>1050</v>
      </c>
      <c r="QPH2" s="458" t="s">
        <v>1050</v>
      </c>
      <c r="QPI2" s="458" t="s">
        <v>1050</v>
      </c>
      <c r="QPJ2" s="458" t="s">
        <v>1050</v>
      </c>
      <c r="QPK2" s="458" t="s">
        <v>1050</v>
      </c>
      <c r="QPL2" s="458" t="s">
        <v>1050</v>
      </c>
      <c r="QPM2" s="458" t="s">
        <v>1050</v>
      </c>
      <c r="QPN2" s="458" t="s">
        <v>1050</v>
      </c>
      <c r="QPO2" s="458" t="s">
        <v>1050</v>
      </c>
      <c r="QPP2" s="458" t="s">
        <v>1050</v>
      </c>
      <c r="QPQ2" s="458" t="s">
        <v>1050</v>
      </c>
      <c r="QPR2" s="458" t="s">
        <v>1050</v>
      </c>
      <c r="QPS2" s="458" t="s">
        <v>1050</v>
      </c>
      <c r="QPT2" s="458" t="s">
        <v>1050</v>
      </c>
      <c r="QPU2" s="458" t="s">
        <v>1050</v>
      </c>
      <c r="QPV2" s="458" t="s">
        <v>1050</v>
      </c>
      <c r="QPW2" s="458" t="s">
        <v>1050</v>
      </c>
      <c r="QPX2" s="458" t="s">
        <v>1050</v>
      </c>
      <c r="QPY2" s="458" t="s">
        <v>1050</v>
      </c>
      <c r="QPZ2" s="458" t="s">
        <v>1050</v>
      </c>
      <c r="QQA2" s="458" t="s">
        <v>1050</v>
      </c>
      <c r="QQB2" s="458" t="s">
        <v>1050</v>
      </c>
      <c r="QQC2" s="458" t="s">
        <v>1050</v>
      </c>
      <c r="QQD2" s="458" t="s">
        <v>1050</v>
      </c>
      <c r="QQE2" s="458" t="s">
        <v>1050</v>
      </c>
      <c r="QQF2" s="458" t="s">
        <v>1050</v>
      </c>
      <c r="QQG2" s="458" t="s">
        <v>1050</v>
      </c>
      <c r="QQH2" s="458" t="s">
        <v>1050</v>
      </c>
      <c r="QQI2" s="458" t="s">
        <v>1050</v>
      </c>
      <c r="QQJ2" s="458" t="s">
        <v>1050</v>
      </c>
      <c r="QQK2" s="458" t="s">
        <v>1050</v>
      </c>
      <c r="QQL2" s="458" t="s">
        <v>1050</v>
      </c>
      <c r="QQM2" s="458" t="s">
        <v>1050</v>
      </c>
      <c r="QQN2" s="458" t="s">
        <v>1050</v>
      </c>
      <c r="QQO2" s="458" t="s">
        <v>1050</v>
      </c>
      <c r="QQP2" s="458" t="s">
        <v>1050</v>
      </c>
      <c r="QQQ2" s="458" t="s">
        <v>1050</v>
      </c>
      <c r="QQR2" s="458" t="s">
        <v>1050</v>
      </c>
      <c r="QQS2" s="458" t="s">
        <v>1050</v>
      </c>
      <c r="QQT2" s="458" t="s">
        <v>1050</v>
      </c>
      <c r="QQU2" s="458" t="s">
        <v>1050</v>
      </c>
      <c r="QQV2" s="458" t="s">
        <v>1050</v>
      </c>
      <c r="QQW2" s="458" t="s">
        <v>1050</v>
      </c>
      <c r="QQX2" s="458" t="s">
        <v>1050</v>
      </c>
      <c r="QQY2" s="458" t="s">
        <v>1050</v>
      </c>
      <c r="QQZ2" s="458" t="s">
        <v>1050</v>
      </c>
      <c r="QRA2" s="458" t="s">
        <v>1050</v>
      </c>
      <c r="QRB2" s="458" t="s">
        <v>1050</v>
      </c>
      <c r="QRC2" s="458" t="s">
        <v>1050</v>
      </c>
      <c r="QRD2" s="458" t="s">
        <v>1050</v>
      </c>
      <c r="QRE2" s="458" t="s">
        <v>1050</v>
      </c>
      <c r="QRF2" s="458" t="s">
        <v>1050</v>
      </c>
      <c r="QRG2" s="458" t="s">
        <v>1050</v>
      </c>
      <c r="QRH2" s="458" t="s">
        <v>1050</v>
      </c>
      <c r="QRI2" s="458" t="s">
        <v>1050</v>
      </c>
      <c r="QRJ2" s="458" t="s">
        <v>1050</v>
      </c>
      <c r="QRK2" s="458" t="s">
        <v>1050</v>
      </c>
      <c r="QRL2" s="458" t="s">
        <v>1050</v>
      </c>
      <c r="QRM2" s="458" t="s">
        <v>1050</v>
      </c>
      <c r="QRN2" s="458" t="s">
        <v>1050</v>
      </c>
      <c r="QRO2" s="458" t="s">
        <v>1050</v>
      </c>
      <c r="QRP2" s="458" t="s">
        <v>1050</v>
      </c>
      <c r="QRQ2" s="458" t="s">
        <v>1050</v>
      </c>
      <c r="QRR2" s="458" t="s">
        <v>1050</v>
      </c>
      <c r="QRS2" s="458" t="s">
        <v>1050</v>
      </c>
      <c r="QRT2" s="458" t="s">
        <v>1050</v>
      </c>
      <c r="QRU2" s="458" t="s">
        <v>1050</v>
      </c>
      <c r="QRV2" s="458" t="s">
        <v>1050</v>
      </c>
      <c r="QRW2" s="458" t="s">
        <v>1050</v>
      </c>
      <c r="QRX2" s="458" t="s">
        <v>1050</v>
      </c>
      <c r="QRY2" s="458" t="s">
        <v>1050</v>
      </c>
      <c r="QRZ2" s="458" t="s">
        <v>1050</v>
      </c>
      <c r="QSA2" s="458" t="s">
        <v>1050</v>
      </c>
      <c r="QSB2" s="458" t="s">
        <v>1050</v>
      </c>
      <c r="QSC2" s="458" t="s">
        <v>1050</v>
      </c>
      <c r="QSD2" s="458" t="s">
        <v>1050</v>
      </c>
      <c r="QSE2" s="458" t="s">
        <v>1050</v>
      </c>
      <c r="QSF2" s="458" t="s">
        <v>1050</v>
      </c>
      <c r="QSG2" s="458" t="s">
        <v>1050</v>
      </c>
      <c r="QSH2" s="458" t="s">
        <v>1050</v>
      </c>
      <c r="QSI2" s="458" t="s">
        <v>1050</v>
      </c>
      <c r="QSJ2" s="458" t="s">
        <v>1050</v>
      </c>
      <c r="QSK2" s="458" t="s">
        <v>1050</v>
      </c>
      <c r="QSL2" s="458" t="s">
        <v>1050</v>
      </c>
      <c r="QSM2" s="458" t="s">
        <v>1050</v>
      </c>
      <c r="QSN2" s="458" t="s">
        <v>1050</v>
      </c>
      <c r="QSO2" s="458" t="s">
        <v>1050</v>
      </c>
      <c r="QSP2" s="458" t="s">
        <v>1050</v>
      </c>
      <c r="QSQ2" s="458" t="s">
        <v>1050</v>
      </c>
      <c r="QSR2" s="458" t="s">
        <v>1050</v>
      </c>
      <c r="QSS2" s="458" t="s">
        <v>1050</v>
      </c>
      <c r="QST2" s="458" t="s">
        <v>1050</v>
      </c>
      <c r="QSU2" s="458" t="s">
        <v>1050</v>
      </c>
      <c r="QSV2" s="458" t="s">
        <v>1050</v>
      </c>
      <c r="QSW2" s="458" t="s">
        <v>1050</v>
      </c>
      <c r="QSX2" s="458" t="s">
        <v>1050</v>
      </c>
      <c r="QSY2" s="458" t="s">
        <v>1050</v>
      </c>
      <c r="QSZ2" s="458" t="s">
        <v>1050</v>
      </c>
      <c r="QTA2" s="458" t="s">
        <v>1050</v>
      </c>
      <c r="QTB2" s="458" t="s">
        <v>1050</v>
      </c>
      <c r="QTC2" s="458" t="s">
        <v>1050</v>
      </c>
      <c r="QTD2" s="458" t="s">
        <v>1050</v>
      </c>
      <c r="QTE2" s="458" t="s">
        <v>1050</v>
      </c>
      <c r="QTF2" s="458" t="s">
        <v>1050</v>
      </c>
      <c r="QTG2" s="458" t="s">
        <v>1050</v>
      </c>
      <c r="QTH2" s="458" t="s">
        <v>1050</v>
      </c>
      <c r="QTI2" s="458" t="s">
        <v>1050</v>
      </c>
      <c r="QTJ2" s="458" t="s">
        <v>1050</v>
      </c>
      <c r="QTK2" s="458" t="s">
        <v>1050</v>
      </c>
      <c r="QTL2" s="458" t="s">
        <v>1050</v>
      </c>
      <c r="QTM2" s="458" t="s">
        <v>1050</v>
      </c>
      <c r="QTN2" s="458" t="s">
        <v>1050</v>
      </c>
      <c r="QTO2" s="458" t="s">
        <v>1050</v>
      </c>
      <c r="QTP2" s="458" t="s">
        <v>1050</v>
      </c>
      <c r="QTQ2" s="458" t="s">
        <v>1050</v>
      </c>
      <c r="QTR2" s="458" t="s">
        <v>1050</v>
      </c>
      <c r="QTS2" s="458" t="s">
        <v>1050</v>
      </c>
      <c r="QTT2" s="458" t="s">
        <v>1050</v>
      </c>
      <c r="QTU2" s="458" t="s">
        <v>1050</v>
      </c>
      <c r="QTV2" s="458" t="s">
        <v>1050</v>
      </c>
      <c r="QTW2" s="458" t="s">
        <v>1050</v>
      </c>
      <c r="QTX2" s="458" t="s">
        <v>1050</v>
      </c>
      <c r="QTY2" s="458" t="s">
        <v>1050</v>
      </c>
      <c r="QTZ2" s="458" t="s">
        <v>1050</v>
      </c>
      <c r="QUA2" s="458" t="s">
        <v>1050</v>
      </c>
      <c r="QUB2" s="458" t="s">
        <v>1050</v>
      </c>
      <c r="QUC2" s="458" t="s">
        <v>1050</v>
      </c>
      <c r="QUD2" s="458" t="s">
        <v>1050</v>
      </c>
      <c r="QUE2" s="458" t="s">
        <v>1050</v>
      </c>
      <c r="QUF2" s="458" t="s">
        <v>1050</v>
      </c>
      <c r="QUG2" s="458" t="s">
        <v>1050</v>
      </c>
      <c r="QUH2" s="458" t="s">
        <v>1050</v>
      </c>
      <c r="QUI2" s="458" t="s">
        <v>1050</v>
      </c>
      <c r="QUJ2" s="458" t="s">
        <v>1050</v>
      </c>
      <c r="QUK2" s="458" t="s">
        <v>1050</v>
      </c>
      <c r="QUL2" s="458" t="s">
        <v>1050</v>
      </c>
      <c r="QUM2" s="458" t="s">
        <v>1050</v>
      </c>
      <c r="QUN2" s="458" t="s">
        <v>1050</v>
      </c>
      <c r="QUO2" s="458" t="s">
        <v>1050</v>
      </c>
      <c r="QUP2" s="458" t="s">
        <v>1050</v>
      </c>
      <c r="QUQ2" s="458" t="s">
        <v>1050</v>
      </c>
      <c r="QUR2" s="458" t="s">
        <v>1050</v>
      </c>
      <c r="QUS2" s="458" t="s">
        <v>1050</v>
      </c>
      <c r="QUT2" s="458" t="s">
        <v>1050</v>
      </c>
      <c r="QUU2" s="458" t="s">
        <v>1050</v>
      </c>
      <c r="QUV2" s="458" t="s">
        <v>1050</v>
      </c>
      <c r="QUW2" s="458" t="s">
        <v>1050</v>
      </c>
      <c r="QUX2" s="458" t="s">
        <v>1050</v>
      </c>
      <c r="QUY2" s="458" t="s">
        <v>1050</v>
      </c>
      <c r="QUZ2" s="458" t="s">
        <v>1050</v>
      </c>
      <c r="QVA2" s="458" t="s">
        <v>1050</v>
      </c>
      <c r="QVB2" s="458" t="s">
        <v>1050</v>
      </c>
      <c r="QVC2" s="458" t="s">
        <v>1050</v>
      </c>
      <c r="QVD2" s="458" t="s">
        <v>1050</v>
      </c>
      <c r="QVE2" s="458" t="s">
        <v>1050</v>
      </c>
      <c r="QVF2" s="458" t="s">
        <v>1050</v>
      </c>
      <c r="QVG2" s="458" t="s">
        <v>1050</v>
      </c>
      <c r="QVH2" s="458" t="s">
        <v>1050</v>
      </c>
      <c r="QVI2" s="458" t="s">
        <v>1050</v>
      </c>
      <c r="QVJ2" s="458" t="s">
        <v>1050</v>
      </c>
      <c r="QVK2" s="458" t="s">
        <v>1050</v>
      </c>
      <c r="QVL2" s="458" t="s">
        <v>1050</v>
      </c>
      <c r="QVM2" s="458" t="s">
        <v>1050</v>
      </c>
      <c r="QVN2" s="458" t="s">
        <v>1050</v>
      </c>
      <c r="QVO2" s="458" t="s">
        <v>1050</v>
      </c>
      <c r="QVP2" s="458" t="s">
        <v>1050</v>
      </c>
      <c r="QVQ2" s="458" t="s">
        <v>1050</v>
      </c>
      <c r="QVR2" s="458" t="s">
        <v>1050</v>
      </c>
      <c r="QVS2" s="458" t="s">
        <v>1050</v>
      </c>
      <c r="QVT2" s="458" t="s">
        <v>1050</v>
      </c>
      <c r="QVU2" s="458" t="s">
        <v>1050</v>
      </c>
      <c r="QVV2" s="458" t="s">
        <v>1050</v>
      </c>
      <c r="QVW2" s="458" t="s">
        <v>1050</v>
      </c>
      <c r="QVX2" s="458" t="s">
        <v>1050</v>
      </c>
      <c r="QVY2" s="458" t="s">
        <v>1050</v>
      </c>
      <c r="QVZ2" s="458" t="s">
        <v>1050</v>
      </c>
      <c r="QWA2" s="458" t="s">
        <v>1050</v>
      </c>
      <c r="QWB2" s="458" t="s">
        <v>1050</v>
      </c>
      <c r="QWC2" s="458" t="s">
        <v>1050</v>
      </c>
      <c r="QWD2" s="458" t="s">
        <v>1050</v>
      </c>
      <c r="QWE2" s="458" t="s">
        <v>1050</v>
      </c>
      <c r="QWF2" s="458" t="s">
        <v>1050</v>
      </c>
      <c r="QWG2" s="458" t="s">
        <v>1050</v>
      </c>
      <c r="QWH2" s="458" t="s">
        <v>1050</v>
      </c>
      <c r="QWI2" s="458" t="s">
        <v>1050</v>
      </c>
      <c r="QWJ2" s="458" t="s">
        <v>1050</v>
      </c>
      <c r="QWK2" s="458" t="s">
        <v>1050</v>
      </c>
      <c r="QWL2" s="458" t="s">
        <v>1050</v>
      </c>
      <c r="QWM2" s="458" t="s">
        <v>1050</v>
      </c>
      <c r="QWN2" s="458" t="s">
        <v>1050</v>
      </c>
      <c r="QWO2" s="458" t="s">
        <v>1050</v>
      </c>
      <c r="QWP2" s="458" t="s">
        <v>1050</v>
      </c>
      <c r="QWQ2" s="458" t="s">
        <v>1050</v>
      </c>
      <c r="QWR2" s="458" t="s">
        <v>1050</v>
      </c>
      <c r="QWS2" s="458" t="s">
        <v>1050</v>
      </c>
      <c r="QWT2" s="458" t="s">
        <v>1050</v>
      </c>
      <c r="QWU2" s="458" t="s">
        <v>1050</v>
      </c>
      <c r="QWV2" s="458" t="s">
        <v>1050</v>
      </c>
      <c r="QWW2" s="458" t="s">
        <v>1050</v>
      </c>
      <c r="QWX2" s="458" t="s">
        <v>1050</v>
      </c>
      <c r="QWY2" s="458" t="s">
        <v>1050</v>
      </c>
      <c r="QWZ2" s="458" t="s">
        <v>1050</v>
      </c>
      <c r="QXA2" s="458" t="s">
        <v>1050</v>
      </c>
      <c r="QXB2" s="458" t="s">
        <v>1050</v>
      </c>
      <c r="QXC2" s="458" t="s">
        <v>1050</v>
      </c>
      <c r="QXD2" s="458" t="s">
        <v>1050</v>
      </c>
      <c r="QXE2" s="458" t="s">
        <v>1050</v>
      </c>
      <c r="QXF2" s="458" t="s">
        <v>1050</v>
      </c>
      <c r="QXG2" s="458" t="s">
        <v>1050</v>
      </c>
      <c r="QXH2" s="458" t="s">
        <v>1050</v>
      </c>
      <c r="QXI2" s="458" t="s">
        <v>1050</v>
      </c>
      <c r="QXJ2" s="458" t="s">
        <v>1050</v>
      </c>
      <c r="QXK2" s="458" t="s">
        <v>1050</v>
      </c>
      <c r="QXL2" s="458" t="s">
        <v>1050</v>
      </c>
      <c r="QXM2" s="458" t="s">
        <v>1050</v>
      </c>
      <c r="QXN2" s="458" t="s">
        <v>1050</v>
      </c>
      <c r="QXO2" s="458" t="s">
        <v>1050</v>
      </c>
      <c r="QXP2" s="458" t="s">
        <v>1050</v>
      </c>
      <c r="QXQ2" s="458" t="s">
        <v>1050</v>
      </c>
      <c r="QXR2" s="458" t="s">
        <v>1050</v>
      </c>
      <c r="QXS2" s="458" t="s">
        <v>1050</v>
      </c>
      <c r="QXT2" s="458" t="s">
        <v>1050</v>
      </c>
      <c r="QXU2" s="458" t="s">
        <v>1050</v>
      </c>
      <c r="QXV2" s="458" t="s">
        <v>1050</v>
      </c>
      <c r="QXW2" s="458" t="s">
        <v>1050</v>
      </c>
      <c r="QXX2" s="458" t="s">
        <v>1050</v>
      </c>
      <c r="QXY2" s="458" t="s">
        <v>1050</v>
      </c>
      <c r="QXZ2" s="458" t="s">
        <v>1050</v>
      </c>
      <c r="QYA2" s="458" t="s">
        <v>1050</v>
      </c>
      <c r="QYB2" s="458" t="s">
        <v>1050</v>
      </c>
      <c r="QYC2" s="458" t="s">
        <v>1050</v>
      </c>
      <c r="QYD2" s="458" t="s">
        <v>1050</v>
      </c>
      <c r="QYE2" s="458" t="s">
        <v>1050</v>
      </c>
      <c r="QYF2" s="458" t="s">
        <v>1050</v>
      </c>
      <c r="QYG2" s="458" t="s">
        <v>1050</v>
      </c>
      <c r="QYH2" s="458" t="s">
        <v>1050</v>
      </c>
      <c r="QYI2" s="458" t="s">
        <v>1050</v>
      </c>
      <c r="QYJ2" s="458" t="s">
        <v>1050</v>
      </c>
      <c r="QYK2" s="458" t="s">
        <v>1050</v>
      </c>
      <c r="QYL2" s="458" t="s">
        <v>1050</v>
      </c>
      <c r="QYM2" s="458" t="s">
        <v>1050</v>
      </c>
      <c r="QYN2" s="458" t="s">
        <v>1050</v>
      </c>
      <c r="QYO2" s="458" t="s">
        <v>1050</v>
      </c>
      <c r="QYP2" s="458" t="s">
        <v>1050</v>
      </c>
      <c r="QYQ2" s="458" t="s">
        <v>1050</v>
      </c>
      <c r="QYR2" s="458" t="s">
        <v>1050</v>
      </c>
      <c r="QYS2" s="458" t="s">
        <v>1050</v>
      </c>
      <c r="QYT2" s="458" t="s">
        <v>1050</v>
      </c>
      <c r="QYU2" s="458" t="s">
        <v>1050</v>
      </c>
      <c r="QYV2" s="458" t="s">
        <v>1050</v>
      </c>
      <c r="QYW2" s="458" t="s">
        <v>1050</v>
      </c>
      <c r="QYX2" s="458" t="s">
        <v>1050</v>
      </c>
      <c r="QYY2" s="458" t="s">
        <v>1050</v>
      </c>
      <c r="QYZ2" s="458" t="s">
        <v>1050</v>
      </c>
      <c r="QZA2" s="458" t="s">
        <v>1050</v>
      </c>
      <c r="QZB2" s="458" t="s">
        <v>1050</v>
      </c>
      <c r="QZC2" s="458" t="s">
        <v>1050</v>
      </c>
      <c r="QZD2" s="458" t="s">
        <v>1050</v>
      </c>
      <c r="QZE2" s="458" t="s">
        <v>1050</v>
      </c>
      <c r="QZF2" s="458" t="s">
        <v>1050</v>
      </c>
      <c r="QZG2" s="458" t="s">
        <v>1050</v>
      </c>
      <c r="QZH2" s="458" t="s">
        <v>1050</v>
      </c>
      <c r="QZI2" s="458" t="s">
        <v>1050</v>
      </c>
      <c r="QZJ2" s="458" t="s">
        <v>1050</v>
      </c>
      <c r="QZK2" s="458" t="s">
        <v>1050</v>
      </c>
      <c r="QZL2" s="458" t="s">
        <v>1050</v>
      </c>
      <c r="QZM2" s="458" t="s">
        <v>1050</v>
      </c>
      <c r="QZN2" s="458" t="s">
        <v>1050</v>
      </c>
      <c r="QZO2" s="458" t="s">
        <v>1050</v>
      </c>
      <c r="QZP2" s="458" t="s">
        <v>1050</v>
      </c>
      <c r="QZQ2" s="458" t="s">
        <v>1050</v>
      </c>
      <c r="QZR2" s="458" t="s">
        <v>1050</v>
      </c>
      <c r="QZS2" s="458" t="s">
        <v>1050</v>
      </c>
      <c r="QZT2" s="458" t="s">
        <v>1050</v>
      </c>
      <c r="QZU2" s="458" t="s">
        <v>1050</v>
      </c>
      <c r="QZV2" s="458" t="s">
        <v>1050</v>
      </c>
      <c r="QZW2" s="458" t="s">
        <v>1050</v>
      </c>
      <c r="QZX2" s="458" t="s">
        <v>1050</v>
      </c>
      <c r="QZY2" s="458" t="s">
        <v>1050</v>
      </c>
      <c r="QZZ2" s="458" t="s">
        <v>1050</v>
      </c>
      <c r="RAA2" s="458" t="s">
        <v>1050</v>
      </c>
      <c r="RAB2" s="458" t="s">
        <v>1050</v>
      </c>
      <c r="RAC2" s="458" t="s">
        <v>1050</v>
      </c>
      <c r="RAD2" s="458" t="s">
        <v>1050</v>
      </c>
      <c r="RAE2" s="458" t="s">
        <v>1050</v>
      </c>
      <c r="RAF2" s="458" t="s">
        <v>1050</v>
      </c>
      <c r="RAG2" s="458" t="s">
        <v>1050</v>
      </c>
      <c r="RAH2" s="458" t="s">
        <v>1050</v>
      </c>
      <c r="RAI2" s="458" t="s">
        <v>1050</v>
      </c>
      <c r="RAJ2" s="458" t="s">
        <v>1050</v>
      </c>
      <c r="RAK2" s="458" t="s">
        <v>1050</v>
      </c>
      <c r="RAL2" s="458" t="s">
        <v>1050</v>
      </c>
      <c r="RAM2" s="458" t="s">
        <v>1050</v>
      </c>
      <c r="RAN2" s="458" t="s">
        <v>1050</v>
      </c>
      <c r="RAO2" s="458" t="s">
        <v>1050</v>
      </c>
      <c r="RAP2" s="458" t="s">
        <v>1050</v>
      </c>
      <c r="RAQ2" s="458" t="s">
        <v>1050</v>
      </c>
      <c r="RAR2" s="458" t="s">
        <v>1050</v>
      </c>
      <c r="RAS2" s="458" t="s">
        <v>1050</v>
      </c>
      <c r="RAT2" s="458" t="s">
        <v>1050</v>
      </c>
      <c r="RAU2" s="458" t="s">
        <v>1050</v>
      </c>
      <c r="RAV2" s="458" t="s">
        <v>1050</v>
      </c>
      <c r="RAW2" s="458" t="s">
        <v>1050</v>
      </c>
      <c r="RAX2" s="458" t="s">
        <v>1050</v>
      </c>
      <c r="RAY2" s="458" t="s">
        <v>1050</v>
      </c>
      <c r="RAZ2" s="458" t="s">
        <v>1050</v>
      </c>
      <c r="RBA2" s="458" t="s">
        <v>1050</v>
      </c>
      <c r="RBB2" s="458" t="s">
        <v>1050</v>
      </c>
      <c r="RBC2" s="458" t="s">
        <v>1050</v>
      </c>
      <c r="RBD2" s="458" t="s">
        <v>1050</v>
      </c>
      <c r="RBE2" s="458" t="s">
        <v>1050</v>
      </c>
      <c r="RBF2" s="458" t="s">
        <v>1050</v>
      </c>
      <c r="RBG2" s="458" t="s">
        <v>1050</v>
      </c>
      <c r="RBH2" s="458" t="s">
        <v>1050</v>
      </c>
      <c r="RBI2" s="458" t="s">
        <v>1050</v>
      </c>
      <c r="RBJ2" s="458" t="s">
        <v>1050</v>
      </c>
      <c r="RBK2" s="458" t="s">
        <v>1050</v>
      </c>
      <c r="RBL2" s="458" t="s">
        <v>1050</v>
      </c>
      <c r="RBM2" s="458" t="s">
        <v>1050</v>
      </c>
      <c r="RBN2" s="458" t="s">
        <v>1050</v>
      </c>
      <c r="RBO2" s="458" t="s">
        <v>1050</v>
      </c>
      <c r="RBP2" s="458" t="s">
        <v>1050</v>
      </c>
      <c r="RBQ2" s="458" t="s">
        <v>1050</v>
      </c>
      <c r="RBR2" s="458" t="s">
        <v>1050</v>
      </c>
      <c r="RBS2" s="458" t="s">
        <v>1050</v>
      </c>
      <c r="RBT2" s="458" t="s">
        <v>1050</v>
      </c>
      <c r="RBU2" s="458" t="s">
        <v>1050</v>
      </c>
      <c r="RBV2" s="458" t="s">
        <v>1050</v>
      </c>
      <c r="RBW2" s="458" t="s">
        <v>1050</v>
      </c>
      <c r="RBX2" s="458" t="s">
        <v>1050</v>
      </c>
      <c r="RBY2" s="458" t="s">
        <v>1050</v>
      </c>
      <c r="RBZ2" s="458" t="s">
        <v>1050</v>
      </c>
      <c r="RCA2" s="458" t="s">
        <v>1050</v>
      </c>
      <c r="RCB2" s="458" t="s">
        <v>1050</v>
      </c>
      <c r="RCC2" s="458" t="s">
        <v>1050</v>
      </c>
      <c r="RCD2" s="458" t="s">
        <v>1050</v>
      </c>
      <c r="RCE2" s="458" t="s">
        <v>1050</v>
      </c>
      <c r="RCF2" s="458" t="s">
        <v>1050</v>
      </c>
      <c r="RCG2" s="458" t="s">
        <v>1050</v>
      </c>
      <c r="RCH2" s="458" t="s">
        <v>1050</v>
      </c>
      <c r="RCI2" s="458" t="s">
        <v>1050</v>
      </c>
      <c r="RCJ2" s="458" t="s">
        <v>1050</v>
      </c>
      <c r="RCK2" s="458" t="s">
        <v>1050</v>
      </c>
      <c r="RCL2" s="458" t="s">
        <v>1050</v>
      </c>
      <c r="RCM2" s="458" t="s">
        <v>1050</v>
      </c>
      <c r="RCN2" s="458" t="s">
        <v>1050</v>
      </c>
      <c r="RCO2" s="458" t="s">
        <v>1050</v>
      </c>
      <c r="RCP2" s="458" t="s">
        <v>1050</v>
      </c>
      <c r="RCQ2" s="458" t="s">
        <v>1050</v>
      </c>
      <c r="RCR2" s="458" t="s">
        <v>1050</v>
      </c>
      <c r="RCS2" s="458" t="s">
        <v>1050</v>
      </c>
      <c r="RCT2" s="458" t="s">
        <v>1050</v>
      </c>
      <c r="RCU2" s="458" t="s">
        <v>1050</v>
      </c>
      <c r="RCV2" s="458" t="s">
        <v>1050</v>
      </c>
      <c r="RCW2" s="458" t="s">
        <v>1050</v>
      </c>
      <c r="RCX2" s="458" t="s">
        <v>1050</v>
      </c>
      <c r="RCY2" s="458" t="s">
        <v>1050</v>
      </c>
      <c r="RCZ2" s="458" t="s">
        <v>1050</v>
      </c>
      <c r="RDA2" s="458" t="s">
        <v>1050</v>
      </c>
      <c r="RDB2" s="458" t="s">
        <v>1050</v>
      </c>
      <c r="RDC2" s="458" t="s">
        <v>1050</v>
      </c>
      <c r="RDD2" s="458" t="s">
        <v>1050</v>
      </c>
      <c r="RDE2" s="458" t="s">
        <v>1050</v>
      </c>
      <c r="RDF2" s="458" t="s">
        <v>1050</v>
      </c>
      <c r="RDG2" s="458" t="s">
        <v>1050</v>
      </c>
      <c r="RDH2" s="458" t="s">
        <v>1050</v>
      </c>
      <c r="RDI2" s="458" t="s">
        <v>1050</v>
      </c>
      <c r="RDJ2" s="458" t="s">
        <v>1050</v>
      </c>
      <c r="RDK2" s="458" t="s">
        <v>1050</v>
      </c>
      <c r="RDL2" s="458" t="s">
        <v>1050</v>
      </c>
      <c r="RDM2" s="458" t="s">
        <v>1050</v>
      </c>
      <c r="RDN2" s="458" t="s">
        <v>1050</v>
      </c>
      <c r="RDO2" s="458" t="s">
        <v>1050</v>
      </c>
      <c r="RDP2" s="458" t="s">
        <v>1050</v>
      </c>
      <c r="RDQ2" s="458" t="s">
        <v>1050</v>
      </c>
      <c r="RDR2" s="458" t="s">
        <v>1050</v>
      </c>
      <c r="RDS2" s="458" t="s">
        <v>1050</v>
      </c>
      <c r="RDT2" s="458" t="s">
        <v>1050</v>
      </c>
      <c r="RDU2" s="458" t="s">
        <v>1050</v>
      </c>
      <c r="RDV2" s="458" t="s">
        <v>1050</v>
      </c>
      <c r="RDW2" s="458" t="s">
        <v>1050</v>
      </c>
      <c r="RDX2" s="458" t="s">
        <v>1050</v>
      </c>
      <c r="RDY2" s="458" t="s">
        <v>1050</v>
      </c>
      <c r="RDZ2" s="458" t="s">
        <v>1050</v>
      </c>
      <c r="REA2" s="458" t="s">
        <v>1050</v>
      </c>
      <c r="REB2" s="458" t="s">
        <v>1050</v>
      </c>
      <c r="REC2" s="458" t="s">
        <v>1050</v>
      </c>
      <c r="RED2" s="458" t="s">
        <v>1050</v>
      </c>
      <c r="REE2" s="458" t="s">
        <v>1050</v>
      </c>
      <c r="REF2" s="458" t="s">
        <v>1050</v>
      </c>
      <c r="REG2" s="458" t="s">
        <v>1050</v>
      </c>
      <c r="REH2" s="458" t="s">
        <v>1050</v>
      </c>
      <c r="REI2" s="458" t="s">
        <v>1050</v>
      </c>
      <c r="REJ2" s="458" t="s">
        <v>1050</v>
      </c>
      <c r="REK2" s="458" t="s">
        <v>1050</v>
      </c>
      <c r="REL2" s="458" t="s">
        <v>1050</v>
      </c>
      <c r="REM2" s="458" t="s">
        <v>1050</v>
      </c>
      <c r="REN2" s="458" t="s">
        <v>1050</v>
      </c>
      <c r="REO2" s="458" t="s">
        <v>1050</v>
      </c>
      <c r="REP2" s="458" t="s">
        <v>1050</v>
      </c>
      <c r="REQ2" s="458" t="s">
        <v>1050</v>
      </c>
      <c r="RER2" s="458" t="s">
        <v>1050</v>
      </c>
      <c r="RES2" s="458" t="s">
        <v>1050</v>
      </c>
      <c r="RET2" s="458" t="s">
        <v>1050</v>
      </c>
      <c r="REU2" s="458" t="s">
        <v>1050</v>
      </c>
      <c r="REV2" s="458" t="s">
        <v>1050</v>
      </c>
      <c r="REW2" s="458" t="s">
        <v>1050</v>
      </c>
      <c r="REX2" s="458" t="s">
        <v>1050</v>
      </c>
      <c r="REY2" s="458" t="s">
        <v>1050</v>
      </c>
      <c r="REZ2" s="458" t="s">
        <v>1050</v>
      </c>
      <c r="RFA2" s="458" t="s">
        <v>1050</v>
      </c>
      <c r="RFB2" s="458" t="s">
        <v>1050</v>
      </c>
      <c r="RFC2" s="458" t="s">
        <v>1050</v>
      </c>
      <c r="RFD2" s="458" t="s">
        <v>1050</v>
      </c>
      <c r="RFE2" s="458" t="s">
        <v>1050</v>
      </c>
      <c r="RFF2" s="458" t="s">
        <v>1050</v>
      </c>
      <c r="RFG2" s="458" t="s">
        <v>1050</v>
      </c>
      <c r="RFH2" s="458" t="s">
        <v>1050</v>
      </c>
      <c r="RFI2" s="458" t="s">
        <v>1050</v>
      </c>
      <c r="RFJ2" s="458" t="s">
        <v>1050</v>
      </c>
      <c r="RFK2" s="458" t="s">
        <v>1050</v>
      </c>
      <c r="RFL2" s="458" t="s">
        <v>1050</v>
      </c>
      <c r="RFM2" s="458" t="s">
        <v>1050</v>
      </c>
      <c r="RFN2" s="458" t="s">
        <v>1050</v>
      </c>
      <c r="RFO2" s="458" t="s">
        <v>1050</v>
      </c>
      <c r="RFP2" s="458" t="s">
        <v>1050</v>
      </c>
      <c r="RFQ2" s="458" t="s">
        <v>1050</v>
      </c>
      <c r="RFR2" s="458" t="s">
        <v>1050</v>
      </c>
      <c r="RFS2" s="458" t="s">
        <v>1050</v>
      </c>
      <c r="RFT2" s="458" t="s">
        <v>1050</v>
      </c>
      <c r="RFU2" s="458" t="s">
        <v>1050</v>
      </c>
      <c r="RFV2" s="458" t="s">
        <v>1050</v>
      </c>
      <c r="RFW2" s="458" t="s">
        <v>1050</v>
      </c>
      <c r="RFX2" s="458" t="s">
        <v>1050</v>
      </c>
      <c r="RFY2" s="458" t="s">
        <v>1050</v>
      </c>
      <c r="RFZ2" s="458" t="s">
        <v>1050</v>
      </c>
      <c r="RGA2" s="458" t="s">
        <v>1050</v>
      </c>
      <c r="RGB2" s="458" t="s">
        <v>1050</v>
      </c>
      <c r="RGC2" s="458" t="s">
        <v>1050</v>
      </c>
      <c r="RGD2" s="458" t="s">
        <v>1050</v>
      </c>
      <c r="RGE2" s="458" t="s">
        <v>1050</v>
      </c>
      <c r="RGF2" s="458" t="s">
        <v>1050</v>
      </c>
      <c r="RGG2" s="458" t="s">
        <v>1050</v>
      </c>
      <c r="RGH2" s="458" t="s">
        <v>1050</v>
      </c>
      <c r="RGI2" s="458" t="s">
        <v>1050</v>
      </c>
      <c r="RGJ2" s="458" t="s">
        <v>1050</v>
      </c>
      <c r="RGK2" s="458" t="s">
        <v>1050</v>
      </c>
      <c r="RGL2" s="458" t="s">
        <v>1050</v>
      </c>
      <c r="RGM2" s="458" t="s">
        <v>1050</v>
      </c>
      <c r="RGN2" s="458" t="s">
        <v>1050</v>
      </c>
      <c r="RGO2" s="458" t="s">
        <v>1050</v>
      </c>
      <c r="RGP2" s="458" t="s">
        <v>1050</v>
      </c>
      <c r="RGQ2" s="458" t="s">
        <v>1050</v>
      </c>
      <c r="RGR2" s="458" t="s">
        <v>1050</v>
      </c>
      <c r="RGS2" s="458" t="s">
        <v>1050</v>
      </c>
      <c r="RGT2" s="458" t="s">
        <v>1050</v>
      </c>
      <c r="RGU2" s="458" t="s">
        <v>1050</v>
      </c>
      <c r="RGV2" s="458" t="s">
        <v>1050</v>
      </c>
      <c r="RGW2" s="458" t="s">
        <v>1050</v>
      </c>
      <c r="RGX2" s="458" t="s">
        <v>1050</v>
      </c>
      <c r="RGY2" s="458" t="s">
        <v>1050</v>
      </c>
      <c r="RGZ2" s="458" t="s">
        <v>1050</v>
      </c>
      <c r="RHA2" s="458" t="s">
        <v>1050</v>
      </c>
      <c r="RHB2" s="458" t="s">
        <v>1050</v>
      </c>
      <c r="RHC2" s="458" t="s">
        <v>1050</v>
      </c>
      <c r="RHD2" s="458" t="s">
        <v>1050</v>
      </c>
      <c r="RHE2" s="458" t="s">
        <v>1050</v>
      </c>
      <c r="RHF2" s="458" t="s">
        <v>1050</v>
      </c>
      <c r="RHG2" s="458" t="s">
        <v>1050</v>
      </c>
      <c r="RHH2" s="458" t="s">
        <v>1050</v>
      </c>
      <c r="RHI2" s="458" t="s">
        <v>1050</v>
      </c>
      <c r="RHJ2" s="458" t="s">
        <v>1050</v>
      </c>
      <c r="RHK2" s="458" t="s">
        <v>1050</v>
      </c>
      <c r="RHL2" s="458" t="s">
        <v>1050</v>
      </c>
      <c r="RHM2" s="458" t="s">
        <v>1050</v>
      </c>
      <c r="RHN2" s="458" t="s">
        <v>1050</v>
      </c>
      <c r="RHO2" s="458" t="s">
        <v>1050</v>
      </c>
      <c r="RHP2" s="458" t="s">
        <v>1050</v>
      </c>
      <c r="RHQ2" s="458" t="s">
        <v>1050</v>
      </c>
      <c r="RHR2" s="458" t="s">
        <v>1050</v>
      </c>
      <c r="RHS2" s="458" t="s">
        <v>1050</v>
      </c>
      <c r="RHT2" s="458" t="s">
        <v>1050</v>
      </c>
      <c r="RHU2" s="458" t="s">
        <v>1050</v>
      </c>
      <c r="RHV2" s="458" t="s">
        <v>1050</v>
      </c>
      <c r="RHW2" s="458" t="s">
        <v>1050</v>
      </c>
      <c r="RHX2" s="458" t="s">
        <v>1050</v>
      </c>
      <c r="RHY2" s="458" t="s">
        <v>1050</v>
      </c>
      <c r="RHZ2" s="458" t="s">
        <v>1050</v>
      </c>
      <c r="RIA2" s="458" t="s">
        <v>1050</v>
      </c>
      <c r="RIB2" s="458" t="s">
        <v>1050</v>
      </c>
      <c r="RIC2" s="458" t="s">
        <v>1050</v>
      </c>
      <c r="RID2" s="458" t="s">
        <v>1050</v>
      </c>
      <c r="RIE2" s="458" t="s">
        <v>1050</v>
      </c>
      <c r="RIF2" s="458" t="s">
        <v>1050</v>
      </c>
      <c r="RIG2" s="458" t="s">
        <v>1050</v>
      </c>
      <c r="RIH2" s="458" t="s">
        <v>1050</v>
      </c>
      <c r="RII2" s="458" t="s">
        <v>1050</v>
      </c>
      <c r="RIJ2" s="458" t="s">
        <v>1050</v>
      </c>
      <c r="RIK2" s="458" t="s">
        <v>1050</v>
      </c>
      <c r="RIL2" s="458" t="s">
        <v>1050</v>
      </c>
      <c r="RIM2" s="458" t="s">
        <v>1050</v>
      </c>
      <c r="RIN2" s="458" t="s">
        <v>1050</v>
      </c>
      <c r="RIO2" s="458" t="s">
        <v>1050</v>
      </c>
      <c r="RIP2" s="458" t="s">
        <v>1050</v>
      </c>
      <c r="RIQ2" s="458" t="s">
        <v>1050</v>
      </c>
      <c r="RIR2" s="458" t="s">
        <v>1050</v>
      </c>
      <c r="RIS2" s="458" t="s">
        <v>1050</v>
      </c>
      <c r="RIT2" s="458" t="s">
        <v>1050</v>
      </c>
      <c r="RIU2" s="458" t="s">
        <v>1050</v>
      </c>
      <c r="RIV2" s="458" t="s">
        <v>1050</v>
      </c>
      <c r="RIW2" s="458" t="s">
        <v>1050</v>
      </c>
      <c r="RIX2" s="458" t="s">
        <v>1050</v>
      </c>
      <c r="RIY2" s="458" t="s">
        <v>1050</v>
      </c>
      <c r="RIZ2" s="458" t="s">
        <v>1050</v>
      </c>
      <c r="RJA2" s="458" t="s">
        <v>1050</v>
      </c>
      <c r="RJB2" s="458" t="s">
        <v>1050</v>
      </c>
      <c r="RJC2" s="458" t="s">
        <v>1050</v>
      </c>
      <c r="RJD2" s="458" t="s">
        <v>1050</v>
      </c>
      <c r="RJE2" s="458" t="s">
        <v>1050</v>
      </c>
      <c r="RJF2" s="458" t="s">
        <v>1050</v>
      </c>
      <c r="RJG2" s="458" t="s">
        <v>1050</v>
      </c>
      <c r="RJH2" s="458" t="s">
        <v>1050</v>
      </c>
      <c r="RJI2" s="458" t="s">
        <v>1050</v>
      </c>
      <c r="RJJ2" s="458" t="s">
        <v>1050</v>
      </c>
      <c r="RJK2" s="458" t="s">
        <v>1050</v>
      </c>
      <c r="RJL2" s="458" t="s">
        <v>1050</v>
      </c>
      <c r="RJM2" s="458" t="s">
        <v>1050</v>
      </c>
      <c r="RJN2" s="458" t="s">
        <v>1050</v>
      </c>
      <c r="RJO2" s="458" t="s">
        <v>1050</v>
      </c>
      <c r="RJP2" s="458" t="s">
        <v>1050</v>
      </c>
      <c r="RJQ2" s="458" t="s">
        <v>1050</v>
      </c>
      <c r="RJR2" s="458" t="s">
        <v>1050</v>
      </c>
      <c r="RJS2" s="458" t="s">
        <v>1050</v>
      </c>
      <c r="RJT2" s="458" t="s">
        <v>1050</v>
      </c>
      <c r="RJU2" s="458" t="s">
        <v>1050</v>
      </c>
      <c r="RJV2" s="458" t="s">
        <v>1050</v>
      </c>
      <c r="RJW2" s="458" t="s">
        <v>1050</v>
      </c>
      <c r="RJX2" s="458" t="s">
        <v>1050</v>
      </c>
      <c r="RJY2" s="458" t="s">
        <v>1050</v>
      </c>
      <c r="RJZ2" s="458" t="s">
        <v>1050</v>
      </c>
      <c r="RKA2" s="458" t="s">
        <v>1050</v>
      </c>
      <c r="RKB2" s="458" t="s">
        <v>1050</v>
      </c>
      <c r="RKC2" s="458" t="s">
        <v>1050</v>
      </c>
      <c r="RKD2" s="458" t="s">
        <v>1050</v>
      </c>
      <c r="RKE2" s="458" t="s">
        <v>1050</v>
      </c>
      <c r="RKF2" s="458" t="s">
        <v>1050</v>
      </c>
      <c r="RKG2" s="458" t="s">
        <v>1050</v>
      </c>
      <c r="RKH2" s="458" t="s">
        <v>1050</v>
      </c>
      <c r="RKI2" s="458" t="s">
        <v>1050</v>
      </c>
      <c r="RKJ2" s="458" t="s">
        <v>1050</v>
      </c>
      <c r="RKK2" s="458" t="s">
        <v>1050</v>
      </c>
      <c r="RKL2" s="458" t="s">
        <v>1050</v>
      </c>
      <c r="RKM2" s="458" t="s">
        <v>1050</v>
      </c>
      <c r="RKN2" s="458" t="s">
        <v>1050</v>
      </c>
      <c r="RKO2" s="458" t="s">
        <v>1050</v>
      </c>
      <c r="RKP2" s="458" t="s">
        <v>1050</v>
      </c>
      <c r="RKQ2" s="458" t="s">
        <v>1050</v>
      </c>
      <c r="RKR2" s="458" t="s">
        <v>1050</v>
      </c>
      <c r="RKS2" s="458" t="s">
        <v>1050</v>
      </c>
      <c r="RKT2" s="458" t="s">
        <v>1050</v>
      </c>
      <c r="RKU2" s="458" t="s">
        <v>1050</v>
      </c>
      <c r="RKV2" s="458" t="s">
        <v>1050</v>
      </c>
      <c r="RKW2" s="458" t="s">
        <v>1050</v>
      </c>
      <c r="RKX2" s="458" t="s">
        <v>1050</v>
      </c>
      <c r="RKY2" s="458" t="s">
        <v>1050</v>
      </c>
      <c r="RKZ2" s="458" t="s">
        <v>1050</v>
      </c>
      <c r="RLA2" s="458" t="s">
        <v>1050</v>
      </c>
      <c r="RLB2" s="458" t="s">
        <v>1050</v>
      </c>
      <c r="RLC2" s="458" t="s">
        <v>1050</v>
      </c>
      <c r="RLD2" s="458" t="s">
        <v>1050</v>
      </c>
      <c r="RLE2" s="458" t="s">
        <v>1050</v>
      </c>
      <c r="RLF2" s="458" t="s">
        <v>1050</v>
      </c>
      <c r="RLG2" s="458" t="s">
        <v>1050</v>
      </c>
      <c r="RLH2" s="458" t="s">
        <v>1050</v>
      </c>
      <c r="RLI2" s="458" t="s">
        <v>1050</v>
      </c>
      <c r="RLJ2" s="458" t="s">
        <v>1050</v>
      </c>
      <c r="RLK2" s="458" t="s">
        <v>1050</v>
      </c>
      <c r="RLL2" s="458" t="s">
        <v>1050</v>
      </c>
      <c r="RLM2" s="458" t="s">
        <v>1050</v>
      </c>
      <c r="RLN2" s="458" t="s">
        <v>1050</v>
      </c>
      <c r="RLO2" s="458" t="s">
        <v>1050</v>
      </c>
      <c r="RLP2" s="458" t="s">
        <v>1050</v>
      </c>
      <c r="RLQ2" s="458" t="s">
        <v>1050</v>
      </c>
      <c r="RLR2" s="458" t="s">
        <v>1050</v>
      </c>
      <c r="RLS2" s="458" t="s">
        <v>1050</v>
      </c>
      <c r="RLT2" s="458" t="s">
        <v>1050</v>
      </c>
      <c r="RLU2" s="458" t="s">
        <v>1050</v>
      </c>
      <c r="RLV2" s="458" t="s">
        <v>1050</v>
      </c>
      <c r="RLW2" s="458" t="s">
        <v>1050</v>
      </c>
      <c r="RLX2" s="458" t="s">
        <v>1050</v>
      </c>
      <c r="RLY2" s="458" t="s">
        <v>1050</v>
      </c>
      <c r="RLZ2" s="458" t="s">
        <v>1050</v>
      </c>
      <c r="RMA2" s="458" t="s">
        <v>1050</v>
      </c>
      <c r="RMB2" s="458" t="s">
        <v>1050</v>
      </c>
      <c r="RMC2" s="458" t="s">
        <v>1050</v>
      </c>
      <c r="RMD2" s="458" t="s">
        <v>1050</v>
      </c>
      <c r="RME2" s="458" t="s">
        <v>1050</v>
      </c>
      <c r="RMF2" s="458" t="s">
        <v>1050</v>
      </c>
      <c r="RMG2" s="458" t="s">
        <v>1050</v>
      </c>
      <c r="RMH2" s="458" t="s">
        <v>1050</v>
      </c>
      <c r="RMI2" s="458" t="s">
        <v>1050</v>
      </c>
      <c r="RMJ2" s="458" t="s">
        <v>1050</v>
      </c>
      <c r="RMK2" s="458" t="s">
        <v>1050</v>
      </c>
      <c r="RML2" s="458" t="s">
        <v>1050</v>
      </c>
      <c r="RMM2" s="458" t="s">
        <v>1050</v>
      </c>
      <c r="RMN2" s="458" t="s">
        <v>1050</v>
      </c>
      <c r="RMO2" s="458" t="s">
        <v>1050</v>
      </c>
      <c r="RMP2" s="458" t="s">
        <v>1050</v>
      </c>
      <c r="RMQ2" s="458" t="s">
        <v>1050</v>
      </c>
      <c r="RMR2" s="458" t="s">
        <v>1050</v>
      </c>
      <c r="RMS2" s="458" t="s">
        <v>1050</v>
      </c>
      <c r="RMT2" s="458" t="s">
        <v>1050</v>
      </c>
      <c r="RMU2" s="458" t="s">
        <v>1050</v>
      </c>
      <c r="RMV2" s="458" t="s">
        <v>1050</v>
      </c>
      <c r="RMW2" s="458" t="s">
        <v>1050</v>
      </c>
      <c r="RMX2" s="458" t="s">
        <v>1050</v>
      </c>
      <c r="RMY2" s="458" t="s">
        <v>1050</v>
      </c>
      <c r="RMZ2" s="458" t="s">
        <v>1050</v>
      </c>
      <c r="RNA2" s="458" t="s">
        <v>1050</v>
      </c>
      <c r="RNB2" s="458" t="s">
        <v>1050</v>
      </c>
      <c r="RNC2" s="458" t="s">
        <v>1050</v>
      </c>
      <c r="RND2" s="458" t="s">
        <v>1050</v>
      </c>
      <c r="RNE2" s="458" t="s">
        <v>1050</v>
      </c>
      <c r="RNF2" s="458" t="s">
        <v>1050</v>
      </c>
      <c r="RNG2" s="458" t="s">
        <v>1050</v>
      </c>
      <c r="RNH2" s="458" t="s">
        <v>1050</v>
      </c>
      <c r="RNI2" s="458" t="s">
        <v>1050</v>
      </c>
      <c r="RNJ2" s="458" t="s">
        <v>1050</v>
      </c>
      <c r="RNK2" s="458" t="s">
        <v>1050</v>
      </c>
      <c r="RNL2" s="458" t="s">
        <v>1050</v>
      </c>
      <c r="RNM2" s="458" t="s">
        <v>1050</v>
      </c>
      <c r="RNN2" s="458" t="s">
        <v>1050</v>
      </c>
      <c r="RNO2" s="458" t="s">
        <v>1050</v>
      </c>
      <c r="RNP2" s="458" t="s">
        <v>1050</v>
      </c>
      <c r="RNQ2" s="458" t="s">
        <v>1050</v>
      </c>
      <c r="RNR2" s="458" t="s">
        <v>1050</v>
      </c>
      <c r="RNS2" s="458" t="s">
        <v>1050</v>
      </c>
      <c r="RNT2" s="458" t="s">
        <v>1050</v>
      </c>
      <c r="RNU2" s="458" t="s">
        <v>1050</v>
      </c>
      <c r="RNV2" s="458" t="s">
        <v>1050</v>
      </c>
      <c r="RNW2" s="458" t="s">
        <v>1050</v>
      </c>
      <c r="RNX2" s="458" t="s">
        <v>1050</v>
      </c>
      <c r="RNY2" s="458" t="s">
        <v>1050</v>
      </c>
      <c r="RNZ2" s="458" t="s">
        <v>1050</v>
      </c>
      <c r="ROA2" s="458" t="s">
        <v>1050</v>
      </c>
      <c r="ROB2" s="458" t="s">
        <v>1050</v>
      </c>
      <c r="ROC2" s="458" t="s">
        <v>1050</v>
      </c>
      <c r="ROD2" s="458" t="s">
        <v>1050</v>
      </c>
      <c r="ROE2" s="458" t="s">
        <v>1050</v>
      </c>
      <c r="ROF2" s="458" t="s">
        <v>1050</v>
      </c>
      <c r="ROG2" s="458" t="s">
        <v>1050</v>
      </c>
      <c r="ROH2" s="458" t="s">
        <v>1050</v>
      </c>
      <c r="ROI2" s="458" t="s">
        <v>1050</v>
      </c>
      <c r="ROJ2" s="458" t="s">
        <v>1050</v>
      </c>
      <c r="ROK2" s="458" t="s">
        <v>1050</v>
      </c>
      <c r="ROL2" s="458" t="s">
        <v>1050</v>
      </c>
      <c r="ROM2" s="458" t="s">
        <v>1050</v>
      </c>
      <c r="RON2" s="458" t="s">
        <v>1050</v>
      </c>
      <c r="ROO2" s="458" t="s">
        <v>1050</v>
      </c>
      <c r="ROP2" s="458" t="s">
        <v>1050</v>
      </c>
      <c r="ROQ2" s="458" t="s">
        <v>1050</v>
      </c>
      <c r="ROR2" s="458" t="s">
        <v>1050</v>
      </c>
      <c r="ROS2" s="458" t="s">
        <v>1050</v>
      </c>
      <c r="ROT2" s="458" t="s">
        <v>1050</v>
      </c>
      <c r="ROU2" s="458" t="s">
        <v>1050</v>
      </c>
      <c r="ROV2" s="458" t="s">
        <v>1050</v>
      </c>
      <c r="ROW2" s="458" t="s">
        <v>1050</v>
      </c>
      <c r="ROX2" s="458" t="s">
        <v>1050</v>
      </c>
      <c r="ROY2" s="458" t="s">
        <v>1050</v>
      </c>
      <c r="ROZ2" s="458" t="s">
        <v>1050</v>
      </c>
      <c r="RPA2" s="458" t="s">
        <v>1050</v>
      </c>
      <c r="RPB2" s="458" t="s">
        <v>1050</v>
      </c>
      <c r="RPC2" s="458" t="s">
        <v>1050</v>
      </c>
      <c r="RPD2" s="458" t="s">
        <v>1050</v>
      </c>
      <c r="RPE2" s="458" t="s">
        <v>1050</v>
      </c>
      <c r="RPF2" s="458" t="s">
        <v>1050</v>
      </c>
      <c r="RPG2" s="458" t="s">
        <v>1050</v>
      </c>
      <c r="RPH2" s="458" t="s">
        <v>1050</v>
      </c>
      <c r="RPI2" s="458" t="s">
        <v>1050</v>
      </c>
      <c r="RPJ2" s="458" t="s">
        <v>1050</v>
      </c>
      <c r="RPK2" s="458" t="s">
        <v>1050</v>
      </c>
      <c r="RPL2" s="458" t="s">
        <v>1050</v>
      </c>
      <c r="RPM2" s="458" t="s">
        <v>1050</v>
      </c>
      <c r="RPN2" s="458" t="s">
        <v>1050</v>
      </c>
      <c r="RPO2" s="458" t="s">
        <v>1050</v>
      </c>
      <c r="RPP2" s="458" t="s">
        <v>1050</v>
      </c>
      <c r="RPQ2" s="458" t="s">
        <v>1050</v>
      </c>
      <c r="RPR2" s="458" t="s">
        <v>1050</v>
      </c>
      <c r="RPS2" s="458" t="s">
        <v>1050</v>
      </c>
      <c r="RPT2" s="458" t="s">
        <v>1050</v>
      </c>
      <c r="RPU2" s="458" t="s">
        <v>1050</v>
      </c>
      <c r="RPV2" s="458" t="s">
        <v>1050</v>
      </c>
      <c r="RPW2" s="458" t="s">
        <v>1050</v>
      </c>
      <c r="RPX2" s="458" t="s">
        <v>1050</v>
      </c>
      <c r="RPY2" s="458" t="s">
        <v>1050</v>
      </c>
      <c r="RPZ2" s="458" t="s">
        <v>1050</v>
      </c>
      <c r="RQA2" s="458" t="s">
        <v>1050</v>
      </c>
      <c r="RQB2" s="458" t="s">
        <v>1050</v>
      </c>
      <c r="RQC2" s="458" t="s">
        <v>1050</v>
      </c>
      <c r="RQD2" s="458" t="s">
        <v>1050</v>
      </c>
      <c r="RQE2" s="458" t="s">
        <v>1050</v>
      </c>
      <c r="RQF2" s="458" t="s">
        <v>1050</v>
      </c>
      <c r="RQG2" s="458" t="s">
        <v>1050</v>
      </c>
      <c r="RQH2" s="458" t="s">
        <v>1050</v>
      </c>
      <c r="RQI2" s="458" t="s">
        <v>1050</v>
      </c>
      <c r="RQJ2" s="458" t="s">
        <v>1050</v>
      </c>
      <c r="RQK2" s="458" t="s">
        <v>1050</v>
      </c>
      <c r="RQL2" s="458" t="s">
        <v>1050</v>
      </c>
      <c r="RQM2" s="458" t="s">
        <v>1050</v>
      </c>
      <c r="RQN2" s="458" t="s">
        <v>1050</v>
      </c>
      <c r="RQO2" s="458" t="s">
        <v>1050</v>
      </c>
      <c r="RQP2" s="458" t="s">
        <v>1050</v>
      </c>
      <c r="RQQ2" s="458" t="s">
        <v>1050</v>
      </c>
      <c r="RQR2" s="458" t="s">
        <v>1050</v>
      </c>
      <c r="RQS2" s="458" t="s">
        <v>1050</v>
      </c>
      <c r="RQT2" s="458" t="s">
        <v>1050</v>
      </c>
      <c r="RQU2" s="458" t="s">
        <v>1050</v>
      </c>
      <c r="RQV2" s="458" t="s">
        <v>1050</v>
      </c>
      <c r="RQW2" s="458" t="s">
        <v>1050</v>
      </c>
      <c r="RQX2" s="458" t="s">
        <v>1050</v>
      </c>
      <c r="RQY2" s="458" t="s">
        <v>1050</v>
      </c>
      <c r="RQZ2" s="458" t="s">
        <v>1050</v>
      </c>
      <c r="RRA2" s="458" t="s">
        <v>1050</v>
      </c>
      <c r="RRB2" s="458" t="s">
        <v>1050</v>
      </c>
      <c r="RRC2" s="458" t="s">
        <v>1050</v>
      </c>
      <c r="RRD2" s="458" t="s">
        <v>1050</v>
      </c>
      <c r="RRE2" s="458" t="s">
        <v>1050</v>
      </c>
      <c r="RRF2" s="458" t="s">
        <v>1050</v>
      </c>
      <c r="RRG2" s="458" t="s">
        <v>1050</v>
      </c>
      <c r="RRH2" s="458" t="s">
        <v>1050</v>
      </c>
      <c r="RRI2" s="458" t="s">
        <v>1050</v>
      </c>
      <c r="RRJ2" s="458" t="s">
        <v>1050</v>
      </c>
      <c r="RRK2" s="458" t="s">
        <v>1050</v>
      </c>
      <c r="RRL2" s="458" t="s">
        <v>1050</v>
      </c>
      <c r="RRM2" s="458" t="s">
        <v>1050</v>
      </c>
      <c r="RRN2" s="458" t="s">
        <v>1050</v>
      </c>
      <c r="RRO2" s="458" t="s">
        <v>1050</v>
      </c>
      <c r="RRP2" s="458" t="s">
        <v>1050</v>
      </c>
      <c r="RRQ2" s="458" t="s">
        <v>1050</v>
      </c>
      <c r="RRR2" s="458" t="s">
        <v>1050</v>
      </c>
      <c r="RRS2" s="458" t="s">
        <v>1050</v>
      </c>
      <c r="RRT2" s="458" t="s">
        <v>1050</v>
      </c>
      <c r="RRU2" s="458" t="s">
        <v>1050</v>
      </c>
      <c r="RRV2" s="458" t="s">
        <v>1050</v>
      </c>
      <c r="RRW2" s="458" t="s">
        <v>1050</v>
      </c>
      <c r="RRX2" s="458" t="s">
        <v>1050</v>
      </c>
      <c r="RRY2" s="458" t="s">
        <v>1050</v>
      </c>
      <c r="RRZ2" s="458" t="s">
        <v>1050</v>
      </c>
      <c r="RSA2" s="458" t="s">
        <v>1050</v>
      </c>
      <c r="RSB2" s="458" t="s">
        <v>1050</v>
      </c>
      <c r="RSC2" s="458" t="s">
        <v>1050</v>
      </c>
      <c r="RSD2" s="458" t="s">
        <v>1050</v>
      </c>
      <c r="RSE2" s="458" t="s">
        <v>1050</v>
      </c>
      <c r="RSF2" s="458" t="s">
        <v>1050</v>
      </c>
      <c r="RSG2" s="458" t="s">
        <v>1050</v>
      </c>
      <c r="RSH2" s="458" t="s">
        <v>1050</v>
      </c>
      <c r="RSI2" s="458" t="s">
        <v>1050</v>
      </c>
      <c r="RSJ2" s="458" t="s">
        <v>1050</v>
      </c>
      <c r="RSK2" s="458" t="s">
        <v>1050</v>
      </c>
      <c r="RSL2" s="458" t="s">
        <v>1050</v>
      </c>
      <c r="RSM2" s="458" t="s">
        <v>1050</v>
      </c>
      <c r="RSN2" s="458" t="s">
        <v>1050</v>
      </c>
      <c r="RSO2" s="458" t="s">
        <v>1050</v>
      </c>
      <c r="RSP2" s="458" t="s">
        <v>1050</v>
      </c>
      <c r="RSQ2" s="458" t="s">
        <v>1050</v>
      </c>
      <c r="RSR2" s="458" t="s">
        <v>1050</v>
      </c>
      <c r="RSS2" s="458" t="s">
        <v>1050</v>
      </c>
      <c r="RST2" s="458" t="s">
        <v>1050</v>
      </c>
      <c r="RSU2" s="458" t="s">
        <v>1050</v>
      </c>
      <c r="RSV2" s="458" t="s">
        <v>1050</v>
      </c>
      <c r="RSW2" s="458" t="s">
        <v>1050</v>
      </c>
      <c r="RSX2" s="458" t="s">
        <v>1050</v>
      </c>
      <c r="RSY2" s="458" t="s">
        <v>1050</v>
      </c>
      <c r="RSZ2" s="458" t="s">
        <v>1050</v>
      </c>
      <c r="RTA2" s="458" t="s">
        <v>1050</v>
      </c>
      <c r="RTB2" s="458" t="s">
        <v>1050</v>
      </c>
      <c r="RTC2" s="458" t="s">
        <v>1050</v>
      </c>
      <c r="RTD2" s="458" t="s">
        <v>1050</v>
      </c>
      <c r="RTE2" s="458" t="s">
        <v>1050</v>
      </c>
      <c r="RTF2" s="458" t="s">
        <v>1050</v>
      </c>
      <c r="RTG2" s="458" t="s">
        <v>1050</v>
      </c>
      <c r="RTH2" s="458" t="s">
        <v>1050</v>
      </c>
      <c r="RTI2" s="458" t="s">
        <v>1050</v>
      </c>
      <c r="RTJ2" s="458" t="s">
        <v>1050</v>
      </c>
      <c r="RTK2" s="458" t="s">
        <v>1050</v>
      </c>
      <c r="RTL2" s="458" t="s">
        <v>1050</v>
      </c>
      <c r="RTM2" s="458" t="s">
        <v>1050</v>
      </c>
      <c r="RTN2" s="458" t="s">
        <v>1050</v>
      </c>
      <c r="RTO2" s="458" t="s">
        <v>1050</v>
      </c>
      <c r="RTP2" s="458" t="s">
        <v>1050</v>
      </c>
      <c r="RTQ2" s="458" t="s">
        <v>1050</v>
      </c>
      <c r="RTR2" s="458" t="s">
        <v>1050</v>
      </c>
      <c r="RTS2" s="458" t="s">
        <v>1050</v>
      </c>
      <c r="RTT2" s="458" t="s">
        <v>1050</v>
      </c>
      <c r="RTU2" s="458" t="s">
        <v>1050</v>
      </c>
      <c r="RTV2" s="458" t="s">
        <v>1050</v>
      </c>
      <c r="RTW2" s="458" t="s">
        <v>1050</v>
      </c>
      <c r="RTX2" s="458" t="s">
        <v>1050</v>
      </c>
      <c r="RTY2" s="458" t="s">
        <v>1050</v>
      </c>
      <c r="RTZ2" s="458" t="s">
        <v>1050</v>
      </c>
      <c r="RUA2" s="458" t="s">
        <v>1050</v>
      </c>
      <c r="RUB2" s="458" t="s">
        <v>1050</v>
      </c>
      <c r="RUC2" s="458" t="s">
        <v>1050</v>
      </c>
      <c r="RUD2" s="458" t="s">
        <v>1050</v>
      </c>
      <c r="RUE2" s="458" t="s">
        <v>1050</v>
      </c>
      <c r="RUF2" s="458" t="s">
        <v>1050</v>
      </c>
      <c r="RUG2" s="458" t="s">
        <v>1050</v>
      </c>
      <c r="RUH2" s="458" t="s">
        <v>1050</v>
      </c>
      <c r="RUI2" s="458" t="s">
        <v>1050</v>
      </c>
      <c r="RUJ2" s="458" t="s">
        <v>1050</v>
      </c>
      <c r="RUK2" s="458" t="s">
        <v>1050</v>
      </c>
      <c r="RUL2" s="458" t="s">
        <v>1050</v>
      </c>
      <c r="RUM2" s="458" t="s">
        <v>1050</v>
      </c>
      <c r="RUN2" s="458" t="s">
        <v>1050</v>
      </c>
      <c r="RUO2" s="458" t="s">
        <v>1050</v>
      </c>
      <c r="RUP2" s="458" t="s">
        <v>1050</v>
      </c>
      <c r="RUQ2" s="458" t="s">
        <v>1050</v>
      </c>
      <c r="RUR2" s="458" t="s">
        <v>1050</v>
      </c>
      <c r="RUS2" s="458" t="s">
        <v>1050</v>
      </c>
      <c r="RUT2" s="458" t="s">
        <v>1050</v>
      </c>
      <c r="RUU2" s="458" t="s">
        <v>1050</v>
      </c>
      <c r="RUV2" s="458" t="s">
        <v>1050</v>
      </c>
      <c r="RUW2" s="458" t="s">
        <v>1050</v>
      </c>
      <c r="RUX2" s="458" t="s">
        <v>1050</v>
      </c>
      <c r="RUY2" s="458" t="s">
        <v>1050</v>
      </c>
      <c r="RUZ2" s="458" t="s">
        <v>1050</v>
      </c>
      <c r="RVA2" s="458" t="s">
        <v>1050</v>
      </c>
      <c r="RVB2" s="458" t="s">
        <v>1050</v>
      </c>
      <c r="RVC2" s="458" t="s">
        <v>1050</v>
      </c>
      <c r="RVD2" s="458" t="s">
        <v>1050</v>
      </c>
      <c r="RVE2" s="458" t="s">
        <v>1050</v>
      </c>
      <c r="RVF2" s="458" t="s">
        <v>1050</v>
      </c>
      <c r="RVG2" s="458" t="s">
        <v>1050</v>
      </c>
      <c r="RVH2" s="458" t="s">
        <v>1050</v>
      </c>
      <c r="RVI2" s="458" t="s">
        <v>1050</v>
      </c>
      <c r="RVJ2" s="458" t="s">
        <v>1050</v>
      </c>
      <c r="RVK2" s="458" t="s">
        <v>1050</v>
      </c>
      <c r="RVL2" s="458" t="s">
        <v>1050</v>
      </c>
      <c r="RVM2" s="458" t="s">
        <v>1050</v>
      </c>
      <c r="RVN2" s="458" t="s">
        <v>1050</v>
      </c>
      <c r="RVO2" s="458" t="s">
        <v>1050</v>
      </c>
      <c r="RVP2" s="458" t="s">
        <v>1050</v>
      </c>
      <c r="RVQ2" s="458" t="s">
        <v>1050</v>
      </c>
      <c r="RVR2" s="458" t="s">
        <v>1050</v>
      </c>
      <c r="RVS2" s="458" t="s">
        <v>1050</v>
      </c>
      <c r="RVT2" s="458" t="s">
        <v>1050</v>
      </c>
      <c r="RVU2" s="458" t="s">
        <v>1050</v>
      </c>
      <c r="RVV2" s="458" t="s">
        <v>1050</v>
      </c>
      <c r="RVW2" s="458" t="s">
        <v>1050</v>
      </c>
      <c r="RVX2" s="458" t="s">
        <v>1050</v>
      </c>
      <c r="RVY2" s="458" t="s">
        <v>1050</v>
      </c>
      <c r="RVZ2" s="458" t="s">
        <v>1050</v>
      </c>
      <c r="RWA2" s="458" t="s">
        <v>1050</v>
      </c>
      <c r="RWB2" s="458" t="s">
        <v>1050</v>
      </c>
      <c r="RWC2" s="458" t="s">
        <v>1050</v>
      </c>
      <c r="RWD2" s="458" t="s">
        <v>1050</v>
      </c>
      <c r="RWE2" s="458" t="s">
        <v>1050</v>
      </c>
      <c r="RWF2" s="458" t="s">
        <v>1050</v>
      </c>
      <c r="RWG2" s="458" t="s">
        <v>1050</v>
      </c>
      <c r="RWH2" s="458" t="s">
        <v>1050</v>
      </c>
      <c r="RWI2" s="458" t="s">
        <v>1050</v>
      </c>
      <c r="RWJ2" s="458" t="s">
        <v>1050</v>
      </c>
      <c r="RWK2" s="458" t="s">
        <v>1050</v>
      </c>
      <c r="RWL2" s="458" t="s">
        <v>1050</v>
      </c>
      <c r="RWM2" s="458" t="s">
        <v>1050</v>
      </c>
      <c r="RWN2" s="458" t="s">
        <v>1050</v>
      </c>
      <c r="RWO2" s="458" t="s">
        <v>1050</v>
      </c>
      <c r="RWP2" s="458" t="s">
        <v>1050</v>
      </c>
      <c r="RWQ2" s="458" t="s">
        <v>1050</v>
      </c>
      <c r="RWR2" s="458" t="s">
        <v>1050</v>
      </c>
      <c r="RWS2" s="458" t="s">
        <v>1050</v>
      </c>
      <c r="RWT2" s="458" t="s">
        <v>1050</v>
      </c>
      <c r="RWU2" s="458" t="s">
        <v>1050</v>
      </c>
      <c r="RWV2" s="458" t="s">
        <v>1050</v>
      </c>
      <c r="RWW2" s="458" t="s">
        <v>1050</v>
      </c>
      <c r="RWX2" s="458" t="s">
        <v>1050</v>
      </c>
      <c r="RWY2" s="458" t="s">
        <v>1050</v>
      </c>
      <c r="RWZ2" s="458" t="s">
        <v>1050</v>
      </c>
      <c r="RXA2" s="458" t="s">
        <v>1050</v>
      </c>
      <c r="RXB2" s="458" t="s">
        <v>1050</v>
      </c>
      <c r="RXC2" s="458" t="s">
        <v>1050</v>
      </c>
      <c r="RXD2" s="458" t="s">
        <v>1050</v>
      </c>
      <c r="RXE2" s="458" t="s">
        <v>1050</v>
      </c>
      <c r="RXF2" s="458" t="s">
        <v>1050</v>
      </c>
      <c r="RXG2" s="458" t="s">
        <v>1050</v>
      </c>
      <c r="RXH2" s="458" t="s">
        <v>1050</v>
      </c>
      <c r="RXI2" s="458" t="s">
        <v>1050</v>
      </c>
      <c r="RXJ2" s="458" t="s">
        <v>1050</v>
      </c>
      <c r="RXK2" s="458" t="s">
        <v>1050</v>
      </c>
      <c r="RXL2" s="458" t="s">
        <v>1050</v>
      </c>
      <c r="RXM2" s="458" t="s">
        <v>1050</v>
      </c>
      <c r="RXN2" s="458" t="s">
        <v>1050</v>
      </c>
      <c r="RXO2" s="458" t="s">
        <v>1050</v>
      </c>
      <c r="RXP2" s="458" t="s">
        <v>1050</v>
      </c>
      <c r="RXQ2" s="458" t="s">
        <v>1050</v>
      </c>
      <c r="RXR2" s="458" t="s">
        <v>1050</v>
      </c>
      <c r="RXS2" s="458" t="s">
        <v>1050</v>
      </c>
      <c r="RXT2" s="458" t="s">
        <v>1050</v>
      </c>
      <c r="RXU2" s="458" t="s">
        <v>1050</v>
      </c>
      <c r="RXV2" s="458" t="s">
        <v>1050</v>
      </c>
      <c r="RXW2" s="458" t="s">
        <v>1050</v>
      </c>
      <c r="RXX2" s="458" t="s">
        <v>1050</v>
      </c>
      <c r="RXY2" s="458" t="s">
        <v>1050</v>
      </c>
      <c r="RXZ2" s="458" t="s">
        <v>1050</v>
      </c>
      <c r="RYA2" s="458" t="s">
        <v>1050</v>
      </c>
      <c r="RYB2" s="458" t="s">
        <v>1050</v>
      </c>
      <c r="RYC2" s="458" t="s">
        <v>1050</v>
      </c>
      <c r="RYD2" s="458" t="s">
        <v>1050</v>
      </c>
      <c r="RYE2" s="458" t="s">
        <v>1050</v>
      </c>
      <c r="RYF2" s="458" t="s">
        <v>1050</v>
      </c>
      <c r="RYG2" s="458" t="s">
        <v>1050</v>
      </c>
      <c r="RYH2" s="458" t="s">
        <v>1050</v>
      </c>
      <c r="RYI2" s="458" t="s">
        <v>1050</v>
      </c>
      <c r="RYJ2" s="458" t="s">
        <v>1050</v>
      </c>
      <c r="RYK2" s="458" t="s">
        <v>1050</v>
      </c>
      <c r="RYL2" s="458" t="s">
        <v>1050</v>
      </c>
      <c r="RYM2" s="458" t="s">
        <v>1050</v>
      </c>
      <c r="RYN2" s="458" t="s">
        <v>1050</v>
      </c>
      <c r="RYO2" s="458" t="s">
        <v>1050</v>
      </c>
      <c r="RYP2" s="458" t="s">
        <v>1050</v>
      </c>
      <c r="RYQ2" s="458" t="s">
        <v>1050</v>
      </c>
      <c r="RYR2" s="458" t="s">
        <v>1050</v>
      </c>
      <c r="RYS2" s="458" t="s">
        <v>1050</v>
      </c>
      <c r="RYT2" s="458" t="s">
        <v>1050</v>
      </c>
      <c r="RYU2" s="458" t="s">
        <v>1050</v>
      </c>
      <c r="RYV2" s="458" t="s">
        <v>1050</v>
      </c>
      <c r="RYW2" s="458" t="s">
        <v>1050</v>
      </c>
      <c r="RYX2" s="458" t="s">
        <v>1050</v>
      </c>
      <c r="RYY2" s="458" t="s">
        <v>1050</v>
      </c>
      <c r="RYZ2" s="458" t="s">
        <v>1050</v>
      </c>
      <c r="RZA2" s="458" t="s">
        <v>1050</v>
      </c>
      <c r="RZB2" s="458" t="s">
        <v>1050</v>
      </c>
      <c r="RZC2" s="458" t="s">
        <v>1050</v>
      </c>
      <c r="RZD2" s="458" t="s">
        <v>1050</v>
      </c>
      <c r="RZE2" s="458" t="s">
        <v>1050</v>
      </c>
      <c r="RZF2" s="458" t="s">
        <v>1050</v>
      </c>
      <c r="RZG2" s="458" t="s">
        <v>1050</v>
      </c>
      <c r="RZH2" s="458" t="s">
        <v>1050</v>
      </c>
      <c r="RZI2" s="458" t="s">
        <v>1050</v>
      </c>
      <c r="RZJ2" s="458" t="s">
        <v>1050</v>
      </c>
      <c r="RZK2" s="458" t="s">
        <v>1050</v>
      </c>
      <c r="RZL2" s="458" t="s">
        <v>1050</v>
      </c>
      <c r="RZM2" s="458" t="s">
        <v>1050</v>
      </c>
      <c r="RZN2" s="458" t="s">
        <v>1050</v>
      </c>
      <c r="RZO2" s="458" t="s">
        <v>1050</v>
      </c>
      <c r="RZP2" s="458" t="s">
        <v>1050</v>
      </c>
      <c r="RZQ2" s="458" t="s">
        <v>1050</v>
      </c>
      <c r="RZR2" s="458" t="s">
        <v>1050</v>
      </c>
      <c r="RZS2" s="458" t="s">
        <v>1050</v>
      </c>
      <c r="RZT2" s="458" t="s">
        <v>1050</v>
      </c>
      <c r="RZU2" s="458" t="s">
        <v>1050</v>
      </c>
      <c r="RZV2" s="458" t="s">
        <v>1050</v>
      </c>
      <c r="RZW2" s="458" t="s">
        <v>1050</v>
      </c>
      <c r="RZX2" s="458" t="s">
        <v>1050</v>
      </c>
      <c r="RZY2" s="458" t="s">
        <v>1050</v>
      </c>
      <c r="RZZ2" s="458" t="s">
        <v>1050</v>
      </c>
      <c r="SAA2" s="458" t="s">
        <v>1050</v>
      </c>
      <c r="SAB2" s="458" t="s">
        <v>1050</v>
      </c>
      <c r="SAC2" s="458" t="s">
        <v>1050</v>
      </c>
      <c r="SAD2" s="458" t="s">
        <v>1050</v>
      </c>
      <c r="SAE2" s="458" t="s">
        <v>1050</v>
      </c>
      <c r="SAF2" s="458" t="s">
        <v>1050</v>
      </c>
      <c r="SAG2" s="458" t="s">
        <v>1050</v>
      </c>
      <c r="SAH2" s="458" t="s">
        <v>1050</v>
      </c>
      <c r="SAI2" s="458" t="s">
        <v>1050</v>
      </c>
      <c r="SAJ2" s="458" t="s">
        <v>1050</v>
      </c>
      <c r="SAK2" s="458" t="s">
        <v>1050</v>
      </c>
      <c r="SAL2" s="458" t="s">
        <v>1050</v>
      </c>
      <c r="SAM2" s="458" t="s">
        <v>1050</v>
      </c>
      <c r="SAN2" s="458" t="s">
        <v>1050</v>
      </c>
      <c r="SAO2" s="458" t="s">
        <v>1050</v>
      </c>
      <c r="SAP2" s="458" t="s">
        <v>1050</v>
      </c>
      <c r="SAQ2" s="458" t="s">
        <v>1050</v>
      </c>
      <c r="SAR2" s="458" t="s">
        <v>1050</v>
      </c>
      <c r="SAS2" s="458" t="s">
        <v>1050</v>
      </c>
      <c r="SAT2" s="458" t="s">
        <v>1050</v>
      </c>
      <c r="SAU2" s="458" t="s">
        <v>1050</v>
      </c>
      <c r="SAV2" s="458" t="s">
        <v>1050</v>
      </c>
      <c r="SAW2" s="458" t="s">
        <v>1050</v>
      </c>
      <c r="SAX2" s="458" t="s">
        <v>1050</v>
      </c>
      <c r="SAY2" s="458" t="s">
        <v>1050</v>
      </c>
      <c r="SAZ2" s="458" t="s">
        <v>1050</v>
      </c>
      <c r="SBA2" s="458" t="s">
        <v>1050</v>
      </c>
      <c r="SBB2" s="458" t="s">
        <v>1050</v>
      </c>
      <c r="SBC2" s="458" t="s">
        <v>1050</v>
      </c>
      <c r="SBD2" s="458" t="s">
        <v>1050</v>
      </c>
      <c r="SBE2" s="458" t="s">
        <v>1050</v>
      </c>
      <c r="SBF2" s="458" t="s">
        <v>1050</v>
      </c>
      <c r="SBG2" s="458" t="s">
        <v>1050</v>
      </c>
      <c r="SBH2" s="458" t="s">
        <v>1050</v>
      </c>
      <c r="SBI2" s="458" t="s">
        <v>1050</v>
      </c>
      <c r="SBJ2" s="458" t="s">
        <v>1050</v>
      </c>
      <c r="SBK2" s="458" t="s">
        <v>1050</v>
      </c>
      <c r="SBL2" s="458" t="s">
        <v>1050</v>
      </c>
      <c r="SBM2" s="458" t="s">
        <v>1050</v>
      </c>
      <c r="SBN2" s="458" t="s">
        <v>1050</v>
      </c>
      <c r="SBO2" s="458" t="s">
        <v>1050</v>
      </c>
      <c r="SBP2" s="458" t="s">
        <v>1050</v>
      </c>
      <c r="SBQ2" s="458" t="s">
        <v>1050</v>
      </c>
      <c r="SBR2" s="458" t="s">
        <v>1050</v>
      </c>
      <c r="SBS2" s="458" t="s">
        <v>1050</v>
      </c>
      <c r="SBT2" s="458" t="s">
        <v>1050</v>
      </c>
      <c r="SBU2" s="458" t="s">
        <v>1050</v>
      </c>
      <c r="SBV2" s="458" t="s">
        <v>1050</v>
      </c>
      <c r="SBW2" s="458" t="s">
        <v>1050</v>
      </c>
      <c r="SBX2" s="458" t="s">
        <v>1050</v>
      </c>
      <c r="SBY2" s="458" t="s">
        <v>1050</v>
      </c>
      <c r="SBZ2" s="458" t="s">
        <v>1050</v>
      </c>
      <c r="SCA2" s="458" t="s">
        <v>1050</v>
      </c>
      <c r="SCB2" s="458" t="s">
        <v>1050</v>
      </c>
      <c r="SCC2" s="458" t="s">
        <v>1050</v>
      </c>
      <c r="SCD2" s="458" t="s">
        <v>1050</v>
      </c>
      <c r="SCE2" s="458" t="s">
        <v>1050</v>
      </c>
      <c r="SCF2" s="458" t="s">
        <v>1050</v>
      </c>
      <c r="SCG2" s="458" t="s">
        <v>1050</v>
      </c>
      <c r="SCH2" s="458" t="s">
        <v>1050</v>
      </c>
      <c r="SCI2" s="458" t="s">
        <v>1050</v>
      </c>
      <c r="SCJ2" s="458" t="s">
        <v>1050</v>
      </c>
      <c r="SCK2" s="458" t="s">
        <v>1050</v>
      </c>
      <c r="SCL2" s="458" t="s">
        <v>1050</v>
      </c>
      <c r="SCM2" s="458" t="s">
        <v>1050</v>
      </c>
      <c r="SCN2" s="458" t="s">
        <v>1050</v>
      </c>
      <c r="SCO2" s="458" t="s">
        <v>1050</v>
      </c>
      <c r="SCP2" s="458" t="s">
        <v>1050</v>
      </c>
      <c r="SCQ2" s="458" t="s">
        <v>1050</v>
      </c>
      <c r="SCR2" s="458" t="s">
        <v>1050</v>
      </c>
      <c r="SCS2" s="458" t="s">
        <v>1050</v>
      </c>
      <c r="SCT2" s="458" t="s">
        <v>1050</v>
      </c>
      <c r="SCU2" s="458" t="s">
        <v>1050</v>
      </c>
      <c r="SCV2" s="458" t="s">
        <v>1050</v>
      </c>
      <c r="SCW2" s="458" t="s">
        <v>1050</v>
      </c>
      <c r="SCX2" s="458" t="s">
        <v>1050</v>
      </c>
      <c r="SCY2" s="458" t="s">
        <v>1050</v>
      </c>
      <c r="SCZ2" s="458" t="s">
        <v>1050</v>
      </c>
      <c r="SDA2" s="458" t="s">
        <v>1050</v>
      </c>
      <c r="SDB2" s="458" t="s">
        <v>1050</v>
      </c>
      <c r="SDC2" s="458" t="s">
        <v>1050</v>
      </c>
      <c r="SDD2" s="458" t="s">
        <v>1050</v>
      </c>
      <c r="SDE2" s="458" t="s">
        <v>1050</v>
      </c>
      <c r="SDF2" s="458" t="s">
        <v>1050</v>
      </c>
      <c r="SDG2" s="458" t="s">
        <v>1050</v>
      </c>
      <c r="SDH2" s="458" t="s">
        <v>1050</v>
      </c>
      <c r="SDI2" s="458" t="s">
        <v>1050</v>
      </c>
      <c r="SDJ2" s="458" t="s">
        <v>1050</v>
      </c>
      <c r="SDK2" s="458" t="s">
        <v>1050</v>
      </c>
      <c r="SDL2" s="458" t="s">
        <v>1050</v>
      </c>
      <c r="SDM2" s="458" t="s">
        <v>1050</v>
      </c>
      <c r="SDN2" s="458" t="s">
        <v>1050</v>
      </c>
      <c r="SDO2" s="458" t="s">
        <v>1050</v>
      </c>
      <c r="SDP2" s="458" t="s">
        <v>1050</v>
      </c>
      <c r="SDQ2" s="458" t="s">
        <v>1050</v>
      </c>
      <c r="SDR2" s="458" t="s">
        <v>1050</v>
      </c>
      <c r="SDS2" s="458" t="s">
        <v>1050</v>
      </c>
      <c r="SDT2" s="458" t="s">
        <v>1050</v>
      </c>
      <c r="SDU2" s="458" t="s">
        <v>1050</v>
      </c>
      <c r="SDV2" s="458" t="s">
        <v>1050</v>
      </c>
      <c r="SDW2" s="458" t="s">
        <v>1050</v>
      </c>
      <c r="SDX2" s="458" t="s">
        <v>1050</v>
      </c>
      <c r="SDY2" s="458" t="s">
        <v>1050</v>
      </c>
      <c r="SDZ2" s="458" t="s">
        <v>1050</v>
      </c>
      <c r="SEA2" s="458" t="s">
        <v>1050</v>
      </c>
      <c r="SEB2" s="458" t="s">
        <v>1050</v>
      </c>
      <c r="SEC2" s="458" t="s">
        <v>1050</v>
      </c>
      <c r="SED2" s="458" t="s">
        <v>1050</v>
      </c>
      <c r="SEE2" s="458" t="s">
        <v>1050</v>
      </c>
      <c r="SEF2" s="458" t="s">
        <v>1050</v>
      </c>
      <c r="SEG2" s="458" t="s">
        <v>1050</v>
      </c>
      <c r="SEH2" s="458" t="s">
        <v>1050</v>
      </c>
      <c r="SEI2" s="458" t="s">
        <v>1050</v>
      </c>
      <c r="SEJ2" s="458" t="s">
        <v>1050</v>
      </c>
      <c r="SEK2" s="458" t="s">
        <v>1050</v>
      </c>
      <c r="SEL2" s="458" t="s">
        <v>1050</v>
      </c>
      <c r="SEM2" s="458" t="s">
        <v>1050</v>
      </c>
      <c r="SEN2" s="458" t="s">
        <v>1050</v>
      </c>
      <c r="SEO2" s="458" t="s">
        <v>1050</v>
      </c>
      <c r="SEP2" s="458" t="s">
        <v>1050</v>
      </c>
      <c r="SEQ2" s="458" t="s">
        <v>1050</v>
      </c>
      <c r="SER2" s="458" t="s">
        <v>1050</v>
      </c>
      <c r="SES2" s="458" t="s">
        <v>1050</v>
      </c>
      <c r="SET2" s="458" t="s">
        <v>1050</v>
      </c>
      <c r="SEU2" s="458" t="s">
        <v>1050</v>
      </c>
      <c r="SEV2" s="458" t="s">
        <v>1050</v>
      </c>
      <c r="SEW2" s="458" t="s">
        <v>1050</v>
      </c>
      <c r="SEX2" s="458" t="s">
        <v>1050</v>
      </c>
      <c r="SEY2" s="458" t="s">
        <v>1050</v>
      </c>
      <c r="SEZ2" s="458" t="s">
        <v>1050</v>
      </c>
      <c r="SFA2" s="458" t="s">
        <v>1050</v>
      </c>
      <c r="SFB2" s="458" t="s">
        <v>1050</v>
      </c>
      <c r="SFC2" s="458" t="s">
        <v>1050</v>
      </c>
      <c r="SFD2" s="458" t="s">
        <v>1050</v>
      </c>
      <c r="SFE2" s="458" t="s">
        <v>1050</v>
      </c>
      <c r="SFF2" s="458" t="s">
        <v>1050</v>
      </c>
      <c r="SFG2" s="458" t="s">
        <v>1050</v>
      </c>
      <c r="SFH2" s="458" t="s">
        <v>1050</v>
      </c>
      <c r="SFI2" s="458" t="s">
        <v>1050</v>
      </c>
      <c r="SFJ2" s="458" t="s">
        <v>1050</v>
      </c>
      <c r="SFK2" s="458" t="s">
        <v>1050</v>
      </c>
      <c r="SFL2" s="458" t="s">
        <v>1050</v>
      </c>
      <c r="SFM2" s="458" t="s">
        <v>1050</v>
      </c>
      <c r="SFN2" s="458" t="s">
        <v>1050</v>
      </c>
      <c r="SFO2" s="458" t="s">
        <v>1050</v>
      </c>
      <c r="SFP2" s="458" t="s">
        <v>1050</v>
      </c>
      <c r="SFQ2" s="458" t="s">
        <v>1050</v>
      </c>
      <c r="SFR2" s="458" t="s">
        <v>1050</v>
      </c>
      <c r="SFS2" s="458" t="s">
        <v>1050</v>
      </c>
      <c r="SFT2" s="458" t="s">
        <v>1050</v>
      </c>
      <c r="SFU2" s="458" t="s">
        <v>1050</v>
      </c>
      <c r="SFV2" s="458" t="s">
        <v>1050</v>
      </c>
      <c r="SFW2" s="458" t="s">
        <v>1050</v>
      </c>
      <c r="SFX2" s="458" t="s">
        <v>1050</v>
      </c>
      <c r="SFY2" s="458" t="s">
        <v>1050</v>
      </c>
      <c r="SFZ2" s="458" t="s">
        <v>1050</v>
      </c>
      <c r="SGA2" s="458" t="s">
        <v>1050</v>
      </c>
      <c r="SGB2" s="458" t="s">
        <v>1050</v>
      </c>
      <c r="SGC2" s="458" t="s">
        <v>1050</v>
      </c>
      <c r="SGD2" s="458" t="s">
        <v>1050</v>
      </c>
      <c r="SGE2" s="458" t="s">
        <v>1050</v>
      </c>
      <c r="SGF2" s="458" t="s">
        <v>1050</v>
      </c>
      <c r="SGG2" s="458" t="s">
        <v>1050</v>
      </c>
      <c r="SGH2" s="458" t="s">
        <v>1050</v>
      </c>
      <c r="SGI2" s="458" t="s">
        <v>1050</v>
      </c>
      <c r="SGJ2" s="458" t="s">
        <v>1050</v>
      </c>
      <c r="SGK2" s="458" t="s">
        <v>1050</v>
      </c>
      <c r="SGL2" s="458" t="s">
        <v>1050</v>
      </c>
      <c r="SGM2" s="458" t="s">
        <v>1050</v>
      </c>
      <c r="SGN2" s="458" t="s">
        <v>1050</v>
      </c>
      <c r="SGO2" s="458" t="s">
        <v>1050</v>
      </c>
      <c r="SGP2" s="458" t="s">
        <v>1050</v>
      </c>
      <c r="SGQ2" s="458" t="s">
        <v>1050</v>
      </c>
      <c r="SGR2" s="458" t="s">
        <v>1050</v>
      </c>
      <c r="SGS2" s="458" t="s">
        <v>1050</v>
      </c>
      <c r="SGT2" s="458" t="s">
        <v>1050</v>
      </c>
      <c r="SGU2" s="458" t="s">
        <v>1050</v>
      </c>
      <c r="SGV2" s="458" t="s">
        <v>1050</v>
      </c>
      <c r="SGW2" s="458" t="s">
        <v>1050</v>
      </c>
      <c r="SGX2" s="458" t="s">
        <v>1050</v>
      </c>
      <c r="SGY2" s="458" t="s">
        <v>1050</v>
      </c>
      <c r="SGZ2" s="458" t="s">
        <v>1050</v>
      </c>
      <c r="SHA2" s="458" t="s">
        <v>1050</v>
      </c>
      <c r="SHB2" s="458" t="s">
        <v>1050</v>
      </c>
      <c r="SHC2" s="458" t="s">
        <v>1050</v>
      </c>
      <c r="SHD2" s="458" t="s">
        <v>1050</v>
      </c>
      <c r="SHE2" s="458" t="s">
        <v>1050</v>
      </c>
      <c r="SHF2" s="458" t="s">
        <v>1050</v>
      </c>
      <c r="SHG2" s="458" t="s">
        <v>1050</v>
      </c>
      <c r="SHH2" s="458" t="s">
        <v>1050</v>
      </c>
      <c r="SHI2" s="458" t="s">
        <v>1050</v>
      </c>
      <c r="SHJ2" s="458" t="s">
        <v>1050</v>
      </c>
      <c r="SHK2" s="458" t="s">
        <v>1050</v>
      </c>
      <c r="SHL2" s="458" t="s">
        <v>1050</v>
      </c>
      <c r="SHM2" s="458" t="s">
        <v>1050</v>
      </c>
      <c r="SHN2" s="458" t="s">
        <v>1050</v>
      </c>
      <c r="SHO2" s="458" t="s">
        <v>1050</v>
      </c>
      <c r="SHP2" s="458" t="s">
        <v>1050</v>
      </c>
      <c r="SHQ2" s="458" t="s">
        <v>1050</v>
      </c>
      <c r="SHR2" s="458" t="s">
        <v>1050</v>
      </c>
      <c r="SHS2" s="458" t="s">
        <v>1050</v>
      </c>
      <c r="SHT2" s="458" t="s">
        <v>1050</v>
      </c>
      <c r="SHU2" s="458" t="s">
        <v>1050</v>
      </c>
      <c r="SHV2" s="458" t="s">
        <v>1050</v>
      </c>
      <c r="SHW2" s="458" t="s">
        <v>1050</v>
      </c>
      <c r="SHX2" s="458" t="s">
        <v>1050</v>
      </c>
      <c r="SHY2" s="458" t="s">
        <v>1050</v>
      </c>
      <c r="SHZ2" s="458" t="s">
        <v>1050</v>
      </c>
      <c r="SIA2" s="458" t="s">
        <v>1050</v>
      </c>
      <c r="SIB2" s="458" t="s">
        <v>1050</v>
      </c>
      <c r="SIC2" s="458" t="s">
        <v>1050</v>
      </c>
      <c r="SID2" s="458" t="s">
        <v>1050</v>
      </c>
      <c r="SIE2" s="458" t="s">
        <v>1050</v>
      </c>
      <c r="SIF2" s="458" t="s">
        <v>1050</v>
      </c>
      <c r="SIG2" s="458" t="s">
        <v>1050</v>
      </c>
      <c r="SIH2" s="458" t="s">
        <v>1050</v>
      </c>
      <c r="SII2" s="458" t="s">
        <v>1050</v>
      </c>
      <c r="SIJ2" s="458" t="s">
        <v>1050</v>
      </c>
      <c r="SIK2" s="458" t="s">
        <v>1050</v>
      </c>
      <c r="SIL2" s="458" t="s">
        <v>1050</v>
      </c>
      <c r="SIM2" s="458" t="s">
        <v>1050</v>
      </c>
      <c r="SIN2" s="458" t="s">
        <v>1050</v>
      </c>
      <c r="SIO2" s="458" t="s">
        <v>1050</v>
      </c>
      <c r="SIP2" s="458" t="s">
        <v>1050</v>
      </c>
      <c r="SIQ2" s="458" t="s">
        <v>1050</v>
      </c>
      <c r="SIR2" s="458" t="s">
        <v>1050</v>
      </c>
      <c r="SIS2" s="458" t="s">
        <v>1050</v>
      </c>
      <c r="SIT2" s="458" t="s">
        <v>1050</v>
      </c>
      <c r="SIU2" s="458" t="s">
        <v>1050</v>
      </c>
      <c r="SIV2" s="458" t="s">
        <v>1050</v>
      </c>
      <c r="SIW2" s="458" t="s">
        <v>1050</v>
      </c>
      <c r="SIX2" s="458" t="s">
        <v>1050</v>
      </c>
      <c r="SIY2" s="458" t="s">
        <v>1050</v>
      </c>
      <c r="SIZ2" s="458" t="s">
        <v>1050</v>
      </c>
      <c r="SJA2" s="458" t="s">
        <v>1050</v>
      </c>
      <c r="SJB2" s="458" t="s">
        <v>1050</v>
      </c>
      <c r="SJC2" s="458" t="s">
        <v>1050</v>
      </c>
      <c r="SJD2" s="458" t="s">
        <v>1050</v>
      </c>
      <c r="SJE2" s="458" t="s">
        <v>1050</v>
      </c>
      <c r="SJF2" s="458" t="s">
        <v>1050</v>
      </c>
      <c r="SJG2" s="458" t="s">
        <v>1050</v>
      </c>
      <c r="SJH2" s="458" t="s">
        <v>1050</v>
      </c>
      <c r="SJI2" s="458" t="s">
        <v>1050</v>
      </c>
      <c r="SJJ2" s="458" t="s">
        <v>1050</v>
      </c>
      <c r="SJK2" s="458" t="s">
        <v>1050</v>
      </c>
      <c r="SJL2" s="458" t="s">
        <v>1050</v>
      </c>
      <c r="SJM2" s="458" t="s">
        <v>1050</v>
      </c>
      <c r="SJN2" s="458" t="s">
        <v>1050</v>
      </c>
      <c r="SJO2" s="458" t="s">
        <v>1050</v>
      </c>
      <c r="SJP2" s="458" t="s">
        <v>1050</v>
      </c>
      <c r="SJQ2" s="458" t="s">
        <v>1050</v>
      </c>
      <c r="SJR2" s="458" t="s">
        <v>1050</v>
      </c>
      <c r="SJS2" s="458" t="s">
        <v>1050</v>
      </c>
      <c r="SJT2" s="458" t="s">
        <v>1050</v>
      </c>
      <c r="SJU2" s="458" t="s">
        <v>1050</v>
      </c>
      <c r="SJV2" s="458" t="s">
        <v>1050</v>
      </c>
      <c r="SJW2" s="458" t="s">
        <v>1050</v>
      </c>
      <c r="SJX2" s="458" t="s">
        <v>1050</v>
      </c>
      <c r="SJY2" s="458" t="s">
        <v>1050</v>
      </c>
      <c r="SJZ2" s="458" t="s">
        <v>1050</v>
      </c>
      <c r="SKA2" s="458" t="s">
        <v>1050</v>
      </c>
      <c r="SKB2" s="458" t="s">
        <v>1050</v>
      </c>
      <c r="SKC2" s="458" t="s">
        <v>1050</v>
      </c>
      <c r="SKD2" s="458" t="s">
        <v>1050</v>
      </c>
      <c r="SKE2" s="458" t="s">
        <v>1050</v>
      </c>
      <c r="SKF2" s="458" t="s">
        <v>1050</v>
      </c>
      <c r="SKG2" s="458" t="s">
        <v>1050</v>
      </c>
      <c r="SKH2" s="458" t="s">
        <v>1050</v>
      </c>
      <c r="SKI2" s="458" t="s">
        <v>1050</v>
      </c>
      <c r="SKJ2" s="458" t="s">
        <v>1050</v>
      </c>
      <c r="SKK2" s="458" t="s">
        <v>1050</v>
      </c>
      <c r="SKL2" s="458" t="s">
        <v>1050</v>
      </c>
      <c r="SKM2" s="458" t="s">
        <v>1050</v>
      </c>
      <c r="SKN2" s="458" t="s">
        <v>1050</v>
      </c>
      <c r="SKO2" s="458" t="s">
        <v>1050</v>
      </c>
      <c r="SKP2" s="458" t="s">
        <v>1050</v>
      </c>
      <c r="SKQ2" s="458" t="s">
        <v>1050</v>
      </c>
      <c r="SKR2" s="458" t="s">
        <v>1050</v>
      </c>
      <c r="SKS2" s="458" t="s">
        <v>1050</v>
      </c>
      <c r="SKT2" s="458" t="s">
        <v>1050</v>
      </c>
      <c r="SKU2" s="458" t="s">
        <v>1050</v>
      </c>
      <c r="SKV2" s="458" t="s">
        <v>1050</v>
      </c>
      <c r="SKW2" s="458" t="s">
        <v>1050</v>
      </c>
      <c r="SKX2" s="458" t="s">
        <v>1050</v>
      </c>
      <c r="SKY2" s="458" t="s">
        <v>1050</v>
      </c>
      <c r="SKZ2" s="458" t="s">
        <v>1050</v>
      </c>
      <c r="SLA2" s="458" t="s">
        <v>1050</v>
      </c>
      <c r="SLB2" s="458" t="s">
        <v>1050</v>
      </c>
      <c r="SLC2" s="458" t="s">
        <v>1050</v>
      </c>
      <c r="SLD2" s="458" t="s">
        <v>1050</v>
      </c>
      <c r="SLE2" s="458" t="s">
        <v>1050</v>
      </c>
      <c r="SLF2" s="458" t="s">
        <v>1050</v>
      </c>
      <c r="SLG2" s="458" t="s">
        <v>1050</v>
      </c>
      <c r="SLH2" s="458" t="s">
        <v>1050</v>
      </c>
      <c r="SLI2" s="458" t="s">
        <v>1050</v>
      </c>
      <c r="SLJ2" s="458" t="s">
        <v>1050</v>
      </c>
      <c r="SLK2" s="458" t="s">
        <v>1050</v>
      </c>
      <c r="SLL2" s="458" t="s">
        <v>1050</v>
      </c>
      <c r="SLM2" s="458" t="s">
        <v>1050</v>
      </c>
      <c r="SLN2" s="458" t="s">
        <v>1050</v>
      </c>
      <c r="SLO2" s="458" t="s">
        <v>1050</v>
      </c>
      <c r="SLP2" s="458" t="s">
        <v>1050</v>
      </c>
      <c r="SLQ2" s="458" t="s">
        <v>1050</v>
      </c>
      <c r="SLR2" s="458" t="s">
        <v>1050</v>
      </c>
      <c r="SLS2" s="458" t="s">
        <v>1050</v>
      </c>
      <c r="SLT2" s="458" t="s">
        <v>1050</v>
      </c>
      <c r="SLU2" s="458" t="s">
        <v>1050</v>
      </c>
      <c r="SLV2" s="458" t="s">
        <v>1050</v>
      </c>
      <c r="SLW2" s="458" t="s">
        <v>1050</v>
      </c>
      <c r="SLX2" s="458" t="s">
        <v>1050</v>
      </c>
      <c r="SLY2" s="458" t="s">
        <v>1050</v>
      </c>
      <c r="SLZ2" s="458" t="s">
        <v>1050</v>
      </c>
      <c r="SMA2" s="458" t="s">
        <v>1050</v>
      </c>
      <c r="SMB2" s="458" t="s">
        <v>1050</v>
      </c>
      <c r="SMC2" s="458" t="s">
        <v>1050</v>
      </c>
      <c r="SMD2" s="458" t="s">
        <v>1050</v>
      </c>
      <c r="SME2" s="458" t="s">
        <v>1050</v>
      </c>
      <c r="SMF2" s="458" t="s">
        <v>1050</v>
      </c>
      <c r="SMG2" s="458" t="s">
        <v>1050</v>
      </c>
      <c r="SMH2" s="458" t="s">
        <v>1050</v>
      </c>
      <c r="SMI2" s="458" t="s">
        <v>1050</v>
      </c>
      <c r="SMJ2" s="458" t="s">
        <v>1050</v>
      </c>
      <c r="SMK2" s="458" t="s">
        <v>1050</v>
      </c>
      <c r="SML2" s="458" t="s">
        <v>1050</v>
      </c>
      <c r="SMM2" s="458" t="s">
        <v>1050</v>
      </c>
      <c r="SMN2" s="458" t="s">
        <v>1050</v>
      </c>
      <c r="SMO2" s="458" t="s">
        <v>1050</v>
      </c>
      <c r="SMP2" s="458" t="s">
        <v>1050</v>
      </c>
      <c r="SMQ2" s="458" t="s">
        <v>1050</v>
      </c>
      <c r="SMR2" s="458" t="s">
        <v>1050</v>
      </c>
      <c r="SMS2" s="458" t="s">
        <v>1050</v>
      </c>
      <c r="SMT2" s="458" t="s">
        <v>1050</v>
      </c>
      <c r="SMU2" s="458" t="s">
        <v>1050</v>
      </c>
      <c r="SMV2" s="458" t="s">
        <v>1050</v>
      </c>
      <c r="SMW2" s="458" t="s">
        <v>1050</v>
      </c>
      <c r="SMX2" s="458" t="s">
        <v>1050</v>
      </c>
      <c r="SMY2" s="458" t="s">
        <v>1050</v>
      </c>
      <c r="SMZ2" s="458" t="s">
        <v>1050</v>
      </c>
      <c r="SNA2" s="458" t="s">
        <v>1050</v>
      </c>
      <c r="SNB2" s="458" t="s">
        <v>1050</v>
      </c>
      <c r="SNC2" s="458" t="s">
        <v>1050</v>
      </c>
      <c r="SND2" s="458" t="s">
        <v>1050</v>
      </c>
      <c r="SNE2" s="458" t="s">
        <v>1050</v>
      </c>
      <c r="SNF2" s="458" t="s">
        <v>1050</v>
      </c>
      <c r="SNG2" s="458" t="s">
        <v>1050</v>
      </c>
      <c r="SNH2" s="458" t="s">
        <v>1050</v>
      </c>
      <c r="SNI2" s="458" t="s">
        <v>1050</v>
      </c>
      <c r="SNJ2" s="458" t="s">
        <v>1050</v>
      </c>
      <c r="SNK2" s="458" t="s">
        <v>1050</v>
      </c>
      <c r="SNL2" s="458" t="s">
        <v>1050</v>
      </c>
      <c r="SNM2" s="458" t="s">
        <v>1050</v>
      </c>
      <c r="SNN2" s="458" t="s">
        <v>1050</v>
      </c>
      <c r="SNO2" s="458" t="s">
        <v>1050</v>
      </c>
      <c r="SNP2" s="458" t="s">
        <v>1050</v>
      </c>
      <c r="SNQ2" s="458" t="s">
        <v>1050</v>
      </c>
      <c r="SNR2" s="458" t="s">
        <v>1050</v>
      </c>
      <c r="SNS2" s="458" t="s">
        <v>1050</v>
      </c>
      <c r="SNT2" s="458" t="s">
        <v>1050</v>
      </c>
      <c r="SNU2" s="458" t="s">
        <v>1050</v>
      </c>
      <c r="SNV2" s="458" t="s">
        <v>1050</v>
      </c>
      <c r="SNW2" s="458" t="s">
        <v>1050</v>
      </c>
      <c r="SNX2" s="458" t="s">
        <v>1050</v>
      </c>
      <c r="SNY2" s="458" t="s">
        <v>1050</v>
      </c>
      <c r="SNZ2" s="458" t="s">
        <v>1050</v>
      </c>
      <c r="SOA2" s="458" t="s">
        <v>1050</v>
      </c>
      <c r="SOB2" s="458" t="s">
        <v>1050</v>
      </c>
      <c r="SOC2" s="458" t="s">
        <v>1050</v>
      </c>
      <c r="SOD2" s="458" t="s">
        <v>1050</v>
      </c>
      <c r="SOE2" s="458" t="s">
        <v>1050</v>
      </c>
      <c r="SOF2" s="458" t="s">
        <v>1050</v>
      </c>
      <c r="SOG2" s="458" t="s">
        <v>1050</v>
      </c>
      <c r="SOH2" s="458" t="s">
        <v>1050</v>
      </c>
      <c r="SOI2" s="458" t="s">
        <v>1050</v>
      </c>
      <c r="SOJ2" s="458" t="s">
        <v>1050</v>
      </c>
      <c r="SOK2" s="458" t="s">
        <v>1050</v>
      </c>
      <c r="SOL2" s="458" t="s">
        <v>1050</v>
      </c>
      <c r="SOM2" s="458" t="s">
        <v>1050</v>
      </c>
      <c r="SON2" s="458" t="s">
        <v>1050</v>
      </c>
      <c r="SOO2" s="458" t="s">
        <v>1050</v>
      </c>
      <c r="SOP2" s="458" t="s">
        <v>1050</v>
      </c>
      <c r="SOQ2" s="458" t="s">
        <v>1050</v>
      </c>
      <c r="SOR2" s="458" t="s">
        <v>1050</v>
      </c>
      <c r="SOS2" s="458" t="s">
        <v>1050</v>
      </c>
      <c r="SOT2" s="458" t="s">
        <v>1050</v>
      </c>
      <c r="SOU2" s="458" t="s">
        <v>1050</v>
      </c>
      <c r="SOV2" s="458" t="s">
        <v>1050</v>
      </c>
      <c r="SOW2" s="458" t="s">
        <v>1050</v>
      </c>
      <c r="SOX2" s="458" t="s">
        <v>1050</v>
      </c>
      <c r="SOY2" s="458" t="s">
        <v>1050</v>
      </c>
      <c r="SOZ2" s="458" t="s">
        <v>1050</v>
      </c>
      <c r="SPA2" s="458" t="s">
        <v>1050</v>
      </c>
      <c r="SPB2" s="458" t="s">
        <v>1050</v>
      </c>
      <c r="SPC2" s="458" t="s">
        <v>1050</v>
      </c>
      <c r="SPD2" s="458" t="s">
        <v>1050</v>
      </c>
      <c r="SPE2" s="458" t="s">
        <v>1050</v>
      </c>
      <c r="SPF2" s="458" t="s">
        <v>1050</v>
      </c>
      <c r="SPG2" s="458" t="s">
        <v>1050</v>
      </c>
      <c r="SPH2" s="458" t="s">
        <v>1050</v>
      </c>
      <c r="SPI2" s="458" t="s">
        <v>1050</v>
      </c>
      <c r="SPJ2" s="458" t="s">
        <v>1050</v>
      </c>
      <c r="SPK2" s="458" t="s">
        <v>1050</v>
      </c>
      <c r="SPL2" s="458" t="s">
        <v>1050</v>
      </c>
      <c r="SPM2" s="458" t="s">
        <v>1050</v>
      </c>
      <c r="SPN2" s="458" t="s">
        <v>1050</v>
      </c>
      <c r="SPO2" s="458" t="s">
        <v>1050</v>
      </c>
      <c r="SPP2" s="458" t="s">
        <v>1050</v>
      </c>
      <c r="SPQ2" s="458" t="s">
        <v>1050</v>
      </c>
      <c r="SPR2" s="458" t="s">
        <v>1050</v>
      </c>
      <c r="SPS2" s="458" t="s">
        <v>1050</v>
      </c>
      <c r="SPT2" s="458" t="s">
        <v>1050</v>
      </c>
      <c r="SPU2" s="458" t="s">
        <v>1050</v>
      </c>
      <c r="SPV2" s="458" t="s">
        <v>1050</v>
      </c>
      <c r="SPW2" s="458" t="s">
        <v>1050</v>
      </c>
      <c r="SPX2" s="458" t="s">
        <v>1050</v>
      </c>
      <c r="SPY2" s="458" t="s">
        <v>1050</v>
      </c>
      <c r="SPZ2" s="458" t="s">
        <v>1050</v>
      </c>
      <c r="SQA2" s="458" t="s">
        <v>1050</v>
      </c>
      <c r="SQB2" s="458" t="s">
        <v>1050</v>
      </c>
      <c r="SQC2" s="458" t="s">
        <v>1050</v>
      </c>
      <c r="SQD2" s="458" t="s">
        <v>1050</v>
      </c>
      <c r="SQE2" s="458" t="s">
        <v>1050</v>
      </c>
      <c r="SQF2" s="458" t="s">
        <v>1050</v>
      </c>
      <c r="SQG2" s="458" t="s">
        <v>1050</v>
      </c>
      <c r="SQH2" s="458" t="s">
        <v>1050</v>
      </c>
      <c r="SQI2" s="458" t="s">
        <v>1050</v>
      </c>
      <c r="SQJ2" s="458" t="s">
        <v>1050</v>
      </c>
      <c r="SQK2" s="458" t="s">
        <v>1050</v>
      </c>
      <c r="SQL2" s="458" t="s">
        <v>1050</v>
      </c>
      <c r="SQM2" s="458" t="s">
        <v>1050</v>
      </c>
      <c r="SQN2" s="458" t="s">
        <v>1050</v>
      </c>
      <c r="SQO2" s="458" t="s">
        <v>1050</v>
      </c>
      <c r="SQP2" s="458" t="s">
        <v>1050</v>
      </c>
      <c r="SQQ2" s="458" t="s">
        <v>1050</v>
      </c>
      <c r="SQR2" s="458" t="s">
        <v>1050</v>
      </c>
      <c r="SQS2" s="458" t="s">
        <v>1050</v>
      </c>
      <c r="SQT2" s="458" t="s">
        <v>1050</v>
      </c>
      <c r="SQU2" s="458" t="s">
        <v>1050</v>
      </c>
      <c r="SQV2" s="458" t="s">
        <v>1050</v>
      </c>
      <c r="SQW2" s="458" t="s">
        <v>1050</v>
      </c>
      <c r="SQX2" s="458" t="s">
        <v>1050</v>
      </c>
      <c r="SQY2" s="458" t="s">
        <v>1050</v>
      </c>
      <c r="SQZ2" s="458" t="s">
        <v>1050</v>
      </c>
      <c r="SRA2" s="458" t="s">
        <v>1050</v>
      </c>
      <c r="SRB2" s="458" t="s">
        <v>1050</v>
      </c>
      <c r="SRC2" s="458" t="s">
        <v>1050</v>
      </c>
      <c r="SRD2" s="458" t="s">
        <v>1050</v>
      </c>
      <c r="SRE2" s="458" t="s">
        <v>1050</v>
      </c>
      <c r="SRF2" s="458" t="s">
        <v>1050</v>
      </c>
      <c r="SRG2" s="458" t="s">
        <v>1050</v>
      </c>
      <c r="SRH2" s="458" t="s">
        <v>1050</v>
      </c>
      <c r="SRI2" s="458" t="s">
        <v>1050</v>
      </c>
      <c r="SRJ2" s="458" t="s">
        <v>1050</v>
      </c>
      <c r="SRK2" s="458" t="s">
        <v>1050</v>
      </c>
      <c r="SRL2" s="458" t="s">
        <v>1050</v>
      </c>
      <c r="SRM2" s="458" t="s">
        <v>1050</v>
      </c>
      <c r="SRN2" s="458" t="s">
        <v>1050</v>
      </c>
      <c r="SRO2" s="458" t="s">
        <v>1050</v>
      </c>
      <c r="SRP2" s="458" t="s">
        <v>1050</v>
      </c>
      <c r="SRQ2" s="458" t="s">
        <v>1050</v>
      </c>
      <c r="SRR2" s="458" t="s">
        <v>1050</v>
      </c>
      <c r="SRS2" s="458" t="s">
        <v>1050</v>
      </c>
      <c r="SRT2" s="458" t="s">
        <v>1050</v>
      </c>
      <c r="SRU2" s="458" t="s">
        <v>1050</v>
      </c>
      <c r="SRV2" s="458" t="s">
        <v>1050</v>
      </c>
      <c r="SRW2" s="458" t="s">
        <v>1050</v>
      </c>
      <c r="SRX2" s="458" t="s">
        <v>1050</v>
      </c>
      <c r="SRY2" s="458" t="s">
        <v>1050</v>
      </c>
      <c r="SRZ2" s="458" t="s">
        <v>1050</v>
      </c>
      <c r="SSA2" s="458" t="s">
        <v>1050</v>
      </c>
      <c r="SSB2" s="458" t="s">
        <v>1050</v>
      </c>
      <c r="SSC2" s="458" t="s">
        <v>1050</v>
      </c>
      <c r="SSD2" s="458" t="s">
        <v>1050</v>
      </c>
      <c r="SSE2" s="458" t="s">
        <v>1050</v>
      </c>
      <c r="SSF2" s="458" t="s">
        <v>1050</v>
      </c>
      <c r="SSG2" s="458" t="s">
        <v>1050</v>
      </c>
      <c r="SSH2" s="458" t="s">
        <v>1050</v>
      </c>
      <c r="SSI2" s="458" t="s">
        <v>1050</v>
      </c>
      <c r="SSJ2" s="458" t="s">
        <v>1050</v>
      </c>
      <c r="SSK2" s="458" t="s">
        <v>1050</v>
      </c>
      <c r="SSL2" s="458" t="s">
        <v>1050</v>
      </c>
      <c r="SSM2" s="458" t="s">
        <v>1050</v>
      </c>
      <c r="SSN2" s="458" t="s">
        <v>1050</v>
      </c>
      <c r="SSO2" s="458" t="s">
        <v>1050</v>
      </c>
      <c r="SSP2" s="458" t="s">
        <v>1050</v>
      </c>
      <c r="SSQ2" s="458" t="s">
        <v>1050</v>
      </c>
      <c r="SSR2" s="458" t="s">
        <v>1050</v>
      </c>
      <c r="SSS2" s="458" t="s">
        <v>1050</v>
      </c>
      <c r="SST2" s="458" t="s">
        <v>1050</v>
      </c>
      <c r="SSU2" s="458" t="s">
        <v>1050</v>
      </c>
      <c r="SSV2" s="458" t="s">
        <v>1050</v>
      </c>
      <c r="SSW2" s="458" t="s">
        <v>1050</v>
      </c>
      <c r="SSX2" s="458" t="s">
        <v>1050</v>
      </c>
      <c r="SSY2" s="458" t="s">
        <v>1050</v>
      </c>
      <c r="SSZ2" s="458" t="s">
        <v>1050</v>
      </c>
      <c r="STA2" s="458" t="s">
        <v>1050</v>
      </c>
      <c r="STB2" s="458" t="s">
        <v>1050</v>
      </c>
      <c r="STC2" s="458" t="s">
        <v>1050</v>
      </c>
      <c r="STD2" s="458" t="s">
        <v>1050</v>
      </c>
      <c r="STE2" s="458" t="s">
        <v>1050</v>
      </c>
      <c r="STF2" s="458" t="s">
        <v>1050</v>
      </c>
      <c r="STG2" s="458" t="s">
        <v>1050</v>
      </c>
      <c r="STH2" s="458" t="s">
        <v>1050</v>
      </c>
      <c r="STI2" s="458" t="s">
        <v>1050</v>
      </c>
      <c r="STJ2" s="458" t="s">
        <v>1050</v>
      </c>
      <c r="STK2" s="458" t="s">
        <v>1050</v>
      </c>
      <c r="STL2" s="458" t="s">
        <v>1050</v>
      </c>
      <c r="STM2" s="458" t="s">
        <v>1050</v>
      </c>
      <c r="STN2" s="458" t="s">
        <v>1050</v>
      </c>
      <c r="STO2" s="458" t="s">
        <v>1050</v>
      </c>
      <c r="STP2" s="458" t="s">
        <v>1050</v>
      </c>
      <c r="STQ2" s="458" t="s">
        <v>1050</v>
      </c>
      <c r="STR2" s="458" t="s">
        <v>1050</v>
      </c>
      <c r="STS2" s="458" t="s">
        <v>1050</v>
      </c>
      <c r="STT2" s="458" t="s">
        <v>1050</v>
      </c>
      <c r="STU2" s="458" t="s">
        <v>1050</v>
      </c>
      <c r="STV2" s="458" t="s">
        <v>1050</v>
      </c>
      <c r="STW2" s="458" t="s">
        <v>1050</v>
      </c>
      <c r="STX2" s="458" t="s">
        <v>1050</v>
      </c>
      <c r="STY2" s="458" t="s">
        <v>1050</v>
      </c>
      <c r="STZ2" s="458" t="s">
        <v>1050</v>
      </c>
      <c r="SUA2" s="458" t="s">
        <v>1050</v>
      </c>
      <c r="SUB2" s="458" t="s">
        <v>1050</v>
      </c>
      <c r="SUC2" s="458" t="s">
        <v>1050</v>
      </c>
      <c r="SUD2" s="458" t="s">
        <v>1050</v>
      </c>
      <c r="SUE2" s="458" t="s">
        <v>1050</v>
      </c>
      <c r="SUF2" s="458" t="s">
        <v>1050</v>
      </c>
      <c r="SUG2" s="458" t="s">
        <v>1050</v>
      </c>
      <c r="SUH2" s="458" t="s">
        <v>1050</v>
      </c>
      <c r="SUI2" s="458" t="s">
        <v>1050</v>
      </c>
      <c r="SUJ2" s="458" t="s">
        <v>1050</v>
      </c>
      <c r="SUK2" s="458" t="s">
        <v>1050</v>
      </c>
      <c r="SUL2" s="458" t="s">
        <v>1050</v>
      </c>
      <c r="SUM2" s="458" t="s">
        <v>1050</v>
      </c>
      <c r="SUN2" s="458" t="s">
        <v>1050</v>
      </c>
      <c r="SUO2" s="458" t="s">
        <v>1050</v>
      </c>
      <c r="SUP2" s="458" t="s">
        <v>1050</v>
      </c>
      <c r="SUQ2" s="458" t="s">
        <v>1050</v>
      </c>
      <c r="SUR2" s="458" t="s">
        <v>1050</v>
      </c>
      <c r="SUS2" s="458" t="s">
        <v>1050</v>
      </c>
      <c r="SUT2" s="458" t="s">
        <v>1050</v>
      </c>
      <c r="SUU2" s="458" t="s">
        <v>1050</v>
      </c>
      <c r="SUV2" s="458" t="s">
        <v>1050</v>
      </c>
      <c r="SUW2" s="458" t="s">
        <v>1050</v>
      </c>
      <c r="SUX2" s="458" t="s">
        <v>1050</v>
      </c>
      <c r="SUY2" s="458" t="s">
        <v>1050</v>
      </c>
      <c r="SUZ2" s="458" t="s">
        <v>1050</v>
      </c>
      <c r="SVA2" s="458" t="s">
        <v>1050</v>
      </c>
      <c r="SVB2" s="458" t="s">
        <v>1050</v>
      </c>
      <c r="SVC2" s="458" t="s">
        <v>1050</v>
      </c>
      <c r="SVD2" s="458" t="s">
        <v>1050</v>
      </c>
      <c r="SVE2" s="458" t="s">
        <v>1050</v>
      </c>
      <c r="SVF2" s="458" t="s">
        <v>1050</v>
      </c>
      <c r="SVG2" s="458" t="s">
        <v>1050</v>
      </c>
      <c r="SVH2" s="458" t="s">
        <v>1050</v>
      </c>
      <c r="SVI2" s="458" t="s">
        <v>1050</v>
      </c>
      <c r="SVJ2" s="458" t="s">
        <v>1050</v>
      </c>
      <c r="SVK2" s="458" t="s">
        <v>1050</v>
      </c>
      <c r="SVL2" s="458" t="s">
        <v>1050</v>
      </c>
      <c r="SVM2" s="458" t="s">
        <v>1050</v>
      </c>
      <c r="SVN2" s="458" t="s">
        <v>1050</v>
      </c>
      <c r="SVO2" s="458" t="s">
        <v>1050</v>
      </c>
      <c r="SVP2" s="458" t="s">
        <v>1050</v>
      </c>
      <c r="SVQ2" s="458" t="s">
        <v>1050</v>
      </c>
      <c r="SVR2" s="458" t="s">
        <v>1050</v>
      </c>
      <c r="SVS2" s="458" t="s">
        <v>1050</v>
      </c>
      <c r="SVT2" s="458" t="s">
        <v>1050</v>
      </c>
      <c r="SVU2" s="458" t="s">
        <v>1050</v>
      </c>
      <c r="SVV2" s="458" t="s">
        <v>1050</v>
      </c>
      <c r="SVW2" s="458" t="s">
        <v>1050</v>
      </c>
      <c r="SVX2" s="458" t="s">
        <v>1050</v>
      </c>
      <c r="SVY2" s="458" t="s">
        <v>1050</v>
      </c>
      <c r="SVZ2" s="458" t="s">
        <v>1050</v>
      </c>
      <c r="SWA2" s="458" t="s">
        <v>1050</v>
      </c>
      <c r="SWB2" s="458" t="s">
        <v>1050</v>
      </c>
      <c r="SWC2" s="458" t="s">
        <v>1050</v>
      </c>
      <c r="SWD2" s="458" t="s">
        <v>1050</v>
      </c>
      <c r="SWE2" s="458" t="s">
        <v>1050</v>
      </c>
      <c r="SWF2" s="458" t="s">
        <v>1050</v>
      </c>
      <c r="SWG2" s="458" t="s">
        <v>1050</v>
      </c>
      <c r="SWH2" s="458" t="s">
        <v>1050</v>
      </c>
      <c r="SWI2" s="458" t="s">
        <v>1050</v>
      </c>
      <c r="SWJ2" s="458" t="s">
        <v>1050</v>
      </c>
      <c r="SWK2" s="458" t="s">
        <v>1050</v>
      </c>
      <c r="SWL2" s="458" t="s">
        <v>1050</v>
      </c>
      <c r="SWM2" s="458" t="s">
        <v>1050</v>
      </c>
      <c r="SWN2" s="458" t="s">
        <v>1050</v>
      </c>
      <c r="SWO2" s="458" t="s">
        <v>1050</v>
      </c>
      <c r="SWP2" s="458" t="s">
        <v>1050</v>
      </c>
      <c r="SWQ2" s="458" t="s">
        <v>1050</v>
      </c>
      <c r="SWR2" s="458" t="s">
        <v>1050</v>
      </c>
      <c r="SWS2" s="458" t="s">
        <v>1050</v>
      </c>
      <c r="SWT2" s="458" t="s">
        <v>1050</v>
      </c>
      <c r="SWU2" s="458" t="s">
        <v>1050</v>
      </c>
      <c r="SWV2" s="458" t="s">
        <v>1050</v>
      </c>
      <c r="SWW2" s="458" t="s">
        <v>1050</v>
      </c>
      <c r="SWX2" s="458" t="s">
        <v>1050</v>
      </c>
      <c r="SWY2" s="458" t="s">
        <v>1050</v>
      </c>
      <c r="SWZ2" s="458" t="s">
        <v>1050</v>
      </c>
      <c r="SXA2" s="458" t="s">
        <v>1050</v>
      </c>
      <c r="SXB2" s="458" t="s">
        <v>1050</v>
      </c>
      <c r="SXC2" s="458" t="s">
        <v>1050</v>
      </c>
      <c r="SXD2" s="458" t="s">
        <v>1050</v>
      </c>
      <c r="SXE2" s="458" t="s">
        <v>1050</v>
      </c>
      <c r="SXF2" s="458" t="s">
        <v>1050</v>
      </c>
      <c r="SXG2" s="458" t="s">
        <v>1050</v>
      </c>
      <c r="SXH2" s="458" t="s">
        <v>1050</v>
      </c>
      <c r="SXI2" s="458" t="s">
        <v>1050</v>
      </c>
      <c r="SXJ2" s="458" t="s">
        <v>1050</v>
      </c>
      <c r="SXK2" s="458" t="s">
        <v>1050</v>
      </c>
      <c r="SXL2" s="458" t="s">
        <v>1050</v>
      </c>
      <c r="SXM2" s="458" t="s">
        <v>1050</v>
      </c>
      <c r="SXN2" s="458" t="s">
        <v>1050</v>
      </c>
      <c r="SXO2" s="458" t="s">
        <v>1050</v>
      </c>
      <c r="SXP2" s="458" t="s">
        <v>1050</v>
      </c>
      <c r="SXQ2" s="458" t="s">
        <v>1050</v>
      </c>
      <c r="SXR2" s="458" t="s">
        <v>1050</v>
      </c>
      <c r="SXS2" s="458" t="s">
        <v>1050</v>
      </c>
      <c r="SXT2" s="458" t="s">
        <v>1050</v>
      </c>
      <c r="SXU2" s="458" t="s">
        <v>1050</v>
      </c>
      <c r="SXV2" s="458" t="s">
        <v>1050</v>
      </c>
      <c r="SXW2" s="458" t="s">
        <v>1050</v>
      </c>
      <c r="SXX2" s="458" t="s">
        <v>1050</v>
      </c>
      <c r="SXY2" s="458" t="s">
        <v>1050</v>
      </c>
      <c r="SXZ2" s="458" t="s">
        <v>1050</v>
      </c>
      <c r="SYA2" s="458" t="s">
        <v>1050</v>
      </c>
      <c r="SYB2" s="458" t="s">
        <v>1050</v>
      </c>
      <c r="SYC2" s="458" t="s">
        <v>1050</v>
      </c>
      <c r="SYD2" s="458" t="s">
        <v>1050</v>
      </c>
      <c r="SYE2" s="458" t="s">
        <v>1050</v>
      </c>
      <c r="SYF2" s="458" t="s">
        <v>1050</v>
      </c>
      <c r="SYG2" s="458" t="s">
        <v>1050</v>
      </c>
      <c r="SYH2" s="458" t="s">
        <v>1050</v>
      </c>
      <c r="SYI2" s="458" t="s">
        <v>1050</v>
      </c>
      <c r="SYJ2" s="458" t="s">
        <v>1050</v>
      </c>
      <c r="SYK2" s="458" t="s">
        <v>1050</v>
      </c>
      <c r="SYL2" s="458" t="s">
        <v>1050</v>
      </c>
      <c r="SYM2" s="458" t="s">
        <v>1050</v>
      </c>
      <c r="SYN2" s="458" t="s">
        <v>1050</v>
      </c>
      <c r="SYO2" s="458" t="s">
        <v>1050</v>
      </c>
      <c r="SYP2" s="458" t="s">
        <v>1050</v>
      </c>
      <c r="SYQ2" s="458" t="s">
        <v>1050</v>
      </c>
      <c r="SYR2" s="458" t="s">
        <v>1050</v>
      </c>
      <c r="SYS2" s="458" t="s">
        <v>1050</v>
      </c>
      <c r="SYT2" s="458" t="s">
        <v>1050</v>
      </c>
      <c r="SYU2" s="458" t="s">
        <v>1050</v>
      </c>
      <c r="SYV2" s="458" t="s">
        <v>1050</v>
      </c>
      <c r="SYW2" s="458" t="s">
        <v>1050</v>
      </c>
      <c r="SYX2" s="458" t="s">
        <v>1050</v>
      </c>
      <c r="SYY2" s="458" t="s">
        <v>1050</v>
      </c>
      <c r="SYZ2" s="458" t="s">
        <v>1050</v>
      </c>
      <c r="SZA2" s="458" t="s">
        <v>1050</v>
      </c>
      <c r="SZB2" s="458" t="s">
        <v>1050</v>
      </c>
      <c r="SZC2" s="458" t="s">
        <v>1050</v>
      </c>
      <c r="SZD2" s="458" t="s">
        <v>1050</v>
      </c>
      <c r="SZE2" s="458" t="s">
        <v>1050</v>
      </c>
      <c r="SZF2" s="458" t="s">
        <v>1050</v>
      </c>
      <c r="SZG2" s="458" t="s">
        <v>1050</v>
      </c>
      <c r="SZH2" s="458" t="s">
        <v>1050</v>
      </c>
      <c r="SZI2" s="458" t="s">
        <v>1050</v>
      </c>
      <c r="SZJ2" s="458" t="s">
        <v>1050</v>
      </c>
      <c r="SZK2" s="458" t="s">
        <v>1050</v>
      </c>
      <c r="SZL2" s="458" t="s">
        <v>1050</v>
      </c>
      <c r="SZM2" s="458" t="s">
        <v>1050</v>
      </c>
      <c r="SZN2" s="458" t="s">
        <v>1050</v>
      </c>
      <c r="SZO2" s="458" t="s">
        <v>1050</v>
      </c>
      <c r="SZP2" s="458" t="s">
        <v>1050</v>
      </c>
      <c r="SZQ2" s="458" t="s">
        <v>1050</v>
      </c>
      <c r="SZR2" s="458" t="s">
        <v>1050</v>
      </c>
      <c r="SZS2" s="458" t="s">
        <v>1050</v>
      </c>
      <c r="SZT2" s="458" t="s">
        <v>1050</v>
      </c>
      <c r="SZU2" s="458" t="s">
        <v>1050</v>
      </c>
      <c r="SZV2" s="458" t="s">
        <v>1050</v>
      </c>
      <c r="SZW2" s="458" t="s">
        <v>1050</v>
      </c>
      <c r="SZX2" s="458" t="s">
        <v>1050</v>
      </c>
      <c r="SZY2" s="458" t="s">
        <v>1050</v>
      </c>
      <c r="SZZ2" s="458" t="s">
        <v>1050</v>
      </c>
      <c r="TAA2" s="458" t="s">
        <v>1050</v>
      </c>
      <c r="TAB2" s="458" t="s">
        <v>1050</v>
      </c>
      <c r="TAC2" s="458" t="s">
        <v>1050</v>
      </c>
      <c r="TAD2" s="458" t="s">
        <v>1050</v>
      </c>
      <c r="TAE2" s="458" t="s">
        <v>1050</v>
      </c>
      <c r="TAF2" s="458" t="s">
        <v>1050</v>
      </c>
      <c r="TAG2" s="458" t="s">
        <v>1050</v>
      </c>
      <c r="TAH2" s="458" t="s">
        <v>1050</v>
      </c>
      <c r="TAI2" s="458" t="s">
        <v>1050</v>
      </c>
      <c r="TAJ2" s="458" t="s">
        <v>1050</v>
      </c>
      <c r="TAK2" s="458" t="s">
        <v>1050</v>
      </c>
      <c r="TAL2" s="458" t="s">
        <v>1050</v>
      </c>
      <c r="TAM2" s="458" t="s">
        <v>1050</v>
      </c>
      <c r="TAN2" s="458" t="s">
        <v>1050</v>
      </c>
      <c r="TAO2" s="458" t="s">
        <v>1050</v>
      </c>
      <c r="TAP2" s="458" t="s">
        <v>1050</v>
      </c>
      <c r="TAQ2" s="458" t="s">
        <v>1050</v>
      </c>
      <c r="TAR2" s="458" t="s">
        <v>1050</v>
      </c>
      <c r="TAS2" s="458" t="s">
        <v>1050</v>
      </c>
      <c r="TAT2" s="458" t="s">
        <v>1050</v>
      </c>
      <c r="TAU2" s="458" t="s">
        <v>1050</v>
      </c>
      <c r="TAV2" s="458" t="s">
        <v>1050</v>
      </c>
      <c r="TAW2" s="458" t="s">
        <v>1050</v>
      </c>
      <c r="TAX2" s="458" t="s">
        <v>1050</v>
      </c>
      <c r="TAY2" s="458" t="s">
        <v>1050</v>
      </c>
      <c r="TAZ2" s="458" t="s">
        <v>1050</v>
      </c>
      <c r="TBA2" s="458" t="s">
        <v>1050</v>
      </c>
      <c r="TBB2" s="458" t="s">
        <v>1050</v>
      </c>
      <c r="TBC2" s="458" t="s">
        <v>1050</v>
      </c>
      <c r="TBD2" s="458" t="s">
        <v>1050</v>
      </c>
      <c r="TBE2" s="458" t="s">
        <v>1050</v>
      </c>
      <c r="TBF2" s="458" t="s">
        <v>1050</v>
      </c>
      <c r="TBG2" s="458" t="s">
        <v>1050</v>
      </c>
      <c r="TBH2" s="458" t="s">
        <v>1050</v>
      </c>
      <c r="TBI2" s="458" t="s">
        <v>1050</v>
      </c>
      <c r="TBJ2" s="458" t="s">
        <v>1050</v>
      </c>
      <c r="TBK2" s="458" t="s">
        <v>1050</v>
      </c>
      <c r="TBL2" s="458" t="s">
        <v>1050</v>
      </c>
      <c r="TBM2" s="458" t="s">
        <v>1050</v>
      </c>
      <c r="TBN2" s="458" t="s">
        <v>1050</v>
      </c>
      <c r="TBO2" s="458" t="s">
        <v>1050</v>
      </c>
      <c r="TBP2" s="458" t="s">
        <v>1050</v>
      </c>
      <c r="TBQ2" s="458" t="s">
        <v>1050</v>
      </c>
      <c r="TBR2" s="458" t="s">
        <v>1050</v>
      </c>
      <c r="TBS2" s="458" t="s">
        <v>1050</v>
      </c>
      <c r="TBT2" s="458" t="s">
        <v>1050</v>
      </c>
      <c r="TBU2" s="458" t="s">
        <v>1050</v>
      </c>
      <c r="TBV2" s="458" t="s">
        <v>1050</v>
      </c>
      <c r="TBW2" s="458" t="s">
        <v>1050</v>
      </c>
      <c r="TBX2" s="458" t="s">
        <v>1050</v>
      </c>
      <c r="TBY2" s="458" t="s">
        <v>1050</v>
      </c>
      <c r="TBZ2" s="458" t="s">
        <v>1050</v>
      </c>
      <c r="TCA2" s="458" t="s">
        <v>1050</v>
      </c>
      <c r="TCB2" s="458" t="s">
        <v>1050</v>
      </c>
      <c r="TCC2" s="458" t="s">
        <v>1050</v>
      </c>
      <c r="TCD2" s="458" t="s">
        <v>1050</v>
      </c>
      <c r="TCE2" s="458" t="s">
        <v>1050</v>
      </c>
      <c r="TCF2" s="458" t="s">
        <v>1050</v>
      </c>
      <c r="TCG2" s="458" t="s">
        <v>1050</v>
      </c>
      <c r="TCH2" s="458" t="s">
        <v>1050</v>
      </c>
      <c r="TCI2" s="458" t="s">
        <v>1050</v>
      </c>
      <c r="TCJ2" s="458" t="s">
        <v>1050</v>
      </c>
      <c r="TCK2" s="458" t="s">
        <v>1050</v>
      </c>
      <c r="TCL2" s="458" t="s">
        <v>1050</v>
      </c>
      <c r="TCM2" s="458" t="s">
        <v>1050</v>
      </c>
      <c r="TCN2" s="458" t="s">
        <v>1050</v>
      </c>
      <c r="TCO2" s="458" t="s">
        <v>1050</v>
      </c>
      <c r="TCP2" s="458" t="s">
        <v>1050</v>
      </c>
      <c r="TCQ2" s="458" t="s">
        <v>1050</v>
      </c>
      <c r="TCR2" s="458" t="s">
        <v>1050</v>
      </c>
      <c r="TCS2" s="458" t="s">
        <v>1050</v>
      </c>
      <c r="TCT2" s="458" t="s">
        <v>1050</v>
      </c>
      <c r="TCU2" s="458" t="s">
        <v>1050</v>
      </c>
      <c r="TCV2" s="458" t="s">
        <v>1050</v>
      </c>
      <c r="TCW2" s="458" t="s">
        <v>1050</v>
      </c>
      <c r="TCX2" s="458" t="s">
        <v>1050</v>
      </c>
      <c r="TCY2" s="458" t="s">
        <v>1050</v>
      </c>
      <c r="TCZ2" s="458" t="s">
        <v>1050</v>
      </c>
      <c r="TDA2" s="458" t="s">
        <v>1050</v>
      </c>
      <c r="TDB2" s="458" t="s">
        <v>1050</v>
      </c>
      <c r="TDC2" s="458" t="s">
        <v>1050</v>
      </c>
      <c r="TDD2" s="458" t="s">
        <v>1050</v>
      </c>
      <c r="TDE2" s="458" t="s">
        <v>1050</v>
      </c>
      <c r="TDF2" s="458" t="s">
        <v>1050</v>
      </c>
      <c r="TDG2" s="458" t="s">
        <v>1050</v>
      </c>
      <c r="TDH2" s="458" t="s">
        <v>1050</v>
      </c>
      <c r="TDI2" s="458" t="s">
        <v>1050</v>
      </c>
      <c r="TDJ2" s="458" t="s">
        <v>1050</v>
      </c>
      <c r="TDK2" s="458" t="s">
        <v>1050</v>
      </c>
      <c r="TDL2" s="458" t="s">
        <v>1050</v>
      </c>
      <c r="TDM2" s="458" t="s">
        <v>1050</v>
      </c>
      <c r="TDN2" s="458" t="s">
        <v>1050</v>
      </c>
      <c r="TDO2" s="458" t="s">
        <v>1050</v>
      </c>
      <c r="TDP2" s="458" t="s">
        <v>1050</v>
      </c>
      <c r="TDQ2" s="458" t="s">
        <v>1050</v>
      </c>
      <c r="TDR2" s="458" t="s">
        <v>1050</v>
      </c>
      <c r="TDS2" s="458" t="s">
        <v>1050</v>
      </c>
      <c r="TDT2" s="458" t="s">
        <v>1050</v>
      </c>
      <c r="TDU2" s="458" t="s">
        <v>1050</v>
      </c>
      <c r="TDV2" s="458" t="s">
        <v>1050</v>
      </c>
      <c r="TDW2" s="458" t="s">
        <v>1050</v>
      </c>
      <c r="TDX2" s="458" t="s">
        <v>1050</v>
      </c>
      <c r="TDY2" s="458" t="s">
        <v>1050</v>
      </c>
      <c r="TDZ2" s="458" t="s">
        <v>1050</v>
      </c>
      <c r="TEA2" s="458" t="s">
        <v>1050</v>
      </c>
      <c r="TEB2" s="458" t="s">
        <v>1050</v>
      </c>
      <c r="TEC2" s="458" t="s">
        <v>1050</v>
      </c>
      <c r="TED2" s="458" t="s">
        <v>1050</v>
      </c>
      <c r="TEE2" s="458" t="s">
        <v>1050</v>
      </c>
      <c r="TEF2" s="458" t="s">
        <v>1050</v>
      </c>
      <c r="TEG2" s="458" t="s">
        <v>1050</v>
      </c>
      <c r="TEH2" s="458" t="s">
        <v>1050</v>
      </c>
      <c r="TEI2" s="458" t="s">
        <v>1050</v>
      </c>
      <c r="TEJ2" s="458" t="s">
        <v>1050</v>
      </c>
      <c r="TEK2" s="458" t="s">
        <v>1050</v>
      </c>
      <c r="TEL2" s="458" t="s">
        <v>1050</v>
      </c>
      <c r="TEM2" s="458" t="s">
        <v>1050</v>
      </c>
      <c r="TEN2" s="458" t="s">
        <v>1050</v>
      </c>
      <c r="TEO2" s="458" t="s">
        <v>1050</v>
      </c>
      <c r="TEP2" s="458" t="s">
        <v>1050</v>
      </c>
      <c r="TEQ2" s="458" t="s">
        <v>1050</v>
      </c>
      <c r="TER2" s="458" t="s">
        <v>1050</v>
      </c>
      <c r="TES2" s="458" t="s">
        <v>1050</v>
      </c>
      <c r="TET2" s="458" t="s">
        <v>1050</v>
      </c>
      <c r="TEU2" s="458" t="s">
        <v>1050</v>
      </c>
      <c r="TEV2" s="458" t="s">
        <v>1050</v>
      </c>
      <c r="TEW2" s="458" t="s">
        <v>1050</v>
      </c>
      <c r="TEX2" s="458" t="s">
        <v>1050</v>
      </c>
      <c r="TEY2" s="458" t="s">
        <v>1050</v>
      </c>
      <c r="TEZ2" s="458" t="s">
        <v>1050</v>
      </c>
      <c r="TFA2" s="458" t="s">
        <v>1050</v>
      </c>
      <c r="TFB2" s="458" t="s">
        <v>1050</v>
      </c>
      <c r="TFC2" s="458" t="s">
        <v>1050</v>
      </c>
      <c r="TFD2" s="458" t="s">
        <v>1050</v>
      </c>
      <c r="TFE2" s="458" t="s">
        <v>1050</v>
      </c>
      <c r="TFF2" s="458" t="s">
        <v>1050</v>
      </c>
      <c r="TFG2" s="458" t="s">
        <v>1050</v>
      </c>
      <c r="TFH2" s="458" t="s">
        <v>1050</v>
      </c>
      <c r="TFI2" s="458" t="s">
        <v>1050</v>
      </c>
      <c r="TFJ2" s="458" t="s">
        <v>1050</v>
      </c>
      <c r="TFK2" s="458" t="s">
        <v>1050</v>
      </c>
      <c r="TFL2" s="458" t="s">
        <v>1050</v>
      </c>
      <c r="TFM2" s="458" t="s">
        <v>1050</v>
      </c>
      <c r="TFN2" s="458" t="s">
        <v>1050</v>
      </c>
      <c r="TFO2" s="458" t="s">
        <v>1050</v>
      </c>
      <c r="TFP2" s="458" t="s">
        <v>1050</v>
      </c>
      <c r="TFQ2" s="458" t="s">
        <v>1050</v>
      </c>
      <c r="TFR2" s="458" t="s">
        <v>1050</v>
      </c>
      <c r="TFS2" s="458" t="s">
        <v>1050</v>
      </c>
      <c r="TFT2" s="458" t="s">
        <v>1050</v>
      </c>
      <c r="TFU2" s="458" t="s">
        <v>1050</v>
      </c>
      <c r="TFV2" s="458" t="s">
        <v>1050</v>
      </c>
      <c r="TFW2" s="458" t="s">
        <v>1050</v>
      </c>
      <c r="TFX2" s="458" t="s">
        <v>1050</v>
      </c>
      <c r="TFY2" s="458" t="s">
        <v>1050</v>
      </c>
      <c r="TFZ2" s="458" t="s">
        <v>1050</v>
      </c>
      <c r="TGA2" s="458" t="s">
        <v>1050</v>
      </c>
      <c r="TGB2" s="458" t="s">
        <v>1050</v>
      </c>
      <c r="TGC2" s="458" t="s">
        <v>1050</v>
      </c>
      <c r="TGD2" s="458" t="s">
        <v>1050</v>
      </c>
      <c r="TGE2" s="458" t="s">
        <v>1050</v>
      </c>
      <c r="TGF2" s="458" t="s">
        <v>1050</v>
      </c>
      <c r="TGG2" s="458" t="s">
        <v>1050</v>
      </c>
      <c r="TGH2" s="458" t="s">
        <v>1050</v>
      </c>
      <c r="TGI2" s="458" t="s">
        <v>1050</v>
      </c>
      <c r="TGJ2" s="458" t="s">
        <v>1050</v>
      </c>
      <c r="TGK2" s="458" t="s">
        <v>1050</v>
      </c>
      <c r="TGL2" s="458" t="s">
        <v>1050</v>
      </c>
      <c r="TGM2" s="458" t="s">
        <v>1050</v>
      </c>
      <c r="TGN2" s="458" t="s">
        <v>1050</v>
      </c>
      <c r="TGO2" s="458" t="s">
        <v>1050</v>
      </c>
      <c r="TGP2" s="458" t="s">
        <v>1050</v>
      </c>
      <c r="TGQ2" s="458" t="s">
        <v>1050</v>
      </c>
      <c r="TGR2" s="458" t="s">
        <v>1050</v>
      </c>
      <c r="TGS2" s="458" t="s">
        <v>1050</v>
      </c>
      <c r="TGT2" s="458" t="s">
        <v>1050</v>
      </c>
      <c r="TGU2" s="458" t="s">
        <v>1050</v>
      </c>
      <c r="TGV2" s="458" t="s">
        <v>1050</v>
      </c>
      <c r="TGW2" s="458" t="s">
        <v>1050</v>
      </c>
      <c r="TGX2" s="458" t="s">
        <v>1050</v>
      </c>
      <c r="TGY2" s="458" t="s">
        <v>1050</v>
      </c>
      <c r="TGZ2" s="458" t="s">
        <v>1050</v>
      </c>
      <c r="THA2" s="458" t="s">
        <v>1050</v>
      </c>
      <c r="THB2" s="458" t="s">
        <v>1050</v>
      </c>
      <c r="THC2" s="458" t="s">
        <v>1050</v>
      </c>
      <c r="THD2" s="458" t="s">
        <v>1050</v>
      </c>
      <c r="THE2" s="458" t="s">
        <v>1050</v>
      </c>
      <c r="THF2" s="458" t="s">
        <v>1050</v>
      </c>
      <c r="THG2" s="458" t="s">
        <v>1050</v>
      </c>
      <c r="THH2" s="458" t="s">
        <v>1050</v>
      </c>
      <c r="THI2" s="458" t="s">
        <v>1050</v>
      </c>
      <c r="THJ2" s="458" t="s">
        <v>1050</v>
      </c>
      <c r="THK2" s="458" t="s">
        <v>1050</v>
      </c>
      <c r="THL2" s="458" t="s">
        <v>1050</v>
      </c>
      <c r="THM2" s="458" t="s">
        <v>1050</v>
      </c>
      <c r="THN2" s="458" t="s">
        <v>1050</v>
      </c>
      <c r="THO2" s="458" t="s">
        <v>1050</v>
      </c>
      <c r="THP2" s="458" t="s">
        <v>1050</v>
      </c>
      <c r="THQ2" s="458" t="s">
        <v>1050</v>
      </c>
      <c r="THR2" s="458" t="s">
        <v>1050</v>
      </c>
      <c r="THS2" s="458" t="s">
        <v>1050</v>
      </c>
      <c r="THT2" s="458" t="s">
        <v>1050</v>
      </c>
      <c r="THU2" s="458" t="s">
        <v>1050</v>
      </c>
      <c r="THV2" s="458" t="s">
        <v>1050</v>
      </c>
      <c r="THW2" s="458" t="s">
        <v>1050</v>
      </c>
      <c r="THX2" s="458" t="s">
        <v>1050</v>
      </c>
      <c r="THY2" s="458" t="s">
        <v>1050</v>
      </c>
      <c r="THZ2" s="458" t="s">
        <v>1050</v>
      </c>
      <c r="TIA2" s="458" t="s">
        <v>1050</v>
      </c>
      <c r="TIB2" s="458" t="s">
        <v>1050</v>
      </c>
      <c r="TIC2" s="458" t="s">
        <v>1050</v>
      </c>
      <c r="TID2" s="458" t="s">
        <v>1050</v>
      </c>
      <c r="TIE2" s="458" t="s">
        <v>1050</v>
      </c>
      <c r="TIF2" s="458" t="s">
        <v>1050</v>
      </c>
      <c r="TIG2" s="458" t="s">
        <v>1050</v>
      </c>
      <c r="TIH2" s="458" t="s">
        <v>1050</v>
      </c>
      <c r="TII2" s="458" t="s">
        <v>1050</v>
      </c>
      <c r="TIJ2" s="458" t="s">
        <v>1050</v>
      </c>
      <c r="TIK2" s="458" t="s">
        <v>1050</v>
      </c>
      <c r="TIL2" s="458" t="s">
        <v>1050</v>
      </c>
      <c r="TIM2" s="458" t="s">
        <v>1050</v>
      </c>
      <c r="TIN2" s="458" t="s">
        <v>1050</v>
      </c>
      <c r="TIO2" s="458" t="s">
        <v>1050</v>
      </c>
      <c r="TIP2" s="458" t="s">
        <v>1050</v>
      </c>
      <c r="TIQ2" s="458" t="s">
        <v>1050</v>
      </c>
      <c r="TIR2" s="458" t="s">
        <v>1050</v>
      </c>
      <c r="TIS2" s="458" t="s">
        <v>1050</v>
      </c>
      <c r="TIT2" s="458" t="s">
        <v>1050</v>
      </c>
      <c r="TIU2" s="458" t="s">
        <v>1050</v>
      </c>
      <c r="TIV2" s="458" t="s">
        <v>1050</v>
      </c>
      <c r="TIW2" s="458" t="s">
        <v>1050</v>
      </c>
      <c r="TIX2" s="458" t="s">
        <v>1050</v>
      </c>
      <c r="TIY2" s="458" t="s">
        <v>1050</v>
      </c>
      <c r="TIZ2" s="458" t="s">
        <v>1050</v>
      </c>
      <c r="TJA2" s="458" t="s">
        <v>1050</v>
      </c>
      <c r="TJB2" s="458" t="s">
        <v>1050</v>
      </c>
      <c r="TJC2" s="458" t="s">
        <v>1050</v>
      </c>
      <c r="TJD2" s="458" t="s">
        <v>1050</v>
      </c>
      <c r="TJE2" s="458" t="s">
        <v>1050</v>
      </c>
      <c r="TJF2" s="458" t="s">
        <v>1050</v>
      </c>
      <c r="TJG2" s="458" t="s">
        <v>1050</v>
      </c>
      <c r="TJH2" s="458" t="s">
        <v>1050</v>
      </c>
      <c r="TJI2" s="458" t="s">
        <v>1050</v>
      </c>
      <c r="TJJ2" s="458" t="s">
        <v>1050</v>
      </c>
      <c r="TJK2" s="458" t="s">
        <v>1050</v>
      </c>
      <c r="TJL2" s="458" t="s">
        <v>1050</v>
      </c>
      <c r="TJM2" s="458" t="s">
        <v>1050</v>
      </c>
      <c r="TJN2" s="458" t="s">
        <v>1050</v>
      </c>
      <c r="TJO2" s="458" t="s">
        <v>1050</v>
      </c>
      <c r="TJP2" s="458" t="s">
        <v>1050</v>
      </c>
      <c r="TJQ2" s="458" t="s">
        <v>1050</v>
      </c>
      <c r="TJR2" s="458" t="s">
        <v>1050</v>
      </c>
      <c r="TJS2" s="458" t="s">
        <v>1050</v>
      </c>
      <c r="TJT2" s="458" t="s">
        <v>1050</v>
      </c>
      <c r="TJU2" s="458" t="s">
        <v>1050</v>
      </c>
      <c r="TJV2" s="458" t="s">
        <v>1050</v>
      </c>
      <c r="TJW2" s="458" t="s">
        <v>1050</v>
      </c>
      <c r="TJX2" s="458" t="s">
        <v>1050</v>
      </c>
      <c r="TJY2" s="458" t="s">
        <v>1050</v>
      </c>
      <c r="TJZ2" s="458" t="s">
        <v>1050</v>
      </c>
      <c r="TKA2" s="458" t="s">
        <v>1050</v>
      </c>
      <c r="TKB2" s="458" t="s">
        <v>1050</v>
      </c>
      <c r="TKC2" s="458" t="s">
        <v>1050</v>
      </c>
      <c r="TKD2" s="458" t="s">
        <v>1050</v>
      </c>
      <c r="TKE2" s="458" t="s">
        <v>1050</v>
      </c>
      <c r="TKF2" s="458" t="s">
        <v>1050</v>
      </c>
      <c r="TKG2" s="458" t="s">
        <v>1050</v>
      </c>
      <c r="TKH2" s="458" t="s">
        <v>1050</v>
      </c>
      <c r="TKI2" s="458" t="s">
        <v>1050</v>
      </c>
      <c r="TKJ2" s="458" t="s">
        <v>1050</v>
      </c>
      <c r="TKK2" s="458" t="s">
        <v>1050</v>
      </c>
      <c r="TKL2" s="458" t="s">
        <v>1050</v>
      </c>
      <c r="TKM2" s="458" t="s">
        <v>1050</v>
      </c>
      <c r="TKN2" s="458" t="s">
        <v>1050</v>
      </c>
      <c r="TKO2" s="458" t="s">
        <v>1050</v>
      </c>
      <c r="TKP2" s="458" t="s">
        <v>1050</v>
      </c>
      <c r="TKQ2" s="458" t="s">
        <v>1050</v>
      </c>
      <c r="TKR2" s="458" t="s">
        <v>1050</v>
      </c>
      <c r="TKS2" s="458" t="s">
        <v>1050</v>
      </c>
      <c r="TKT2" s="458" t="s">
        <v>1050</v>
      </c>
      <c r="TKU2" s="458" t="s">
        <v>1050</v>
      </c>
      <c r="TKV2" s="458" t="s">
        <v>1050</v>
      </c>
      <c r="TKW2" s="458" t="s">
        <v>1050</v>
      </c>
      <c r="TKX2" s="458" t="s">
        <v>1050</v>
      </c>
      <c r="TKY2" s="458" t="s">
        <v>1050</v>
      </c>
      <c r="TKZ2" s="458" t="s">
        <v>1050</v>
      </c>
      <c r="TLA2" s="458" t="s">
        <v>1050</v>
      </c>
      <c r="TLB2" s="458" t="s">
        <v>1050</v>
      </c>
      <c r="TLC2" s="458" t="s">
        <v>1050</v>
      </c>
      <c r="TLD2" s="458" t="s">
        <v>1050</v>
      </c>
      <c r="TLE2" s="458" t="s">
        <v>1050</v>
      </c>
      <c r="TLF2" s="458" t="s">
        <v>1050</v>
      </c>
      <c r="TLG2" s="458" t="s">
        <v>1050</v>
      </c>
      <c r="TLH2" s="458" t="s">
        <v>1050</v>
      </c>
      <c r="TLI2" s="458" t="s">
        <v>1050</v>
      </c>
      <c r="TLJ2" s="458" t="s">
        <v>1050</v>
      </c>
      <c r="TLK2" s="458" t="s">
        <v>1050</v>
      </c>
      <c r="TLL2" s="458" t="s">
        <v>1050</v>
      </c>
      <c r="TLM2" s="458" t="s">
        <v>1050</v>
      </c>
      <c r="TLN2" s="458" t="s">
        <v>1050</v>
      </c>
      <c r="TLO2" s="458" t="s">
        <v>1050</v>
      </c>
      <c r="TLP2" s="458" t="s">
        <v>1050</v>
      </c>
      <c r="TLQ2" s="458" t="s">
        <v>1050</v>
      </c>
      <c r="TLR2" s="458" t="s">
        <v>1050</v>
      </c>
      <c r="TLS2" s="458" t="s">
        <v>1050</v>
      </c>
      <c r="TLT2" s="458" t="s">
        <v>1050</v>
      </c>
      <c r="TLU2" s="458" t="s">
        <v>1050</v>
      </c>
      <c r="TLV2" s="458" t="s">
        <v>1050</v>
      </c>
      <c r="TLW2" s="458" t="s">
        <v>1050</v>
      </c>
      <c r="TLX2" s="458" t="s">
        <v>1050</v>
      </c>
      <c r="TLY2" s="458" t="s">
        <v>1050</v>
      </c>
      <c r="TLZ2" s="458" t="s">
        <v>1050</v>
      </c>
      <c r="TMA2" s="458" t="s">
        <v>1050</v>
      </c>
      <c r="TMB2" s="458" t="s">
        <v>1050</v>
      </c>
      <c r="TMC2" s="458" t="s">
        <v>1050</v>
      </c>
      <c r="TMD2" s="458" t="s">
        <v>1050</v>
      </c>
      <c r="TME2" s="458" t="s">
        <v>1050</v>
      </c>
      <c r="TMF2" s="458" t="s">
        <v>1050</v>
      </c>
      <c r="TMG2" s="458" t="s">
        <v>1050</v>
      </c>
      <c r="TMH2" s="458" t="s">
        <v>1050</v>
      </c>
      <c r="TMI2" s="458" t="s">
        <v>1050</v>
      </c>
      <c r="TMJ2" s="458" t="s">
        <v>1050</v>
      </c>
      <c r="TMK2" s="458" t="s">
        <v>1050</v>
      </c>
      <c r="TML2" s="458" t="s">
        <v>1050</v>
      </c>
      <c r="TMM2" s="458" t="s">
        <v>1050</v>
      </c>
      <c r="TMN2" s="458" t="s">
        <v>1050</v>
      </c>
      <c r="TMO2" s="458" t="s">
        <v>1050</v>
      </c>
      <c r="TMP2" s="458" t="s">
        <v>1050</v>
      </c>
      <c r="TMQ2" s="458" t="s">
        <v>1050</v>
      </c>
      <c r="TMR2" s="458" t="s">
        <v>1050</v>
      </c>
      <c r="TMS2" s="458" t="s">
        <v>1050</v>
      </c>
      <c r="TMT2" s="458" t="s">
        <v>1050</v>
      </c>
      <c r="TMU2" s="458" t="s">
        <v>1050</v>
      </c>
      <c r="TMV2" s="458" t="s">
        <v>1050</v>
      </c>
      <c r="TMW2" s="458" t="s">
        <v>1050</v>
      </c>
      <c r="TMX2" s="458" t="s">
        <v>1050</v>
      </c>
      <c r="TMY2" s="458" t="s">
        <v>1050</v>
      </c>
      <c r="TMZ2" s="458" t="s">
        <v>1050</v>
      </c>
      <c r="TNA2" s="458" t="s">
        <v>1050</v>
      </c>
      <c r="TNB2" s="458" t="s">
        <v>1050</v>
      </c>
      <c r="TNC2" s="458" t="s">
        <v>1050</v>
      </c>
      <c r="TND2" s="458" t="s">
        <v>1050</v>
      </c>
      <c r="TNE2" s="458" t="s">
        <v>1050</v>
      </c>
      <c r="TNF2" s="458" t="s">
        <v>1050</v>
      </c>
      <c r="TNG2" s="458" t="s">
        <v>1050</v>
      </c>
      <c r="TNH2" s="458" t="s">
        <v>1050</v>
      </c>
      <c r="TNI2" s="458" t="s">
        <v>1050</v>
      </c>
      <c r="TNJ2" s="458" t="s">
        <v>1050</v>
      </c>
      <c r="TNK2" s="458" t="s">
        <v>1050</v>
      </c>
      <c r="TNL2" s="458" t="s">
        <v>1050</v>
      </c>
      <c r="TNM2" s="458" t="s">
        <v>1050</v>
      </c>
      <c r="TNN2" s="458" t="s">
        <v>1050</v>
      </c>
      <c r="TNO2" s="458" t="s">
        <v>1050</v>
      </c>
      <c r="TNP2" s="458" t="s">
        <v>1050</v>
      </c>
      <c r="TNQ2" s="458" t="s">
        <v>1050</v>
      </c>
      <c r="TNR2" s="458" t="s">
        <v>1050</v>
      </c>
      <c r="TNS2" s="458" t="s">
        <v>1050</v>
      </c>
      <c r="TNT2" s="458" t="s">
        <v>1050</v>
      </c>
      <c r="TNU2" s="458" t="s">
        <v>1050</v>
      </c>
      <c r="TNV2" s="458" t="s">
        <v>1050</v>
      </c>
      <c r="TNW2" s="458" t="s">
        <v>1050</v>
      </c>
      <c r="TNX2" s="458" t="s">
        <v>1050</v>
      </c>
      <c r="TNY2" s="458" t="s">
        <v>1050</v>
      </c>
      <c r="TNZ2" s="458" t="s">
        <v>1050</v>
      </c>
      <c r="TOA2" s="458" t="s">
        <v>1050</v>
      </c>
      <c r="TOB2" s="458" t="s">
        <v>1050</v>
      </c>
      <c r="TOC2" s="458" t="s">
        <v>1050</v>
      </c>
      <c r="TOD2" s="458" t="s">
        <v>1050</v>
      </c>
      <c r="TOE2" s="458" t="s">
        <v>1050</v>
      </c>
      <c r="TOF2" s="458" t="s">
        <v>1050</v>
      </c>
      <c r="TOG2" s="458" t="s">
        <v>1050</v>
      </c>
      <c r="TOH2" s="458" t="s">
        <v>1050</v>
      </c>
      <c r="TOI2" s="458" t="s">
        <v>1050</v>
      </c>
      <c r="TOJ2" s="458" t="s">
        <v>1050</v>
      </c>
      <c r="TOK2" s="458" t="s">
        <v>1050</v>
      </c>
      <c r="TOL2" s="458" t="s">
        <v>1050</v>
      </c>
      <c r="TOM2" s="458" t="s">
        <v>1050</v>
      </c>
      <c r="TON2" s="458" t="s">
        <v>1050</v>
      </c>
      <c r="TOO2" s="458" t="s">
        <v>1050</v>
      </c>
      <c r="TOP2" s="458" t="s">
        <v>1050</v>
      </c>
      <c r="TOQ2" s="458" t="s">
        <v>1050</v>
      </c>
      <c r="TOR2" s="458" t="s">
        <v>1050</v>
      </c>
      <c r="TOS2" s="458" t="s">
        <v>1050</v>
      </c>
      <c r="TOT2" s="458" t="s">
        <v>1050</v>
      </c>
      <c r="TOU2" s="458" t="s">
        <v>1050</v>
      </c>
      <c r="TOV2" s="458" t="s">
        <v>1050</v>
      </c>
      <c r="TOW2" s="458" t="s">
        <v>1050</v>
      </c>
      <c r="TOX2" s="458" t="s">
        <v>1050</v>
      </c>
      <c r="TOY2" s="458" t="s">
        <v>1050</v>
      </c>
      <c r="TOZ2" s="458" t="s">
        <v>1050</v>
      </c>
      <c r="TPA2" s="458" t="s">
        <v>1050</v>
      </c>
      <c r="TPB2" s="458" t="s">
        <v>1050</v>
      </c>
      <c r="TPC2" s="458" t="s">
        <v>1050</v>
      </c>
      <c r="TPD2" s="458" t="s">
        <v>1050</v>
      </c>
      <c r="TPE2" s="458" t="s">
        <v>1050</v>
      </c>
      <c r="TPF2" s="458" t="s">
        <v>1050</v>
      </c>
      <c r="TPG2" s="458" t="s">
        <v>1050</v>
      </c>
      <c r="TPH2" s="458" t="s">
        <v>1050</v>
      </c>
      <c r="TPI2" s="458" t="s">
        <v>1050</v>
      </c>
      <c r="TPJ2" s="458" t="s">
        <v>1050</v>
      </c>
      <c r="TPK2" s="458" t="s">
        <v>1050</v>
      </c>
      <c r="TPL2" s="458" t="s">
        <v>1050</v>
      </c>
      <c r="TPM2" s="458" t="s">
        <v>1050</v>
      </c>
      <c r="TPN2" s="458" t="s">
        <v>1050</v>
      </c>
      <c r="TPO2" s="458" t="s">
        <v>1050</v>
      </c>
      <c r="TPP2" s="458" t="s">
        <v>1050</v>
      </c>
      <c r="TPQ2" s="458" t="s">
        <v>1050</v>
      </c>
      <c r="TPR2" s="458" t="s">
        <v>1050</v>
      </c>
      <c r="TPS2" s="458" t="s">
        <v>1050</v>
      </c>
      <c r="TPT2" s="458" t="s">
        <v>1050</v>
      </c>
      <c r="TPU2" s="458" t="s">
        <v>1050</v>
      </c>
      <c r="TPV2" s="458" t="s">
        <v>1050</v>
      </c>
      <c r="TPW2" s="458" t="s">
        <v>1050</v>
      </c>
      <c r="TPX2" s="458" t="s">
        <v>1050</v>
      </c>
      <c r="TPY2" s="458" t="s">
        <v>1050</v>
      </c>
      <c r="TPZ2" s="458" t="s">
        <v>1050</v>
      </c>
      <c r="TQA2" s="458" t="s">
        <v>1050</v>
      </c>
      <c r="TQB2" s="458" t="s">
        <v>1050</v>
      </c>
      <c r="TQC2" s="458" t="s">
        <v>1050</v>
      </c>
      <c r="TQD2" s="458" t="s">
        <v>1050</v>
      </c>
      <c r="TQE2" s="458" t="s">
        <v>1050</v>
      </c>
      <c r="TQF2" s="458" t="s">
        <v>1050</v>
      </c>
      <c r="TQG2" s="458" t="s">
        <v>1050</v>
      </c>
      <c r="TQH2" s="458" t="s">
        <v>1050</v>
      </c>
      <c r="TQI2" s="458" t="s">
        <v>1050</v>
      </c>
      <c r="TQJ2" s="458" t="s">
        <v>1050</v>
      </c>
      <c r="TQK2" s="458" t="s">
        <v>1050</v>
      </c>
      <c r="TQL2" s="458" t="s">
        <v>1050</v>
      </c>
      <c r="TQM2" s="458" t="s">
        <v>1050</v>
      </c>
      <c r="TQN2" s="458" t="s">
        <v>1050</v>
      </c>
      <c r="TQO2" s="458" t="s">
        <v>1050</v>
      </c>
      <c r="TQP2" s="458" t="s">
        <v>1050</v>
      </c>
      <c r="TQQ2" s="458" t="s">
        <v>1050</v>
      </c>
      <c r="TQR2" s="458" t="s">
        <v>1050</v>
      </c>
      <c r="TQS2" s="458" t="s">
        <v>1050</v>
      </c>
      <c r="TQT2" s="458" t="s">
        <v>1050</v>
      </c>
      <c r="TQU2" s="458" t="s">
        <v>1050</v>
      </c>
      <c r="TQV2" s="458" t="s">
        <v>1050</v>
      </c>
      <c r="TQW2" s="458" t="s">
        <v>1050</v>
      </c>
      <c r="TQX2" s="458" t="s">
        <v>1050</v>
      </c>
      <c r="TQY2" s="458" t="s">
        <v>1050</v>
      </c>
      <c r="TQZ2" s="458" t="s">
        <v>1050</v>
      </c>
      <c r="TRA2" s="458" t="s">
        <v>1050</v>
      </c>
      <c r="TRB2" s="458" t="s">
        <v>1050</v>
      </c>
      <c r="TRC2" s="458" t="s">
        <v>1050</v>
      </c>
      <c r="TRD2" s="458" t="s">
        <v>1050</v>
      </c>
      <c r="TRE2" s="458" t="s">
        <v>1050</v>
      </c>
      <c r="TRF2" s="458" t="s">
        <v>1050</v>
      </c>
      <c r="TRG2" s="458" t="s">
        <v>1050</v>
      </c>
      <c r="TRH2" s="458" t="s">
        <v>1050</v>
      </c>
      <c r="TRI2" s="458" t="s">
        <v>1050</v>
      </c>
      <c r="TRJ2" s="458" t="s">
        <v>1050</v>
      </c>
      <c r="TRK2" s="458" t="s">
        <v>1050</v>
      </c>
      <c r="TRL2" s="458" t="s">
        <v>1050</v>
      </c>
      <c r="TRM2" s="458" t="s">
        <v>1050</v>
      </c>
      <c r="TRN2" s="458" t="s">
        <v>1050</v>
      </c>
      <c r="TRO2" s="458" t="s">
        <v>1050</v>
      </c>
      <c r="TRP2" s="458" t="s">
        <v>1050</v>
      </c>
      <c r="TRQ2" s="458" t="s">
        <v>1050</v>
      </c>
      <c r="TRR2" s="458" t="s">
        <v>1050</v>
      </c>
      <c r="TRS2" s="458" t="s">
        <v>1050</v>
      </c>
      <c r="TRT2" s="458" t="s">
        <v>1050</v>
      </c>
      <c r="TRU2" s="458" t="s">
        <v>1050</v>
      </c>
      <c r="TRV2" s="458" t="s">
        <v>1050</v>
      </c>
      <c r="TRW2" s="458" t="s">
        <v>1050</v>
      </c>
      <c r="TRX2" s="458" t="s">
        <v>1050</v>
      </c>
      <c r="TRY2" s="458" t="s">
        <v>1050</v>
      </c>
      <c r="TRZ2" s="458" t="s">
        <v>1050</v>
      </c>
      <c r="TSA2" s="458" t="s">
        <v>1050</v>
      </c>
      <c r="TSB2" s="458" t="s">
        <v>1050</v>
      </c>
      <c r="TSC2" s="458" t="s">
        <v>1050</v>
      </c>
      <c r="TSD2" s="458" t="s">
        <v>1050</v>
      </c>
      <c r="TSE2" s="458" t="s">
        <v>1050</v>
      </c>
      <c r="TSF2" s="458" t="s">
        <v>1050</v>
      </c>
      <c r="TSG2" s="458" t="s">
        <v>1050</v>
      </c>
      <c r="TSH2" s="458" t="s">
        <v>1050</v>
      </c>
      <c r="TSI2" s="458" t="s">
        <v>1050</v>
      </c>
      <c r="TSJ2" s="458" t="s">
        <v>1050</v>
      </c>
      <c r="TSK2" s="458" t="s">
        <v>1050</v>
      </c>
      <c r="TSL2" s="458" t="s">
        <v>1050</v>
      </c>
      <c r="TSM2" s="458" t="s">
        <v>1050</v>
      </c>
      <c r="TSN2" s="458" t="s">
        <v>1050</v>
      </c>
      <c r="TSO2" s="458" t="s">
        <v>1050</v>
      </c>
      <c r="TSP2" s="458" t="s">
        <v>1050</v>
      </c>
      <c r="TSQ2" s="458" t="s">
        <v>1050</v>
      </c>
      <c r="TSR2" s="458" t="s">
        <v>1050</v>
      </c>
      <c r="TSS2" s="458" t="s">
        <v>1050</v>
      </c>
      <c r="TST2" s="458" t="s">
        <v>1050</v>
      </c>
      <c r="TSU2" s="458" t="s">
        <v>1050</v>
      </c>
      <c r="TSV2" s="458" t="s">
        <v>1050</v>
      </c>
      <c r="TSW2" s="458" t="s">
        <v>1050</v>
      </c>
      <c r="TSX2" s="458" t="s">
        <v>1050</v>
      </c>
      <c r="TSY2" s="458" t="s">
        <v>1050</v>
      </c>
      <c r="TSZ2" s="458" t="s">
        <v>1050</v>
      </c>
      <c r="TTA2" s="458" t="s">
        <v>1050</v>
      </c>
      <c r="TTB2" s="458" t="s">
        <v>1050</v>
      </c>
      <c r="TTC2" s="458" t="s">
        <v>1050</v>
      </c>
      <c r="TTD2" s="458" t="s">
        <v>1050</v>
      </c>
      <c r="TTE2" s="458" t="s">
        <v>1050</v>
      </c>
      <c r="TTF2" s="458" t="s">
        <v>1050</v>
      </c>
      <c r="TTG2" s="458" t="s">
        <v>1050</v>
      </c>
      <c r="TTH2" s="458" t="s">
        <v>1050</v>
      </c>
      <c r="TTI2" s="458" t="s">
        <v>1050</v>
      </c>
      <c r="TTJ2" s="458" t="s">
        <v>1050</v>
      </c>
      <c r="TTK2" s="458" t="s">
        <v>1050</v>
      </c>
      <c r="TTL2" s="458" t="s">
        <v>1050</v>
      </c>
      <c r="TTM2" s="458" t="s">
        <v>1050</v>
      </c>
      <c r="TTN2" s="458" t="s">
        <v>1050</v>
      </c>
      <c r="TTO2" s="458" t="s">
        <v>1050</v>
      </c>
      <c r="TTP2" s="458" t="s">
        <v>1050</v>
      </c>
      <c r="TTQ2" s="458" t="s">
        <v>1050</v>
      </c>
      <c r="TTR2" s="458" t="s">
        <v>1050</v>
      </c>
      <c r="TTS2" s="458" t="s">
        <v>1050</v>
      </c>
      <c r="TTT2" s="458" t="s">
        <v>1050</v>
      </c>
      <c r="TTU2" s="458" t="s">
        <v>1050</v>
      </c>
      <c r="TTV2" s="458" t="s">
        <v>1050</v>
      </c>
      <c r="TTW2" s="458" t="s">
        <v>1050</v>
      </c>
      <c r="TTX2" s="458" t="s">
        <v>1050</v>
      </c>
      <c r="TTY2" s="458" t="s">
        <v>1050</v>
      </c>
      <c r="TTZ2" s="458" t="s">
        <v>1050</v>
      </c>
      <c r="TUA2" s="458" t="s">
        <v>1050</v>
      </c>
      <c r="TUB2" s="458" t="s">
        <v>1050</v>
      </c>
      <c r="TUC2" s="458" t="s">
        <v>1050</v>
      </c>
      <c r="TUD2" s="458" t="s">
        <v>1050</v>
      </c>
      <c r="TUE2" s="458" t="s">
        <v>1050</v>
      </c>
      <c r="TUF2" s="458" t="s">
        <v>1050</v>
      </c>
      <c r="TUG2" s="458" t="s">
        <v>1050</v>
      </c>
      <c r="TUH2" s="458" t="s">
        <v>1050</v>
      </c>
      <c r="TUI2" s="458" t="s">
        <v>1050</v>
      </c>
      <c r="TUJ2" s="458" t="s">
        <v>1050</v>
      </c>
      <c r="TUK2" s="458" t="s">
        <v>1050</v>
      </c>
      <c r="TUL2" s="458" t="s">
        <v>1050</v>
      </c>
      <c r="TUM2" s="458" t="s">
        <v>1050</v>
      </c>
      <c r="TUN2" s="458" t="s">
        <v>1050</v>
      </c>
      <c r="TUO2" s="458" t="s">
        <v>1050</v>
      </c>
      <c r="TUP2" s="458" t="s">
        <v>1050</v>
      </c>
      <c r="TUQ2" s="458" t="s">
        <v>1050</v>
      </c>
      <c r="TUR2" s="458" t="s">
        <v>1050</v>
      </c>
      <c r="TUS2" s="458" t="s">
        <v>1050</v>
      </c>
      <c r="TUT2" s="458" t="s">
        <v>1050</v>
      </c>
      <c r="TUU2" s="458" t="s">
        <v>1050</v>
      </c>
      <c r="TUV2" s="458" t="s">
        <v>1050</v>
      </c>
      <c r="TUW2" s="458" t="s">
        <v>1050</v>
      </c>
      <c r="TUX2" s="458" t="s">
        <v>1050</v>
      </c>
      <c r="TUY2" s="458" t="s">
        <v>1050</v>
      </c>
      <c r="TUZ2" s="458" t="s">
        <v>1050</v>
      </c>
      <c r="TVA2" s="458" t="s">
        <v>1050</v>
      </c>
      <c r="TVB2" s="458" t="s">
        <v>1050</v>
      </c>
      <c r="TVC2" s="458" t="s">
        <v>1050</v>
      </c>
      <c r="TVD2" s="458" t="s">
        <v>1050</v>
      </c>
      <c r="TVE2" s="458" t="s">
        <v>1050</v>
      </c>
      <c r="TVF2" s="458" t="s">
        <v>1050</v>
      </c>
      <c r="TVG2" s="458" t="s">
        <v>1050</v>
      </c>
      <c r="TVH2" s="458" t="s">
        <v>1050</v>
      </c>
      <c r="TVI2" s="458" t="s">
        <v>1050</v>
      </c>
      <c r="TVJ2" s="458" t="s">
        <v>1050</v>
      </c>
      <c r="TVK2" s="458" t="s">
        <v>1050</v>
      </c>
      <c r="TVL2" s="458" t="s">
        <v>1050</v>
      </c>
      <c r="TVM2" s="458" t="s">
        <v>1050</v>
      </c>
      <c r="TVN2" s="458" t="s">
        <v>1050</v>
      </c>
      <c r="TVO2" s="458" t="s">
        <v>1050</v>
      </c>
      <c r="TVP2" s="458" t="s">
        <v>1050</v>
      </c>
      <c r="TVQ2" s="458" t="s">
        <v>1050</v>
      </c>
      <c r="TVR2" s="458" t="s">
        <v>1050</v>
      </c>
      <c r="TVS2" s="458" t="s">
        <v>1050</v>
      </c>
      <c r="TVT2" s="458" t="s">
        <v>1050</v>
      </c>
      <c r="TVU2" s="458" t="s">
        <v>1050</v>
      </c>
      <c r="TVV2" s="458" t="s">
        <v>1050</v>
      </c>
      <c r="TVW2" s="458" t="s">
        <v>1050</v>
      </c>
      <c r="TVX2" s="458" t="s">
        <v>1050</v>
      </c>
      <c r="TVY2" s="458" t="s">
        <v>1050</v>
      </c>
      <c r="TVZ2" s="458" t="s">
        <v>1050</v>
      </c>
      <c r="TWA2" s="458" t="s">
        <v>1050</v>
      </c>
      <c r="TWB2" s="458" t="s">
        <v>1050</v>
      </c>
      <c r="TWC2" s="458" t="s">
        <v>1050</v>
      </c>
      <c r="TWD2" s="458" t="s">
        <v>1050</v>
      </c>
      <c r="TWE2" s="458" t="s">
        <v>1050</v>
      </c>
      <c r="TWF2" s="458" t="s">
        <v>1050</v>
      </c>
      <c r="TWG2" s="458" t="s">
        <v>1050</v>
      </c>
      <c r="TWH2" s="458" t="s">
        <v>1050</v>
      </c>
      <c r="TWI2" s="458" t="s">
        <v>1050</v>
      </c>
      <c r="TWJ2" s="458" t="s">
        <v>1050</v>
      </c>
      <c r="TWK2" s="458" t="s">
        <v>1050</v>
      </c>
      <c r="TWL2" s="458" t="s">
        <v>1050</v>
      </c>
      <c r="TWM2" s="458" t="s">
        <v>1050</v>
      </c>
      <c r="TWN2" s="458" t="s">
        <v>1050</v>
      </c>
      <c r="TWO2" s="458" t="s">
        <v>1050</v>
      </c>
      <c r="TWP2" s="458" t="s">
        <v>1050</v>
      </c>
      <c r="TWQ2" s="458" t="s">
        <v>1050</v>
      </c>
      <c r="TWR2" s="458" t="s">
        <v>1050</v>
      </c>
      <c r="TWS2" s="458" t="s">
        <v>1050</v>
      </c>
      <c r="TWT2" s="458" t="s">
        <v>1050</v>
      </c>
      <c r="TWU2" s="458" t="s">
        <v>1050</v>
      </c>
      <c r="TWV2" s="458" t="s">
        <v>1050</v>
      </c>
      <c r="TWW2" s="458" t="s">
        <v>1050</v>
      </c>
      <c r="TWX2" s="458" t="s">
        <v>1050</v>
      </c>
      <c r="TWY2" s="458" t="s">
        <v>1050</v>
      </c>
      <c r="TWZ2" s="458" t="s">
        <v>1050</v>
      </c>
      <c r="TXA2" s="458" t="s">
        <v>1050</v>
      </c>
      <c r="TXB2" s="458" t="s">
        <v>1050</v>
      </c>
      <c r="TXC2" s="458" t="s">
        <v>1050</v>
      </c>
      <c r="TXD2" s="458" t="s">
        <v>1050</v>
      </c>
      <c r="TXE2" s="458" t="s">
        <v>1050</v>
      </c>
      <c r="TXF2" s="458" t="s">
        <v>1050</v>
      </c>
      <c r="TXG2" s="458" t="s">
        <v>1050</v>
      </c>
      <c r="TXH2" s="458" t="s">
        <v>1050</v>
      </c>
      <c r="TXI2" s="458" t="s">
        <v>1050</v>
      </c>
      <c r="TXJ2" s="458" t="s">
        <v>1050</v>
      </c>
      <c r="TXK2" s="458" t="s">
        <v>1050</v>
      </c>
      <c r="TXL2" s="458" t="s">
        <v>1050</v>
      </c>
      <c r="TXM2" s="458" t="s">
        <v>1050</v>
      </c>
      <c r="TXN2" s="458" t="s">
        <v>1050</v>
      </c>
      <c r="TXO2" s="458" t="s">
        <v>1050</v>
      </c>
      <c r="TXP2" s="458" t="s">
        <v>1050</v>
      </c>
      <c r="TXQ2" s="458" t="s">
        <v>1050</v>
      </c>
      <c r="TXR2" s="458" t="s">
        <v>1050</v>
      </c>
      <c r="TXS2" s="458" t="s">
        <v>1050</v>
      </c>
      <c r="TXT2" s="458" t="s">
        <v>1050</v>
      </c>
      <c r="TXU2" s="458" t="s">
        <v>1050</v>
      </c>
      <c r="TXV2" s="458" t="s">
        <v>1050</v>
      </c>
      <c r="TXW2" s="458" t="s">
        <v>1050</v>
      </c>
      <c r="TXX2" s="458" t="s">
        <v>1050</v>
      </c>
      <c r="TXY2" s="458" t="s">
        <v>1050</v>
      </c>
      <c r="TXZ2" s="458" t="s">
        <v>1050</v>
      </c>
      <c r="TYA2" s="458" t="s">
        <v>1050</v>
      </c>
      <c r="TYB2" s="458" t="s">
        <v>1050</v>
      </c>
      <c r="TYC2" s="458" t="s">
        <v>1050</v>
      </c>
      <c r="TYD2" s="458" t="s">
        <v>1050</v>
      </c>
      <c r="TYE2" s="458" t="s">
        <v>1050</v>
      </c>
      <c r="TYF2" s="458" t="s">
        <v>1050</v>
      </c>
      <c r="TYG2" s="458" t="s">
        <v>1050</v>
      </c>
      <c r="TYH2" s="458" t="s">
        <v>1050</v>
      </c>
      <c r="TYI2" s="458" t="s">
        <v>1050</v>
      </c>
      <c r="TYJ2" s="458" t="s">
        <v>1050</v>
      </c>
      <c r="TYK2" s="458" t="s">
        <v>1050</v>
      </c>
      <c r="TYL2" s="458" t="s">
        <v>1050</v>
      </c>
      <c r="TYM2" s="458" t="s">
        <v>1050</v>
      </c>
      <c r="TYN2" s="458" t="s">
        <v>1050</v>
      </c>
      <c r="TYO2" s="458" t="s">
        <v>1050</v>
      </c>
      <c r="TYP2" s="458" t="s">
        <v>1050</v>
      </c>
      <c r="TYQ2" s="458" t="s">
        <v>1050</v>
      </c>
      <c r="TYR2" s="458" t="s">
        <v>1050</v>
      </c>
      <c r="TYS2" s="458" t="s">
        <v>1050</v>
      </c>
      <c r="TYT2" s="458" t="s">
        <v>1050</v>
      </c>
      <c r="TYU2" s="458" t="s">
        <v>1050</v>
      </c>
      <c r="TYV2" s="458" t="s">
        <v>1050</v>
      </c>
      <c r="TYW2" s="458" t="s">
        <v>1050</v>
      </c>
      <c r="TYX2" s="458" t="s">
        <v>1050</v>
      </c>
      <c r="TYY2" s="458" t="s">
        <v>1050</v>
      </c>
      <c r="TYZ2" s="458" t="s">
        <v>1050</v>
      </c>
      <c r="TZA2" s="458" t="s">
        <v>1050</v>
      </c>
      <c r="TZB2" s="458" t="s">
        <v>1050</v>
      </c>
      <c r="TZC2" s="458" t="s">
        <v>1050</v>
      </c>
      <c r="TZD2" s="458" t="s">
        <v>1050</v>
      </c>
      <c r="TZE2" s="458" t="s">
        <v>1050</v>
      </c>
      <c r="TZF2" s="458" t="s">
        <v>1050</v>
      </c>
      <c r="TZG2" s="458" t="s">
        <v>1050</v>
      </c>
      <c r="TZH2" s="458" t="s">
        <v>1050</v>
      </c>
      <c r="TZI2" s="458" t="s">
        <v>1050</v>
      </c>
      <c r="TZJ2" s="458" t="s">
        <v>1050</v>
      </c>
      <c r="TZK2" s="458" t="s">
        <v>1050</v>
      </c>
      <c r="TZL2" s="458" t="s">
        <v>1050</v>
      </c>
      <c r="TZM2" s="458" t="s">
        <v>1050</v>
      </c>
      <c r="TZN2" s="458" t="s">
        <v>1050</v>
      </c>
      <c r="TZO2" s="458" t="s">
        <v>1050</v>
      </c>
      <c r="TZP2" s="458" t="s">
        <v>1050</v>
      </c>
      <c r="TZQ2" s="458" t="s">
        <v>1050</v>
      </c>
      <c r="TZR2" s="458" t="s">
        <v>1050</v>
      </c>
      <c r="TZS2" s="458" t="s">
        <v>1050</v>
      </c>
      <c r="TZT2" s="458" t="s">
        <v>1050</v>
      </c>
      <c r="TZU2" s="458" t="s">
        <v>1050</v>
      </c>
      <c r="TZV2" s="458" t="s">
        <v>1050</v>
      </c>
      <c r="TZW2" s="458" t="s">
        <v>1050</v>
      </c>
      <c r="TZX2" s="458" t="s">
        <v>1050</v>
      </c>
      <c r="TZY2" s="458" t="s">
        <v>1050</v>
      </c>
      <c r="TZZ2" s="458" t="s">
        <v>1050</v>
      </c>
      <c r="UAA2" s="458" t="s">
        <v>1050</v>
      </c>
      <c r="UAB2" s="458" t="s">
        <v>1050</v>
      </c>
      <c r="UAC2" s="458" t="s">
        <v>1050</v>
      </c>
      <c r="UAD2" s="458" t="s">
        <v>1050</v>
      </c>
      <c r="UAE2" s="458" t="s">
        <v>1050</v>
      </c>
      <c r="UAF2" s="458" t="s">
        <v>1050</v>
      </c>
      <c r="UAG2" s="458" t="s">
        <v>1050</v>
      </c>
      <c r="UAH2" s="458" t="s">
        <v>1050</v>
      </c>
      <c r="UAI2" s="458" t="s">
        <v>1050</v>
      </c>
      <c r="UAJ2" s="458" t="s">
        <v>1050</v>
      </c>
      <c r="UAK2" s="458" t="s">
        <v>1050</v>
      </c>
      <c r="UAL2" s="458" t="s">
        <v>1050</v>
      </c>
      <c r="UAM2" s="458" t="s">
        <v>1050</v>
      </c>
      <c r="UAN2" s="458" t="s">
        <v>1050</v>
      </c>
      <c r="UAO2" s="458" t="s">
        <v>1050</v>
      </c>
      <c r="UAP2" s="458" t="s">
        <v>1050</v>
      </c>
      <c r="UAQ2" s="458" t="s">
        <v>1050</v>
      </c>
      <c r="UAR2" s="458" t="s">
        <v>1050</v>
      </c>
      <c r="UAS2" s="458" t="s">
        <v>1050</v>
      </c>
      <c r="UAT2" s="458" t="s">
        <v>1050</v>
      </c>
      <c r="UAU2" s="458" t="s">
        <v>1050</v>
      </c>
      <c r="UAV2" s="458" t="s">
        <v>1050</v>
      </c>
      <c r="UAW2" s="458" t="s">
        <v>1050</v>
      </c>
      <c r="UAX2" s="458" t="s">
        <v>1050</v>
      </c>
      <c r="UAY2" s="458" t="s">
        <v>1050</v>
      </c>
      <c r="UAZ2" s="458" t="s">
        <v>1050</v>
      </c>
      <c r="UBA2" s="458" t="s">
        <v>1050</v>
      </c>
      <c r="UBB2" s="458" t="s">
        <v>1050</v>
      </c>
      <c r="UBC2" s="458" t="s">
        <v>1050</v>
      </c>
      <c r="UBD2" s="458" t="s">
        <v>1050</v>
      </c>
      <c r="UBE2" s="458" t="s">
        <v>1050</v>
      </c>
      <c r="UBF2" s="458" t="s">
        <v>1050</v>
      </c>
      <c r="UBG2" s="458" t="s">
        <v>1050</v>
      </c>
      <c r="UBH2" s="458" t="s">
        <v>1050</v>
      </c>
      <c r="UBI2" s="458" t="s">
        <v>1050</v>
      </c>
      <c r="UBJ2" s="458" t="s">
        <v>1050</v>
      </c>
      <c r="UBK2" s="458" t="s">
        <v>1050</v>
      </c>
      <c r="UBL2" s="458" t="s">
        <v>1050</v>
      </c>
      <c r="UBM2" s="458" t="s">
        <v>1050</v>
      </c>
      <c r="UBN2" s="458" t="s">
        <v>1050</v>
      </c>
      <c r="UBO2" s="458" t="s">
        <v>1050</v>
      </c>
      <c r="UBP2" s="458" t="s">
        <v>1050</v>
      </c>
      <c r="UBQ2" s="458" t="s">
        <v>1050</v>
      </c>
      <c r="UBR2" s="458" t="s">
        <v>1050</v>
      </c>
      <c r="UBS2" s="458" t="s">
        <v>1050</v>
      </c>
      <c r="UBT2" s="458" t="s">
        <v>1050</v>
      </c>
      <c r="UBU2" s="458" t="s">
        <v>1050</v>
      </c>
      <c r="UBV2" s="458" t="s">
        <v>1050</v>
      </c>
      <c r="UBW2" s="458" t="s">
        <v>1050</v>
      </c>
      <c r="UBX2" s="458" t="s">
        <v>1050</v>
      </c>
      <c r="UBY2" s="458" t="s">
        <v>1050</v>
      </c>
      <c r="UBZ2" s="458" t="s">
        <v>1050</v>
      </c>
      <c r="UCA2" s="458" t="s">
        <v>1050</v>
      </c>
      <c r="UCB2" s="458" t="s">
        <v>1050</v>
      </c>
      <c r="UCC2" s="458" t="s">
        <v>1050</v>
      </c>
      <c r="UCD2" s="458" t="s">
        <v>1050</v>
      </c>
      <c r="UCE2" s="458" t="s">
        <v>1050</v>
      </c>
      <c r="UCF2" s="458" t="s">
        <v>1050</v>
      </c>
      <c r="UCG2" s="458" t="s">
        <v>1050</v>
      </c>
      <c r="UCH2" s="458" t="s">
        <v>1050</v>
      </c>
      <c r="UCI2" s="458" t="s">
        <v>1050</v>
      </c>
      <c r="UCJ2" s="458" t="s">
        <v>1050</v>
      </c>
      <c r="UCK2" s="458" t="s">
        <v>1050</v>
      </c>
      <c r="UCL2" s="458" t="s">
        <v>1050</v>
      </c>
      <c r="UCM2" s="458" t="s">
        <v>1050</v>
      </c>
      <c r="UCN2" s="458" t="s">
        <v>1050</v>
      </c>
      <c r="UCO2" s="458" t="s">
        <v>1050</v>
      </c>
      <c r="UCP2" s="458" t="s">
        <v>1050</v>
      </c>
      <c r="UCQ2" s="458" t="s">
        <v>1050</v>
      </c>
      <c r="UCR2" s="458" t="s">
        <v>1050</v>
      </c>
      <c r="UCS2" s="458" t="s">
        <v>1050</v>
      </c>
      <c r="UCT2" s="458" t="s">
        <v>1050</v>
      </c>
      <c r="UCU2" s="458" t="s">
        <v>1050</v>
      </c>
      <c r="UCV2" s="458" t="s">
        <v>1050</v>
      </c>
      <c r="UCW2" s="458" t="s">
        <v>1050</v>
      </c>
      <c r="UCX2" s="458" t="s">
        <v>1050</v>
      </c>
      <c r="UCY2" s="458" t="s">
        <v>1050</v>
      </c>
      <c r="UCZ2" s="458" t="s">
        <v>1050</v>
      </c>
      <c r="UDA2" s="458" t="s">
        <v>1050</v>
      </c>
      <c r="UDB2" s="458" t="s">
        <v>1050</v>
      </c>
      <c r="UDC2" s="458" t="s">
        <v>1050</v>
      </c>
      <c r="UDD2" s="458" t="s">
        <v>1050</v>
      </c>
      <c r="UDE2" s="458" t="s">
        <v>1050</v>
      </c>
      <c r="UDF2" s="458" t="s">
        <v>1050</v>
      </c>
      <c r="UDG2" s="458" t="s">
        <v>1050</v>
      </c>
      <c r="UDH2" s="458" t="s">
        <v>1050</v>
      </c>
      <c r="UDI2" s="458" t="s">
        <v>1050</v>
      </c>
      <c r="UDJ2" s="458" t="s">
        <v>1050</v>
      </c>
      <c r="UDK2" s="458" t="s">
        <v>1050</v>
      </c>
      <c r="UDL2" s="458" t="s">
        <v>1050</v>
      </c>
      <c r="UDM2" s="458" t="s">
        <v>1050</v>
      </c>
      <c r="UDN2" s="458" t="s">
        <v>1050</v>
      </c>
      <c r="UDO2" s="458" t="s">
        <v>1050</v>
      </c>
      <c r="UDP2" s="458" t="s">
        <v>1050</v>
      </c>
      <c r="UDQ2" s="458" t="s">
        <v>1050</v>
      </c>
      <c r="UDR2" s="458" t="s">
        <v>1050</v>
      </c>
      <c r="UDS2" s="458" t="s">
        <v>1050</v>
      </c>
      <c r="UDT2" s="458" t="s">
        <v>1050</v>
      </c>
      <c r="UDU2" s="458" t="s">
        <v>1050</v>
      </c>
      <c r="UDV2" s="458" t="s">
        <v>1050</v>
      </c>
      <c r="UDW2" s="458" t="s">
        <v>1050</v>
      </c>
      <c r="UDX2" s="458" t="s">
        <v>1050</v>
      </c>
      <c r="UDY2" s="458" t="s">
        <v>1050</v>
      </c>
      <c r="UDZ2" s="458" t="s">
        <v>1050</v>
      </c>
      <c r="UEA2" s="458" t="s">
        <v>1050</v>
      </c>
      <c r="UEB2" s="458" t="s">
        <v>1050</v>
      </c>
      <c r="UEC2" s="458" t="s">
        <v>1050</v>
      </c>
      <c r="UED2" s="458" t="s">
        <v>1050</v>
      </c>
      <c r="UEE2" s="458" t="s">
        <v>1050</v>
      </c>
      <c r="UEF2" s="458" t="s">
        <v>1050</v>
      </c>
      <c r="UEG2" s="458" t="s">
        <v>1050</v>
      </c>
      <c r="UEH2" s="458" t="s">
        <v>1050</v>
      </c>
      <c r="UEI2" s="458" t="s">
        <v>1050</v>
      </c>
      <c r="UEJ2" s="458" t="s">
        <v>1050</v>
      </c>
      <c r="UEK2" s="458" t="s">
        <v>1050</v>
      </c>
      <c r="UEL2" s="458" t="s">
        <v>1050</v>
      </c>
      <c r="UEM2" s="458" t="s">
        <v>1050</v>
      </c>
      <c r="UEN2" s="458" t="s">
        <v>1050</v>
      </c>
      <c r="UEO2" s="458" t="s">
        <v>1050</v>
      </c>
      <c r="UEP2" s="458" t="s">
        <v>1050</v>
      </c>
      <c r="UEQ2" s="458" t="s">
        <v>1050</v>
      </c>
      <c r="UER2" s="458" t="s">
        <v>1050</v>
      </c>
      <c r="UES2" s="458" t="s">
        <v>1050</v>
      </c>
      <c r="UET2" s="458" t="s">
        <v>1050</v>
      </c>
      <c r="UEU2" s="458" t="s">
        <v>1050</v>
      </c>
      <c r="UEV2" s="458" t="s">
        <v>1050</v>
      </c>
      <c r="UEW2" s="458" t="s">
        <v>1050</v>
      </c>
      <c r="UEX2" s="458" t="s">
        <v>1050</v>
      </c>
      <c r="UEY2" s="458" t="s">
        <v>1050</v>
      </c>
      <c r="UEZ2" s="458" t="s">
        <v>1050</v>
      </c>
      <c r="UFA2" s="458" t="s">
        <v>1050</v>
      </c>
      <c r="UFB2" s="458" t="s">
        <v>1050</v>
      </c>
      <c r="UFC2" s="458" t="s">
        <v>1050</v>
      </c>
      <c r="UFD2" s="458" t="s">
        <v>1050</v>
      </c>
      <c r="UFE2" s="458" t="s">
        <v>1050</v>
      </c>
      <c r="UFF2" s="458" t="s">
        <v>1050</v>
      </c>
      <c r="UFG2" s="458" t="s">
        <v>1050</v>
      </c>
      <c r="UFH2" s="458" t="s">
        <v>1050</v>
      </c>
      <c r="UFI2" s="458" t="s">
        <v>1050</v>
      </c>
      <c r="UFJ2" s="458" t="s">
        <v>1050</v>
      </c>
      <c r="UFK2" s="458" t="s">
        <v>1050</v>
      </c>
      <c r="UFL2" s="458" t="s">
        <v>1050</v>
      </c>
      <c r="UFM2" s="458" t="s">
        <v>1050</v>
      </c>
      <c r="UFN2" s="458" t="s">
        <v>1050</v>
      </c>
      <c r="UFO2" s="458" t="s">
        <v>1050</v>
      </c>
      <c r="UFP2" s="458" t="s">
        <v>1050</v>
      </c>
      <c r="UFQ2" s="458" t="s">
        <v>1050</v>
      </c>
      <c r="UFR2" s="458" t="s">
        <v>1050</v>
      </c>
      <c r="UFS2" s="458" t="s">
        <v>1050</v>
      </c>
      <c r="UFT2" s="458" t="s">
        <v>1050</v>
      </c>
      <c r="UFU2" s="458" t="s">
        <v>1050</v>
      </c>
      <c r="UFV2" s="458" t="s">
        <v>1050</v>
      </c>
      <c r="UFW2" s="458" t="s">
        <v>1050</v>
      </c>
      <c r="UFX2" s="458" t="s">
        <v>1050</v>
      </c>
      <c r="UFY2" s="458" t="s">
        <v>1050</v>
      </c>
      <c r="UFZ2" s="458" t="s">
        <v>1050</v>
      </c>
      <c r="UGA2" s="458" t="s">
        <v>1050</v>
      </c>
      <c r="UGB2" s="458" t="s">
        <v>1050</v>
      </c>
      <c r="UGC2" s="458" t="s">
        <v>1050</v>
      </c>
      <c r="UGD2" s="458" t="s">
        <v>1050</v>
      </c>
      <c r="UGE2" s="458" t="s">
        <v>1050</v>
      </c>
      <c r="UGF2" s="458" t="s">
        <v>1050</v>
      </c>
      <c r="UGG2" s="458" t="s">
        <v>1050</v>
      </c>
      <c r="UGH2" s="458" t="s">
        <v>1050</v>
      </c>
      <c r="UGI2" s="458" t="s">
        <v>1050</v>
      </c>
      <c r="UGJ2" s="458" t="s">
        <v>1050</v>
      </c>
      <c r="UGK2" s="458" t="s">
        <v>1050</v>
      </c>
      <c r="UGL2" s="458" t="s">
        <v>1050</v>
      </c>
      <c r="UGM2" s="458" t="s">
        <v>1050</v>
      </c>
      <c r="UGN2" s="458" t="s">
        <v>1050</v>
      </c>
      <c r="UGO2" s="458" t="s">
        <v>1050</v>
      </c>
      <c r="UGP2" s="458" t="s">
        <v>1050</v>
      </c>
      <c r="UGQ2" s="458" t="s">
        <v>1050</v>
      </c>
      <c r="UGR2" s="458" t="s">
        <v>1050</v>
      </c>
      <c r="UGS2" s="458" t="s">
        <v>1050</v>
      </c>
      <c r="UGT2" s="458" t="s">
        <v>1050</v>
      </c>
      <c r="UGU2" s="458" t="s">
        <v>1050</v>
      </c>
      <c r="UGV2" s="458" t="s">
        <v>1050</v>
      </c>
      <c r="UGW2" s="458" t="s">
        <v>1050</v>
      </c>
      <c r="UGX2" s="458" t="s">
        <v>1050</v>
      </c>
      <c r="UGY2" s="458" t="s">
        <v>1050</v>
      </c>
      <c r="UGZ2" s="458" t="s">
        <v>1050</v>
      </c>
      <c r="UHA2" s="458" t="s">
        <v>1050</v>
      </c>
      <c r="UHB2" s="458" t="s">
        <v>1050</v>
      </c>
      <c r="UHC2" s="458" t="s">
        <v>1050</v>
      </c>
      <c r="UHD2" s="458" t="s">
        <v>1050</v>
      </c>
      <c r="UHE2" s="458" t="s">
        <v>1050</v>
      </c>
      <c r="UHF2" s="458" t="s">
        <v>1050</v>
      </c>
      <c r="UHG2" s="458" t="s">
        <v>1050</v>
      </c>
      <c r="UHH2" s="458" t="s">
        <v>1050</v>
      </c>
      <c r="UHI2" s="458" t="s">
        <v>1050</v>
      </c>
      <c r="UHJ2" s="458" t="s">
        <v>1050</v>
      </c>
      <c r="UHK2" s="458" t="s">
        <v>1050</v>
      </c>
      <c r="UHL2" s="458" t="s">
        <v>1050</v>
      </c>
      <c r="UHM2" s="458" t="s">
        <v>1050</v>
      </c>
      <c r="UHN2" s="458" t="s">
        <v>1050</v>
      </c>
      <c r="UHO2" s="458" t="s">
        <v>1050</v>
      </c>
      <c r="UHP2" s="458" t="s">
        <v>1050</v>
      </c>
      <c r="UHQ2" s="458" t="s">
        <v>1050</v>
      </c>
      <c r="UHR2" s="458" t="s">
        <v>1050</v>
      </c>
      <c r="UHS2" s="458" t="s">
        <v>1050</v>
      </c>
      <c r="UHT2" s="458" t="s">
        <v>1050</v>
      </c>
      <c r="UHU2" s="458" t="s">
        <v>1050</v>
      </c>
      <c r="UHV2" s="458" t="s">
        <v>1050</v>
      </c>
      <c r="UHW2" s="458" t="s">
        <v>1050</v>
      </c>
      <c r="UHX2" s="458" t="s">
        <v>1050</v>
      </c>
      <c r="UHY2" s="458" t="s">
        <v>1050</v>
      </c>
      <c r="UHZ2" s="458" t="s">
        <v>1050</v>
      </c>
      <c r="UIA2" s="458" t="s">
        <v>1050</v>
      </c>
      <c r="UIB2" s="458" t="s">
        <v>1050</v>
      </c>
      <c r="UIC2" s="458" t="s">
        <v>1050</v>
      </c>
      <c r="UID2" s="458" t="s">
        <v>1050</v>
      </c>
      <c r="UIE2" s="458" t="s">
        <v>1050</v>
      </c>
      <c r="UIF2" s="458" t="s">
        <v>1050</v>
      </c>
      <c r="UIG2" s="458" t="s">
        <v>1050</v>
      </c>
      <c r="UIH2" s="458" t="s">
        <v>1050</v>
      </c>
      <c r="UII2" s="458" t="s">
        <v>1050</v>
      </c>
      <c r="UIJ2" s="458" t="s">
        <v>1050</v>
      </c>
      <c r="UIK2" s="458" t="s">
        <v>1050</v>
      </c>
      <c r="UIL2" s="458" t="s">
        <v>1050</v>
      </c>
      <c r="UIM2" s="458" t="s">
        <v>1050</v>
      </c>
      <c r="UIN2" s="458" t="s">
        <v>1050</v>
      </c>
      <c r="UIO2" s="458" t="s">
        <v>1050</v>
      </c>
      <c r="UIP2" s="458" t="s">
        <v>1050</v>
      </c>
      <c r="UIQ2" s="458" t="s">
        <v>1050</v>
      </c>
      <c r="UIR2" s="458" t="s">
        <v>1050</v>
      </c>
      <c r="UIS2" s="458" t="s">
        <v>1050</v>
      </c>
      <c r="UIT2" s="458" t="s">
        <v>1050</v>
      </c>
      <c r="UIU2" s="458" t="s">
        <v>1050</v>
      </c>
      <c r="UIV2" s="458" t="s">
        <v>1050</v>
      </c>
      <c r="UIW2" s="458" t="s">
        <v>1050</v>
      </c>
      <c r="UIX2" s="458" t="s">
        <v>1050</v>
      </c>
      <c r="UIY2" s="458" t="s">
        <v>1050</v>
      </c>
      <c r="UIZ2" s="458" t="s">
        <v>1050</v>
      </c>
      <c r="UJA2" s="458" t="s">
        <v>1050</v>
      </c>
      <c r="UJB2" s="458" t="s">
        <v>1050</v>
      </c>
      <c r="UJC2" s="458" t="s">
        <v>1050</v>
      </c>
      <c r="UJD2" s="458" t="s">
        <v>1050</v>
      </c>
      <c r="UJE2" s="458" t="s">
        <v>1050</v>
      </c>
      <c r="UJF2" s="458" t="s">
        <v>1050</v>
      </c>
      <c r="UJG2" s="458" t="s">
        <v>1050</v>
      </c>
      <c r="UJH2" s="458" t="s">
        <v>1050</v>
      </c>
      <c r="UJI2" s="458" t="s">
        <v>1050</v>
      </c>
      <c r="UJJ2" s="458" t="s">
        <v>1050</v>
      </c>
      <c r="UJK2" s="458" t="s">
        <v>1050</v>
      </c>
      <c r="UJL2" s="458" t="s">
        <v>1050</v>
      </c>
      <c r="UJM2" s="458" t="s">
        <v>1050</v>
      </c>
      <c r="UJN2" s="458" t="s">
        <v>1050</v>
      </c>
      <c r="UJO2" s="458" t="s">
        <v>1050</v>
      </c>
      <c r="UJP2" s="458" t="s">
        <v>1050</v>
      </c>
      <c r="UJQ2" s="458" t="s">
        <v>1050</v>
      </c>
      <c r="UJR2" s="458" t="s">
        <v>1050</v>
      </c>
      <c r="UJS2" s="458" t="s">
        <v>1050</v>
      </c>
      <c r="UJT2" s="458" t="s">
        <v>1050</v>
      </c>
      <c r="UJU2" s="458" t="s">
        <v>1050</v>
      </c>
      <c r="UJV2" s="458" t="s">
        <v>1050</v>
      </c>
      <c r="UJW2" s="458" t="s">
        <v>1050</v>
      </c>
      <c r="UJX2" s="458" t="s">
        <v>1050</v>
      </c>
      <c r="UJY2" s="458" t="s">
        <v>1050</v>
      </c>
      <c r="UJZ2" s="458" t="s">
        <v>1050</v>
      </c>
      <c r="UKA2" s="458" t="s">
        <v>1050</v>
      </c>
      <c r="UKB2" s="458" t="s">
        <v>1050</v>
      </c>
      <c r="UKC2" s="458" t="s">
        <v>1050</v>
      </c>
      <c r="UKD2" s="458" t="s">
        <v>1050</v>
      </c>
      <c r="UKE2" s="458" t="s">
        <v>1050</v>
      </c>
      <c r="UKF2" s="458" t="s">
        <v>1050</v>
      </c>
      <c r="UKG2" s="458" t="s">
        <v>1050</v>
      </c>
      <c r="UKH2" s="458" t="s">
        <v>1050</v>
      </c>
      <c r="UKI2" s="458" t="s">
        <v>1050</v>
      </c>
      <c r="UKJ2" s="458" t="s">
        <v>1050</v>
      </c>
      <c r="UKK2" s="458" t="s">
        <v>1050</v>
      </c>
      <c r="UKL2" s="458" t="s">
        <v>1050</v>
      </c>
      <c r="UKM2" s="458" t="s">
        <v>1050</v>
      </c>
      <c r="UKN2" s="458" t="s">
        <v>1050</v>
      </c>
      <c r="UKO2" s="458" t="s">
        <v>1050</v>
      </c>
      <c r="UKP2" s="458" t="s">
        <v>1050</v>
      </c>
      <c r="UKQ2" s="458" t="s">
        <v>1050</v>
      </c>
      <c r="UKR2" s="458" t="s">
        <v>1050</v>
      </c>
      <c r="UKS2" s="458" t="s">
        <v>1050</v>
      </c>
      <c r="UKT2" s="458" t="s">
        <v>1050</v>
      </c>
      <c r="UKU2" s="458" t="s">
        <v>1050</v>
      </c>
      <c r="UKV2" s="458" t="s">
        <v>1050</v>
      </c>
      <c r="UKW2" s="458" t="s">
        <v>1050</v>
      </c>
      <c r="UKX2" s="458" t="s">
        <v>1050</v>
      </c>
      <c r="UKY2" s="458" t="s">
        <v>1050</v>
      </c>
      <c r="UKZ2" s="458" t="s">
        <v>1050</v>
      </c>
      <c r="ULA2" s="458" t="s">
        <v>1050</v>
      </c>
      <c r="ULB2" s="458" t="s">
        <v>1050</v>
      </c>
      <c r="ULC2" s="458" t="s">
        <v>1050</v>
      </c>
      <c r="ULD2" s="458" t="s">
        <v>1050</v>
      </c>
      <c r="ULE2" s="458" t="s">
        <v>1050</v>
      </c>
      <c r="ULF2" s="458" t="s">
        <v>1050</v>
      </c>
      <c r="ULG2" s="458" t="s">
        <v>1050</v>
      </c>
      <c r="ULH2" s="458" t="s">
        <v>1050</v>
      </c>
      <c r="ULI2" s="458" t="s">
        <v>1050</v>
      </c>
      <c r="ULJ2" s="458" t="s">
        <v>1050</v>
      </c>
      <c r="ULK2" s="458" t="s">
        <v>1050</v>
      </c>
      <c r="ULL2" s="458" t="s">
        <v>1050</v>
      </c>
      <c r="ULM2" s="458" t="s">
        <v>1050</v>
      </c>
      <c r="ULN2" s="458" t="s">
        <v>1050</v>
      </c>
      <c r="ULO2" s="458" t="s">
        <v>1050</v>
      </c>
      <c r="ULP2" s="458" t="s">
        <v>1050</v>
      </c>
      <c r="ULQ2" s="458" t="s">
        <v>1050</v>
      </c>
      <c r="ULR2" s="458" t="s">
        <v>1050</v>
      </c>
      <c r="ULS2" s="458" t="s">
        <v>1050</v>
      </c>
      <c r="ULT2" s="458" t="s">
        <v>1050</v>
      </c>
      <c r="ULU2" s="458" t="s">
        <v>1050</v>
      </c>
      <c r="ULV2" s="458" t="s">
        <v>1050</v>
      </c>
      <c r="ULW2" s="458" t="s">
        <v>1050</v>
      </c>
      <c r="ULX2" s="458" t="s">
        <v>1050</v>
      </c>
      <c r="ULY2" s="458" t="s">
        <v>1050</v>
      </c>
      <c r="ULZ2" s="458" t="s">
        <v>1050</v>
      </c>
      <c r="UMA2" s="458" t="s">
        <v>1050</v>
      </c>
      <c r="UMB2" s="458" t="s">
        <v>1050</v>
      </c>
      <c r="UMC2" s="458" t="s">
        <v>1050</v>
      </c>
      <c r="UMD2" s="458" t="s">
        <v>1050</v>
      </c>
      <c r="UME2" s="458" t="s">
        <v>1050</v>
      </c>
      <c r="UMF2" s="458" t="s">
        <v>1050</v>
      </c>
      <c r="UMG2" s="458" t="s">
        <v>1050</v>
      </c>
      <c r="UMH2" s="458" t="s">
        <v>1050</v>
      </c>
      <c r="UMI2" s="458" t="s">
        <v>1050</v>
      </c>
      <c r="UMJ2" s="458" t="s">
        <v>1050</v>
      </c>
      <c r="UMK2" s="458" t="s">
        <v>1050</v>
      </c>
      <c r="UML2" s="458" t="s">
        <v>1050</v>
      </c>
      <c r="UMM2" s="458" t="s">
        <v>1050</v>
      </c>
      <c r="UMN2" s="458" t="s">
        <v>1050</v>
      </c>
      <c r="UMO2" s="458" t="s">
        <v>1050</v>
      </c>
      <c r="UMP2" s="458" t="s">
        <v>1050</v>
      </c>
      <c r="UMQ2" s="458" t="s">
        <v>1050</v>
      </c>
      <c r="UMR2" s="458" t="s">
        <v>1050</v>
      </c>
      <c r="UMS2" s="458" t="s">
        <v>1050</v>
      </c>
      <c r="UMT2" s="458" t="s">
        <v>1050</v>
      </c>
      <c r="UMU2" s="458" t="s">
        <v>1050</v>
      </c>
      <c r="UMV2" s="458" t="s">
        <v>1050</v>
      </c>
      <c r="UMW2" s="458" t="s">
        <v>1050</v>
      </c>
      <c r="UMX2" s="458" t="s">
        <v>1050</v>
      </c>
      <c r="UMY2" s="458" t="s">
        <v>1050</v>
      </c>
      <c r="UMZ2" s="458" t="s">
        <v>1050</v>
      </c>
      <c r="UNA2" s="458" t="s">
        <v>1050</v>
      </c>
      <c r="UNB2" s="458" t="s">
        <v>1050</v>
      </c>
      <c r="UNC2" s="458" t="s">
        <v>1050</v>
      </c>
      <c r="UND2" s="458" t="s">
        <v>1050</v>
      </c>
      <c r="UNE2" s="458" t="s">
        <v>1050</v>
      </c>
      <c r="UNF2" s="458" t="s">
        <v>1050</v>
      </c>
      <c r="UNG2" s="458" t="s">
        <v>1050</v>
      </c>
      <c r="UNH2" s="458" t="s">
        <v>1050</v>
      </c>
      <c r="UNI2" s="458" t="s">
        <v>1050</v>
      </c>
      <c r="UNJ2" s="458" t="s">
        <v>1050</v>
      </c>
      <c r="UNK2" s="458" t="s">
        <v>1050</v>
      </c>
      <c r="UNL2" s="458" t="s">
        <v>1050</v>
      </c>
      <c r="UNM2" s="458" t="s">
        <v>1050</v>
      </c>
      <c r="UNN2" s="458" t="s">
        <v>1050</v>
      </c>
      <c r="UNO2" s="458" t="s">
        <v>1050</v>
      </c>
      <c r="UNP2" s="458" t="s">
        <v>1050</v>
      </c>
      <c r="UNQ2" s="458" t="s">
        <v>1050</v>
      </c>
      <c r="UNR2" s="458" t="s">
        <v>1050</v>
      </c>
      <c r="UNS2" s="458" t="s">
        <v>1050</v>
      </c>
      <c r="UNT2" s="458" t="s">
        <v>1050</v>
      </c>
      <c r="UNU2" s="458" t="s">
        <v>1050</v>
      </c>
      <c r="UNV2" s="458" t="s">
        <v>1050</v>
      </c>
      <c r="UNW2" s="458" t="s">
        <v>1050</v>
      </c>
      <c r="UNX2" s="458" t="s">
        <v>1050</v>
      </c>
      <c r="UNY2" s="458" t="s">
        <v>1050</v>
      </c>
      <c r="UNZ2" s="458" t="s">
        <v>1050</v>
      </c>
      <c r="UOA2" s="458" t="s">
        <v>1050</v>
      </c>
      <c r="UOB2" s="458" t="s">
        <v>1050</v>
      </c>
      <c r="UOC2" s="458" t="s">
        <v>1050</v>
      </c>
      <c r="UOD2" s="458" t="s">
        <v>1050</v>
      </c>
      <c r="UOE2" s="458" t="s">
        <v>1050</v>
      </c>
      <c r="UOF2" s="458" t="s">
        <v>1050</v>
      </c>
      <c r="UOG2" s="458" t="s">
        <v>1050</v>
      </c>
      <c r="UOH2" s="458" t="s">
        <v>1050</v>
      </c>
      <c r="UOI2" s="458" t="s">
        <v>1050</v>
      </c>
      <c r="UOJ2" s="458" t="s">
        <v>1050</v>
      </c>
      <c r="UOK2" s="458" t="s">
        <v>1050</v>
      </c>
      <c r="UOL2" s="458" t="s">
        <v>1050</v>
      </c>
      <c r="UOM2" s="458" t="s">
        <v>1050</v>
      </c>
      <c r="UON2" s="458" t="s">
        <v>1050</v>
      </c>
      <c r="UOO2" s="458" t="s">
        <v>1050</v>
      </c>
      <c r="UOP2" s="458" t="s">
        <v>1050</v>
      </c>
      <c r="UOQ2" s="458" t="s">
        <v>1050</v>
      </c>
      <c r="UOR2" s="458" t="s">
        <v>1050</v>
      </c>
      <c r="UOS2" s="458" t="s">
        <v>1050</v>
      </c>
      <c r="UOT2" s="458" t="s">
        <v>1050</v>
      </c>
      <c r="UOU2" s="458" t="s">
        <v>1050</v>
      </c>
      <c r="UOV2" s="458" t="s">
        <v>1050</v>
      </c>
      <c r="UOW2" s="458" t="s">
        <v>1050</v>
      </c>
      <c r="UOX2" s="458" t="s">
        <v>1050</v>
      </c>
      <c r="UOY2" s="458" t="s">
        <v>1050</v>
      </c>
      <c r="UOZ2" s="458" t="s">
        <v>1050</v>
      </c>
      <c r="UPA2" s="458" t="s">
        <v>1050</v>
      </c>
      <c r="UPB2" s="458" t="s">
        <v>1050</v>
      </c>
      <c r="UPC2" s="458" t="s">
        <v>1050</v>
      </c>
      <c r="UPD2" s="458" t="s">
        <v>1050</v>
      </c>
      <c r="UPE2" s="458" t="s">
        <v>1050</v>
      </c>
      <c r="UPF2" s="458" t="s">
        <v>1050</v>
      </c>
      <c r="UPG2" s="458" t="s">
        <v>1050</v>
      </c>
      <c r="UPH2" s="458" t="s">
        <v>1050</v>
      </c>
      <c r="UPI2" s="458" t="s">
        <v>1050</v>
      </c>
      <c r="UPJ2" s="458" t="s">
        <v>1050</v>
      </c>
      <c r="UPK2" s="458" t="s">
        <v>1050</v>
      </c>
      <c r="UPL2" s="458" t="s">
        <v>1050</v>
      </c>
      <c r="UPM2" s="458" t="s">
        <v>1050</v>
      </c>
      <c r="UPN2" s="458" t="s">
        <v>1050</v>
      </c>
      <c r="UPO2" s="458" t="s">
        <v>1050</v>
      </c>
      <c r="UPP2" s="458" t="s">
        <v>1050</v>
      </c>
      <c r="UPQ2" s="458" t="s">
        <v>1050</v>
      </c>
      <c r="UPR2" s="458" t="s">
        <v>1050</v>
      </c>
      <c r="UPS2" s="458" t="s">
        <v>1050</v>
      </c>
      <c r="UPT2" s="458" t="s">
        <v>1050</v>
      </c>
      <c r="UPU2" s="458" t="s">
        <v>1050</v>
      </c>
      <c r="UPV2" s="458" t="s">
        <v>1050</v>
      </c>
      <c r="UPW2" s="458" t="s">
        <v>1050</v>
      </c>
      <c r="UPX2" s="458" t="s">
        <v>1050</v>
      </c>
      <c r="UPY2" s="458" t="s">
        <v>1050</v>
      </c>
      <c r="UPZ2" s="458" t="s">
        <v>1050</v>
      </c>
      <c r="UQA2" s="458" t="s">
        <v>1050</v>
      </c>
      <c r="UQB2" s="458" t="s">
        <v>1050</v>
      </c>
      <c r="UQC2" s="458" t="s">
        <v>1050</v>
      </c>
      <c r="UQD2" s="458" t="s">
        <v>1050</v>
      </c>
      <c r="UQE2" s="458" t="s">
        <v>1050</v>
      </c>
      <c r="UQF2" s="458" t="s">
        <v>1050</v>
      </c>
      <c r="UQG2" s="458" t="s">
        <v>1050</v>
      </c>
      <c r="UQH2" s="458" t="s">
        <v>1050</v>
      </c>
      <c r="UQI2" s="458" t="s">
        <v>1050</v>
      </c>
      <c r="UQJ2" s="458" t="s">
        <v>1050</v>
      </c>
      <c r="UQK2" s="458" t="s">
        <v>1050</v>
      </c>
      <c r="UQL2" s="458" t="s">
        <v>1050</v>
      </c>
      <c r="UQM2" s="458" t="s">
        <v>1050</v>
      </c>
      <c r="UQN2" s="458" t="s">
        <v>1050</v>
      </c>
      <c r="UQO2" s="458" t="s">
        <v>1050</v>
      </c>
      <c r="UQP2" s="458" t="s">
        <v>1050</v>
      </c>
      <c r="UQQ2" s="458" t="s">
        <v>1050</v>
      </c>
      <c r="UQR2" s="458" t="s">
        <v>1050</v>
      </c>
      <c r="UQS2" s="458" t="s">
        <v>1050</v>
      </c>
      <c r="UQT2" s="458" t="s">
        <v>1050</v>
      </c>
      <c r="UQU2" s="458" t="s">
        <v>1050</v>
      </c>
      <c r="UQV2" s="458" t="s">
        <v>1050</v>
      </c>
      <c r="UQW2" s="458" t="s">
        <v>1050</v>
      </c>
      <c r="UQX2" s="458" t="s">
        <v>1050</v>
      </c>
      <c r="UQY2" s="458" t="s">
        <v>1050</v>
      </c>
      <c r="UQZ2" s="458" t="s">
        <v>1050</v>
      </c>
      <c r="URA2" s="458" t="s">
        <v>1050</v>
      </c>
      <c r="URB2" s="458" t="s">
        <v>1050</v>
      </c>
      <c r="URC2" s="458" t="s">
        <v>1050</v>
      </c>
      <c r="URD2" s="458" t="s">
        <v>1050</v>
      </c>
      <c r="URE2" s="458" t="s">
        <v>1050</v>
      </c>
      <c r="URF2" s="458" t="s">
        <v>1050</v>
      </c>
      <c r="URG2" s="458" t="s">
        <v>1050</v>
      </c>
      <c r="URH2" s="458" t="s">
        <v>1050</v>
      </c>
      <c r="URI2" s="458" t="s">
        <v>1050</v>
      </c>
      <c r="URJ2" s="458" t="s">
        <v>1050</v>
      </c>
      <c r="URK2" s="458" t="s">
        <v>1050</v>
      </c>
      <c r="URL2" s="458" t="s">
        <v>1050</v>
      </c>
      <c r="URM2" s="458" t="s">
        <v>1050</v>
      </c>
      <c r="URN2" s="458" t="s">
        <v>1050</v>
      </c>
      <c r="URO2" s="458" t="s">
        <v>1050</v>
      </c>
      <c r="URP2" s="458" t="s">
        <v>1050</v>
      </c>
      <c r="URQ2" s="458" t="s">
        <v>1050</v>
      </c>
      <c r="URR2" s="458" t="s">
        <v>1050</v>
      </c>
      <c r="URS2" s="458" t="s">
        <v>1050</v>
      </c>
      <c r="URT2" s="458" t="s">
        <v>1050</v>
      </c>
      <c r="URU2" s="458" t="s">
        <v>1050</v>
      </c>
      <c r="URV2" s="458" t="s">
        <v>1050</v>
      </c>
      <c r="URW2" s="458" t="s">
        <v>1050</v>
      </c>
      <c r="URX2" s="458" t="s">
        <v>1050</v>
      </c>
      <c r="URY2" s="458" t="s">
        <v>1050</v>
      </c>
      <c r="URZ2" s="458" t="s">
        <v>1050</v>
      </c>
      <c r="USA2" s="458" t="s">
        <v>1050</v>
      </c>
      <c r="USB2" s="458" t="s">
        <v>1050</v>
      </c>
      <c r="USC2" s="458" t="s">
        <v>1050</v>
      </c>
      <c r="USD2" s="458" t="s">
        <v>1050</v>
      </c>
      <c r="USE2" s="458" t="s">
        <v>1050</v>
      </c>
      <c r="USF2" s="458" t="s">
        <v>1050</v>
      </c>
      <c r="USG2" s="458" t="s">
        <v>1050</v>
      </c>
      <c r="USH2" s="458" t="s">
        <v>1050</v>
      </c>
      <c r="USI2" s="458" t="s">
        <v>1050</v>
      </c>
      <c r="USJ2" s="458" t="s">
        <v>1050</v>
      </c>
      <c r="USK2" s="458" t="s">
        <v>1050</v>
      </c>
      <c r="USL2" s="458" t="s">
        <v>1050</v>
      </c>
      <c r="USM2" s="458" t="s">
        <v>1050</v>
      </c>
      <c r="USN2" s="458" t="s">
        <v>1050</v>
      </c>
      <c r="USO2" s="458" t="s">
        <v>1050</v>
      </c>
      <c r="USP2" s="458" t="s">
        <v>1050</v>
      </c>
      <c r="USQ2" s="458" t="s">
        <v>1050</v>
      </c>
      <c r="USR2" s="458" t="s">
        <v>1050</v>
      </c>
      <c r="USS2" s="458" t="s">
        <v>1050</v>
      </c>
      <c r="UST2" s="458" t="s">
        <v>1050</v>
      </c>
      <c r="USU2" s="458" t="s">
        <v>1050</v>
      </c>
      <c r="USV2" s="458" t="s">
        <v>1050</v>
      </c>
      <c r="USW2" s="458" t="s">
        <v>1050</v>
      </c>
      <c r="USX2" s="458" t="s">
        <v>1050</v>
      </c>
      <c r="USY2" s="458" t="s">
        <v>1050</v>
      </c>
      <c r="USZ2" s="458" t="s">
        <v>1050</v>
      </c>
      <c r="UTA2" s="458" t="s">
        <v>1050</v>
      </c>
      <c r="UTB2" s="458" t="s">
        <v>1050</v>
      </c>
      <c r="UTC2" s="458" t="s">
        <v>1050</v>
      </c>
      <c r="UTD2" s="458" t="s">
        <v>1050</v>
      </c>
      <c r="UTE2" s="458" t="s">
        <v>1050</v>
      </c>
      <c r="UTF2" s="458" t="s">
        <v>1050</v>
      </c>
      <c r="UTG2" s="458" t="s">
        <v>1050</v>
      </c>
      <c r="UTH2" s="458" t="s">
        <v>1050</v>
      </c>
      <c r="UTI2" s="458" t="s">
        <v>1050</v>
      </c>
      <c r="UTJ2" s="458" t="s">
        <v>1050</v>
      </c>
      <c r="UTK2" s="458" t="s">
        <v>1050</v>
      </c>
      <c r="UTL2" s="458" t="s">
        <v>1050</v>
      </c>
      <c r="UTM2" s="458" t="s">
        <v>1050</v>
      </c>
      <c r="UTN2" s="458" t="s">
        <v>1050</v>
      </c>
      <c r="UTO2" s="458" t="s">
        <v>1050</v>
      </c>
      <c r="UTP2" s="458" t="s">
        <v>1050</v>
      </c>
      <c r="UTQ2" s="458" t="s">
        <v>1050</v>
      </c>
      <c r="UTR2" s="458" t="s">
        <v>1050</v>
      </c>
      <c r="UTS2" s="458" t="s">
        <v>1050</v>
      </c>
      <c r="UTT2" s="458" t="s">
        <v>1050</v>
      </c>
      <c r="UTU2" s="458" t="s">
        <v>1050</v>
      </c>
      <c r="UTV2" s="458" t="s">
        <v>1050</v>
      </c>
      <c r="UTW2" s="458" t="s">
        <v>1050</v>
      </c>
      <c r="UTX2" s="458" t="s">
        <v>1050</v>
      </c>
      <c r="UTY2" s="458" t="s">
        <v>1050</v>
      </c>
      <c r="UTZ2" s="458" t="s">
        <v>1050</v>
      </c>
      <c r="UUA2" s="458" t="s">
        <v>1050</v>
      </c>
      <c r="UUB2" s="458" t="s">
        <v>1050</v>
      </c>
      <c r="UUC2" s="458" t="s">
        <v>1050</v>
      </c>
      <c r="UUD2" s="458" t="s">
        <v>1050</v>
      </c>
      <c r="UUE2" s="458" t="s">
        <v>1050</v>
      </c>
      <c r="UUF2" s="458" t="s">
        <v>1050</v>
      </c>
      <c r="UUG2" s="458" t="s">
        <v>1050</v>
      </c>
      <c r="UUH2" s="458" t="s">
        <v>1050</v>
      </c>
      <c r="UUI2" s="458" t="s">
        <v>1050</v>
      </c>
      <c r="UUJ2" s="458" t="s">
        <v>1050</v>
      </c>
      <c r="UUK2" s="458" t="s">
        <v>1050</v>
      </c>
      <c r="UUL2" s="458" t="s">
        <v>1050</v>
      </c>
      <c r="UUM2" s="458" t="s">
        <v>1050</v>
      </c>
      <c r="UUN2" s="458" t="s">
        <v>1050</v>
      </c>
      <c r="UUO2" s="458" t="s">
        <v>1050</v>
      </c>
      <c r="UUP2" s="458" t="s">
        <v>1050</v>
      </c>
      <c r="UUQ2" s="458" t="s">
        <v>1050</v>
      </c>
      <c r="UUR2" s="458" t="s">
        <v>1050</v>
      </c>
      <c r="UUS2" s="458" t="s">
        <v>1050</v>
      </c>
      <c r="UUT2" s="458" t="s">
        <v>1050</v>
      </c>
      <c r="UUU2" s="458" t="s">
        <v>1050</v>
      </c>
      <c r="UUV2" s="458" t="s">
        <v>1050</v>
      </c>
      <c r="UUW2" s="458" t="s">
        <v>1050</v>
      </c>
      <c r="UUX2" s="458" t="s">
        <v>1050</v>
      </c>
      <c r="UUY2" s="458" t="s">
        <v>1050</v>
      </c>
      <c r="UUZ2" s="458" t="s">
        <v>1050</v>
      </c>
      <c r="UVA2" s="458" t="s">
        <v>1050</v>
      </c>
      <c r="UVB2" s="458" t="s">
        <v>1050</v>
      </c>
      <c r="UVC2" s="458" t="s">
        <v>1050</v>
      </c>
      <c r="UVD2" s="458" t="s">
        <v>1050</v>
      </c>
      <c r="UVE2" s="458" t="s">
        <v>1050</v>
      </c>
      <c r="UVF2" s="458" t="s">
        <v>1050</v>
      </c>
      <c r="UVG2" s="458" t="s">
        <v>1050</v>
      </c>
      <c r="UVH2" s="458" t="s">
        <v>1050</v>
      </c>
      <c r="UVI2" s="458" t="s">
        <v>1050</v>
      </c>
      <c r="UVJ2" s="458" t="s">
        <v>1050</v>
      </c>
      <c r="UVK2" s="458" t="s">
        <v>1050</v>
      </c>
      <c r="UVL2" s="458" t="s">
        <v>1050</v>
      </c>
      <c r="UVM2" s="458" t="s">
        <v>1050</v>
      </c>
      <c r="UVN2" s="458" t="s">
        <v>1050</v>
      </c>
      <c r="UVO2" s="458" t="s">
        <v>1050</v>
      </c>
      <c r="UVP2" s="458" t="s">
        <v>1050</v>
      </c>
      <c r="UVQ2" s="458" t="s">
        <v>1050</v>
      </c>
      <c r="UVR2" s="458" t="s">
        <v>1050</v>
      </c>
      <c r="UVS2" s="458" t="s">
        <v>1050</v>
      </c>
      <c r="UVT2" s="458" t="s">
        <v>1050</v>
      </c>
      <c r="UVU2" s="458" t="s">
        <v>1050</v>
      </c>
      <c r="UVV2" s="458" t="s">
        <v>1050</v>
      </c>
      <c r="UVW2" s="458" t="s">
        <v>1050</v>
      </c>
      <c r="UVX2" s="458" t="s">
        <v>1050</v>
      </c>
      <c r="UVY2" s="458" t="s">
        <v>1050</v>
      </c>
      <c r="UVZ2" s="458" t="s">
        <v>1050</v>
      </c>
      <c r="UWA2" s="458" t="s">
        <v>1050</v>
      </c>
      <c r="UWB2" s="458" t="s">
        <v>1050</v>
      </c>
      <c r="UWC2" s="458" t="s">
        <v>1050</v>
      </c>
      <c r="UWD2" s="458" t="s">
        <v>1050</v>
      </c>
      <c r="UWE2" s="458" t="s">
        <v>1050</v>
      </c>
      <c r="UWF2" s="458" t="s">
        <v>1050</v>
      </c>
      <c r="UWG2" s="458" t="s">
        <v>1050</v>
      </c>
      <c r="UWH2" s="458" t="s">
        <v>1050</v>
      </c>
      <c r="UWI2" s="458" t="s">
        <v>1050</v>
      </c>
      <c r="UWJ2" s="458" t="s">
        <v>1050</v>
      </c>
      <c r="UWK2" s="458" t="s">
        <v>1050</v>
      </c>
      <c r="UWL2" s="458" t="s">
        <v>1050</v>
      </c>
      <c r="UWM2" s="458" t="s">
        <v>1050</v>
      </c>
      <c r="UWN2" s="458" t="s">
        <v>1050</v>
      </c>
      <c r="UWO2" s="458" t="s">
        <v>1050</v>
      </c>
      <c r="UWP2" s="458" t="s">
        <v>1050</v>
      </c>
      <c r="UWQ2" s="458" t="s">
        <v>1050</v>
      </c>
      <c r="UWR2" s="458" t="s">
        <v>1050</v>
      </c>
      <c r="UWS2" s="458" t="s">
        <v>1050</v>
      </c>
      <c r="UWT2" s="458" t="s">
        <v>1050</v>
      </c>
      <c r="UWU2" s="458" t="s">
        <v>1050</v>
      </c>
      <c r="UWV2" s="458" t="s">
        <v>1050</v>
      </c>
      <c r="UWW2" s="458" t="s">
        <v>1050</v>
      </c>
      <c r="UWX2" s="458" t="s">
        <v>1050</v>
      </c>
      <c r="UWY2" s="458" t="s">
        <v>1050</v>
      </c>
      <c r="UWZ2" s="458" t="s">
        <v>1050</v>
      </c>
      <c r="UXA2" s="458" t="s">
        <v>1050</v>
      </c>
      <c r="UXB2" s="458" t="s">
        <v>1050</v>
      </c>
      <c r="UXC2" s="458" t="s">
        <v>1050</v>
      </c>
      <c r="UXD2" s="458" t="s">
        <v>1050</v>
      </c>
      <c r="UXE2" s="458" t="s">
        <v>1050</v>
      </c>
      <c r="UXF2" s="458" t="s">
        <v>1050</v>
      </c>
      <c r="UXG2" s="458" t="s">
        <v>1050</v>
      </c>
      <c r="UXH2" s="458" t="s">
        <v>1050</v>
      </c>
      <c r="UXI2" s="458" t="s">
        <v>1050</v>
      </c>
      <c r="UXJ2" s="458" t="s">
        <v>1050</v>
      </c>
      <c r="UXK2" s="458" t="s">
        <v>1050</v>
      </c>
      <c r="UXL2" s="458" t="s">
        <v>1050</v>
      </c>
      <c r="UXM2" s="458" t="s">
        <v>1050</v>
      </c>
      <c r="UXN2" s="458" t="s">
        <v>1050</v>
      </c>
      <c r="UXO2" s="458" t="s">
        <v>1050</v>
      </c>
      <c r="UXP2" s="458" t="s">
        <v>1050</v>
      </c>
      <c r="UXQ2" s="458" t="s">
        <v>1050</v>
      </c>
      <c r="UXR2" s="458" t="s">
        <v>1050</v>
      </c>
      <c r="UXS2" s="458" t="s">
        <v>1050</v>
      </c>
      <c r="UXT2" s="458" t="s">
        <v>1050</v>
      </c>
      <c r="UXU2" s="458" t="s">
        <v>1050</v>
      </c>
      <c r="UXV2" s="458" t="s">
        <v>1050</v>
      </c>
      <c r="UXW2" s="458" t="s">
        <v>1050</v>
      </c>
      <c r="UXX2" s="458" t="s">
        <v>1050</v>
      </c>
      <c r="UXY2" s="458" t="s">
        <v>1050</v>
      </c>
      <c r="UXZ2" s="458" t="s">
        <v>1050</v>
      </c>
      <c r="UYA2" s="458" t="s">
        <v>1050</v>
      </c>
      <c r="UYB2" s="458" t="s">
        <v>1050</v>
      </c>
      <c r="UYC2" s="458" t="s">
        <v>1050</v>
      </c>
      <c r="UYD2" s="458" t="s">
        <v>1050</v>
      </c>
      <c r="UYE2" s="458" t="s">
        <v>1050</v>
      </c>
      <c r="UYF2" s="458" t="s">
        <v>1050</v>
      </c>
      <c r="UYG2" s="458" t="s">
        <v>1050</v>
      </c>
      <c r="UYH2" s="458" t="s">
        <v>1050</v>
      </c>
      <c r="UYI2" s="458" t="s">
        <v>1050</v>
      </c>
      <c r="UYJ2" s="458" t="s">
        <v>1050</v>
      </c>
      <c r="UYK2" s="458" t="s">
        <v>1050</v>
      </c>
      <c r="UYL2" s="458" t="s">
        <v>1050</v>
      </c>
      <c r="UYM2" s="458" t="s">
        <v>1050</v>
      </c>
      <c r="UYN2" s="458" t="s">
        <v>1050</v>
      </c>
      <c r="UYO2" s="458" t="s">
        <v>1050</v>
      </c>
      <c r="UYP2" s="458" t="s">
        <v>1050</v>
      </c>
      <c r="UYQ2" s="458" t="s">
        <v>1050</v>
      </c>
      <c r="UYR2" s="458" t="s">
        <v>1050</v>
      </c>
      <c r="UYS2" s="458" t="s">
        <v>1050</v>
      </c>
      <c r="UYT2" s="458" t="s">
        <v>1050</v>
      </c>
      <c r="UYU2" s="458" t="s">
        <v>1050</v>
      </c>
      <c r="UYV2" s="458" t="s">
        <v>1050</v>
      </c>
      <c r="UYW2" s="458" t="s">
        <v>1050</v>
      </c>
      <c r="UYX2" s="458" t="s">
        <v>1050</v>
      </c>
      <c r="UYY2" s="458" t="s">
        <v>1050</v>
      </c>
      <c r="UYZ2" s="458" t="s">
        <v>1050</v>
      </c>
      <c r="UZA2" s="458" t="s">
        <v>1050</v>
      </c>
      <c r="UZB2" s="458" t="s">
        <v>1050</v>
      </c>
      <c r="UZC2" s="458" t="s">
        <v>1050</v>
      </c>
      <c r="UZD2" s="458" t="s">
        <v>1050</v>
      </c>
      <c r="UZE2" s="458" t="s">
        <v>1050</v>
      </c>
      <c r="UZF2" s="458" t="s">
        <v>1050</v>
      </c>
      <c r="UZG2" s="458" t="s">
        <v>1050</v>
      </c>
      <c r="UZH2" s="458" t="s">
        <v>1050</v>
      </c>
      <c r="UZI2" s="458" t="s">
        <v>1050</v>
      </c>
      <c r="UZJ2" s="458" t="s">
        <v>1050</v>
      </c>
      <c r="UZK2" s="458" t="s">
        <v>1050</v>
      </c>
      <c r="UZL2" s="458" t="s">
        <v>1050</v>
      </c>
      <c r="UZM2" s="458" t="s">
        <v>1050</v>
      </c>
      <c r="UZN2" s="458" t="s">
        <v>1050</v>
      </c>
      <c r="UZO2" s="458" t="s">
        <v>1050</v>
      </c>
      <c r="UZP2" s="458" t="s">
        <v>1050</v>
      </c>
      <c r="UZQ2" s="458" t="s">
        <v>1050</v>
      </c>
      <c r="UZR2" s="458" t="s">
        <v>1050</v>
      </c>
      <c r="UZS2" s="458" t="s">
        <v>1050</v>
      </c>
      <c r="UZT2" s="458" t="s">
        <v>1050</v>
      </c>
      <c r="UZU2" s="458" t="s">
        <v>1050</v>
      </c>
      <c r="UZV2" s="458" t="s">
        <v>1050</v>
      </c>
      <c r="UZW2" s="458" t="s">
        <v>1050</v>
      </c>
      <c r="UZX2" s="458" t="s">
        <v>1050</v>
      </c>
      <c r="UZY2" s="458" t="s">
        <v>1050</v>
      </c>
      <c r="UZZ2" s="458" t="s">
        <v>1050</v>
      </c>
      <c r="VAA2" s="458" t="s">
        <v>1050</v>
      </c>
      <c r="VAB2" s="458" t="s">
        <v>1050</v>
      </c>
      <c r="VAC2" s="458" t="s">
        <v>1050</v>
      </c>
      <c r="VAD2" s="458" t="s">
        <v>1050</v>
      </c>
      <c r="VAE2" s="458" t="s">
        <v>1050</v>
      </c>
      <c r="VAF2" s="458" t="s">
        <v>1050</v>
      </c>
      <c r="VAG2" s="458" t="s">
        <v>1050</v>
      </c>
      <c r="VAH2" s="458" t="s">
        <v>1050</v>
      </c>
      <c r="VAI2" s="458" t="s">
        <v>1050</v>
      </c>
      <c r="VAJ2" s="458" t="s">
        <v>1050</v>
      </c>
      <c r="VAK2" s="458" t="s">
        <v>1050</v>
      </c>
      <c r="VAL2" s="458" t="s">
        <v>1050</v>
      </c>
      <c r="VAM2" s="458" t="s">
        <v>1050</v>
      </c>
      <c r="VAN2" s="458" t="s">
        <v>1050</v>
      </c>
      <c r="VAO2" s="458" t="s">
        <v>1050</v>
      </c>
      <c r="VAP2" s="458" t="s">
        <v>1050</v>
      </c>
      <c r="VAQ2" s="458" t="s">
        <v>1050</v>
      </c>
      <c r="VAR2" s="458" t="s">
        <v>1050</v>
      </c>
      <c r="VAS2" s="458" t="s">
        <v>1050</v>
      </c>
      <c r="VAT2" s="458" t="s">
        <v>1050</v>
      </c>
      <c r="VAU2" s="458" t="s">
        <v>1050</v>
      </c>
      <c r="VAV2" s="458" t="s">
        <v>1050</v>
      </c>
      <c r="VAW2" s="458" t="s">
        <v>1050</v>
      </c>
      <c r="VAX2" s="458" t="s">
        <v>1050</v>
      </c>
      <c r="VAY2" s="458" t="s">
        <v>1050</v>
      </c>
      <c r="VAZ2" s="458" t="s">
        <v>1050</v>
      </c>
      <c r="VBA2" s="458" t="s">
        <v>1050</v>
      </c>
      <c r="VBB2" s="458" t="s">
        <v>1050</v>
      </c>
      <c r="VBC2" s="458" t="s">
        <v>1050</v>
      </c>
      <c r="VBD2" s="458" t="s">
        <v>1050</v>
      </c>
      <c r="VBE2" s="458" t="s">
        <v>1050</v>
      </c>
      <c r="VBF2" s="458" t="s">
        <v>1050</v>
      </c>
      <c r="VBG2" s="458" t="s">
        <v>1050</v>
      </c>
      <c r="VBH2" s="458" t="s">
        <v>1050</v>
      </c>
      <c r="VBI2" s="458" t="s">
        <v>1050</v>
      </c>
      <c r="VBJ2" s="458" t="s">
        <v>1050</v>
      </c>
      <c r="VBK2" s="458" t="s">
        <v>1050</v>
      </c>
      <c r="VBL2" s="458" t="s">
        <v>1050</v>
      </c>
      <c r="VBM2" s="458" t="s">
        <v>1050</v>
      </c>
      <c r="VBN2" s="458" t="s">
        <v>1050</v>
      </c>
      <c r="VBO2" s="458" t="s">
        <v>1050</v>
      </c>
      <c r="VBP2" s="458" t="s">
        <v>1050</v>
      </c>
      <c r="VBQ2" s="458" t="s">
        <v>1050</v>
      </c>
      <c r="VBR2" s="458" t="s">
        <v>1050</v>
      </c>
      <c r="VBS2" s="458" t="s">
        <v>1050</v>
      </c>
      <c r="VBT2" s="458" t="s">
        <v>1050</v>
      </c>
      <c r="VBU2" s="458" t="s">
        <v>1050</v>
      </c>
      <c r="VBV2" s="458" t="s">
        <v>1050</v>
      </c>
      <c r="VBW2" s="458" t="s">
        <v>1050</v>
      </c>
      <c r="VBX2" s="458" t="s">
        <v>1050</v>
      </c>
      <c r="VBY2" s="458" t="s">
        <v>1050</v>
      </c>
      <c r="VBZ2" s="458" t="s">
        <v>1050</v>
      </c>
      <c r="VCA2" s="458" t="s">
        <v>1050</v>
      </c>
      <c r="VCB2" s="458" t="s">
        <v>1050</v>
      </c>
      <c r="VCC2" s="458" t="s">
        <v>1050</v>
      </c>
      <c r="VCD2" s="458" t="s">
        <v>1050</v>
      </c>
      <c r="VCE2" s="458" t="s">
        <v>1050</v>
      </c>
      <c r="VCF2" s="458" t="s">
        <v>1050</v>
      </c>
      <c r="VCG2" s="458" t="s">
        <v>1050</v>
      </c>
      <c r="VCH2" s="458" t="s">
        <v>1050</v>
      </c>
      <c r="VCI2" s="458" t="s">
        <v>1050</v>
      </c>
      <c r="VCJ2" s="458" t="s">
        <v>1050</v>
      </c>
      <c r="VCK2" s="458" t="s">
        <v>1050</v>
      </c>
      <c r="VCL2" s="458" t="s">
        <v>1050</v>
      </c>
      <c r="VCM2" s="458" t="s">
        <v>1050</v>
      </c>
      <c r="VCN2" s="458" t="s">
        <v>1050</v>
      </c>
      <c r="VCO2" s="458" t="s">
        <v>1050</v>
      </c>
      <c r="VCP2" s="458" t="s">
        <v>1050</v>
      </c>
      <c r="VCQ2" s="458" t="s">
        <v>1050</v>
      </c>
      <c r="VCR2" s="458" t="s">
        <v>1050</v>
      </c>
      <c r="VCS2" s="458" t="s">
        <v>1050</v>
      </c>
      <c r="VCT2" s="458" t="s">
        <v>1050</v>
      </c>
      <c r="VCU2" s="458" t="s">
        <v>1050</v>
      </c>
      <c r="VCV2" s="458" t="s">
        <v>1050</v>
      </c>
      <c r="VCW2" s="458" t="s">
        <v>1050</v>
      </c>
      <c r="VCX2" s="458" t="s">
        <v>1050</v>
      </c>
      <c r="VCY2" s="458" t="s">
        <v>1050</v>
      </c>
      <c r="VCZ2" s="458" t="s">
        <v>1050</v>
      </c>
      <c r="VDA2" s="458" t="s">
        <v>1050</v>
      </c>
      <c r="VDB2" s="458" t="s">
        <v>1050</v>
      </c>
      <c r="VDC2" s="458" t="s">
        <v>1050</v>
      </c>
      <c r="VDD2" s="458" t="s">
        <v>1050</v>
      </c>
      <c r="VDE2" s="458" t="s">
        <v>1050</v>
      </c>
      <c r="VDF2" s="458" t="s">
        <v>1050</v>
      </c>
      <c r="VDG2" s="458" t="s">
        <v>1050</v>
      </c>
      <c r="VDH2" s="458" t="s">
        <v>1050</v>
      </c>
      <c r="VDI2" s="458" t="s">
        <v>1050</v>
      </c>
      <c r="VDJ2" s="458" t="s">
        <v>1050</v>
      </c>
      <c r="VDK2" s="458" t="s">
        <v>1050</v>
      </c>
      <c r="VDL2" s="458" t="s">
        <v>1050</v>
      </c>
      <c r="VDM2" s="458" t="s">
        <v>1050</v>
      </c>
      <c r="VDN2" s="458" t="s">
        <v>1050</v>
      </c>
      <c r="VDO2" s="458" t="s">
        <v>1050</v>
      </c>
      <c r="VDP2" s="458" t="s">
        <v>1050</v>
      </c>
      <c r="VDQ2" s="458" t="s">
        <v>1050</v>
      </c>
      <c r="VDR2" s="458" t="s">
        <v>1050</v>
      </c>
      <c r="VDS2" s="458" t="s">
        <v>1050</v>
      </c>
      <c r="VDT2" s="458" t="s">
        <v>1050</v>
      </c>
      <c r="VDU2" s="458" t="s">
        <v>1050</v>
      </c>
      <c r="VDV2" s="458" t="s">
        <v>1050</v>
      </c>
      <c r="VDW2" s="458" t="s">
        <v>1050</v>
      </c>
      <c r="VDX2" s="458" t="s">
        <v>1050</v>
      </c>
      <c r="VDY2" s="458" t="s">
        <v>1050</v>
      </c>
      <c r="VDZ2" s="458" t="s">
        <v>1050</v>
      </c>
      <c r="VEA2" s="458" t="s">
        <v>1050</v>
      </c>
      <c r="VEB2" s="458" t="s">
        <v>1050</v>
      </c>
      <c r="VEC2" s="458" t="s">
        <v>1050</v>
      </c>
      <c r="VED2" s="458" t="s">
        <v>1050</v>
      </c>
      <c r="VEE2" s="458" t="s">
        <v>1050</v>
      </c>
      <c r="VEF2" s="458" t="s">
        <v>1050</v>
      </c>
      <c r="VEG2" s="458" t="s">
        <v>1050</v>
      </c>
      <c r="VEH2" s="458" t="s">
        <v>1050</v>
      </c>
      <c r="VEI2" s="458" t="s">
        <v>1050</v>
      </c>
      <c r="VEJ2" s="458" t="s">
        <v>1050</v>
      </c>
      <c r="VEK2" s="458" t="s">
        <v>1050</v>
      </c>
      <c r="VEL2" s="458" t="s">
        <v>1050</v>
      </c>
      <c r="VEM2" s="458" t="s">
        <v>1050</v>
      </c>
      <c r="VEN2" s="458" t="s">
        <v>1050</v>
      </c>
      <c r="VEO2" s="458" t="s">
        <v>1050</v>
      </c>
      <c r="VEP2" s="458" t="s">
        <v>1050</v>
      </c>
      <c r="VEQ2" s="458" t="s">
        <v>1050</v>
      </c>
      <c r="VER2" s="458" t="s">
        <v>1050</v>
      </c>
      <c r="VES2" s="458" t="s">
        <v>1050</v>
      </c>
      <c r="VET2" s="458" t="s">
        <v>1050</v>
      </c>
      <c r="VEU2" s="458" t="s">
        <v>1050</v>
      </c>
      <c r="VEV2" s="458" t="s">
        <v>1050</v>
      </c>
      <c r="VEW2" s="458" t="s">
        <v>1050</v>
      </c>
      <c r="VEX2" s="458" t="s">
        <v>1050</v>
      </c>
      <c r="VEY2" s="458" t="s">
        <v>1050</v>
      </c>
      <c r="VEZ2" s="458" t="s">
        <v>1050</v>
      </c>
      <c r="VFA2" s="458" t="s">
        <v>1050</v>
      </c>
      <c r="VFB2" s="458" t="s">
        <v>1050</v>
      </c>
      <c r="VFC2" s="458" t="s">
        <v>1050</v>
      </c>
      <c r="VFD2" s="458" t="s">
        <v>1050</v>
      </c>
      <c r="VFE2" s="458" t="s">
        <v>1050</v>
      </c>
      <c r="VFF2" s="458" t="s">
        <v>1050</v>
      </c>
      <c r="VFG2" s="458" t="s">
        <v>1050</v>
      </c>
      <c r="VFH2" s="458" t="s">
        <v>1050</v>
      </c>
      <c r="VFI2" s="458" t="s">
        <v>1050</v>
      </c>
      <c r="VFJ2" s="458" t="s">
        <v>1050</v>
      </c>
      <c r="VFK2" s="458" t="s">
        <v>1050</v>
      </c>
      <c r="VFL2" s="458" t="s">
        <v>1050</v>
      </c>
      <c r="VFM2" s="458" t="s">
        <v>1050</v>
      </c>
      <c r="VFN2" s="458" t="s">
        <v>1050</v>
      </c>
      <c r="VFO2" s="458" t="s">
        <v>1050</v>
      </c>
      <c r="VFP2" s="458" t="s">
        <v>1050</v>
      </c>
      <c r="VFQ2" s="458" t="s">
        <v>1050</v>
      </c>
      <c r="VFR2" s="458" t="s">
        <v>1050</v>
      </c>
      <c r="VFS2" s="458" t="s">
        <v>1050</v>
      </c>
      <c r="VFT2" s="458" t="s">
        <v>1050</v>
      </c>
      <c r="VFU2" s="458" t="s">
        <v>1050</v>
      </c>
      <c r="VFV2" s="458" t="s">
        <v>1050</v>
      </c>
      <c r="VFW2" s="458" t="s">
        <v>1050</v>
      </c>
      <c r="VFX2" s="458" t="s">
        <v>1050</v>
      </c>
      <c r="VFY2" s="458" t="s">
        <v>1050</v>
      </c>
      <c r="VFZ2" s="458" t="s">
        <v>1050</v>
      </c>
      <c r="VGA2" s="458" t="s">
        <v>1050</v>
      </c>
      <c r="VGB2" s="458" t="s">
        <v>1050</v>
      </c>
      <c r="VGC2" s="458" t="s">
        <v>1050</v>
      </c>
      <c r="VGD2" s="458" t="s">
        <v>1050</v>
      </c>
      <c r="VGE2" s="458" t="s">
        <v>1050</v>
      </c>
      <c r="VGF2" s="458" t="s">
        <v>1050</v>
      </c>
      <c r="VGG2" s="458" t="s">
        <v>1050</v>
      </c>
      <c r="VGH2" s="458" t="s">
        <v>1050</v>
      </c>
      <c r="VGI2" s="458" t="s">
        <v>1050</v>
      </c>
      <c r="VGJ2" s="458" t="s">
        <v>1050</v>
      </c>
      <c r="VGK2" s="458" t="s">
        <v>1050</v>
      </c>
      <c r="VGL2" s="458" t="s">
        <v>1050</v>
      </c>
      <c r="VGM2" s="458" t="s">
        <v>1050</v>
      </c>
      <c r="VGN2" s="458" t="s">
        <v>1050</v>
      </c>
      <c r="VGO2" s="458" t="s">
        <v>1050</v>
      </c>
      <c r="VGP2" s="458" t="s">
        <v>1050</v>
      </c>
      <c r="VGQ2" s="458" t="s">
        <v>1050</v>
      </c>
      <c r="VGR2" s="458" t="s">
        <v>1050</v>
      </c>
      <c r="VGS2" s="458" t="s">
        <v>1050</v>
      </c>
      <c r="VGT2" s="458" t="s">
        <v>1050</v>
      </c>
      <c r="VGU2" s="458" t="s">
        <v>1050</v>
      </c>
      <c r="VGV2" s="458" t="s">
        <v>1050</v>
      </c>
      <c r="VGW2" s="458" t="s">
        <v>1050</v>
      </c>
      <c r="VGX2" s="458" t="s">
        <v>1050</v>
      </c>
      <c r="VGY2" s="458" t="s">
        <v>1050</v>
      </c>
      <c r="VGZ2" s="458" t="s">
        <v>1050</v>
      </c>
      <c r="VHA2" s="458" t="s">
        <v>1050</v>
      </c>
      <c r="VHB2" s="458" t="s">
        <v>1050</v>
      </c>
      <c r="VHC2" s="458" t="s">
        <v>1050</v>
      </c>
      <c r="VHD2" s="458" t="s">
        <v>1050</v>
      </c>
      <c r="VHE2" s="458" t="s">
        <v>1050</v>
      </c>
      <c r="VHF2" s="458" t="s">
        <v>1050</v>
      </c>
      <c r="VHG2" s="458" t="s">
        <v>1050</v>
      </c>
      <c r="VHH2" s="458" t="s">
        <v>1050</v>
      </c>
      <c r="VHI2" s="458" t="s">
        <v>1050</v>
      </c>
      <c r="VHJ2" s="458" t="s">
        <v>1050</v>
      </c>
      <c r="VHK2" s="458" t="s">
        <v>1050</v>
      </c>
      <c r="VHL2" s="458" t="s">
        <v>1050</v>
      </c>
      <c r="VHM2" s="458" t="s">
        <v>1050</v>
      </c>
      <c r="VHN2" s="458" t="s">
        <v>1050</v>
      </c>
      <c r="VHO2" s="458" t="s">
        <v>1050</v>
      </c>
      <c r="VHP2" s="458" t="s">
        <v>1050</v>
      </c>
      <c r="VHQ2" s="458" t="s">
        <v>1050</v>
      </c>
      <c r="VHR2" s="458" t="s">
        <v>1050</v>
      </c>
      <c r="VHS2" s="458" t="s">
        <v>1050</v>
      </c>
      <c r="VHT2" s="458" t="s">
        <v>1050</v>
      </c>
      <c r="VHU2" s="458" t="s">
        <v>1050</v>
      </c>
      <c r="VHV2" s="458" t="s">
        <v>1050</v>
      </c>
      <c r="VHW2" s="458" t="s">
        <v>1050</v>
      </c>
      <c r="VHX2" s="458" t="s">
        <v>1050</v>
      </c>
      <c r="VHY2" s="458" t="s">
        <v>1050</v>
      </c>
      <c r="VHZ2" s="458" t="s">
        <v>1050</v>
      </c>
      <c r="VIA2" s="458" t="s">
        <v>1050</v>
      </c>
      <c r="VIB2" s="458" t="s">
        <v>1050</v>
      </c>
      <c r="VIC2" s="458" t="s">
        <v>1050</v>
      </c>
      <c r="VID2" s="458" t="s">
        <v>1050</v>
      </c>
      <c r="VIE2" s="458" t="s">
        <v>1050</v>
      </c>
      <c r="VIF2" s="458" t="s">
        <v>1050</v>
      </c>
      <c r="VIG2" s="458" t="s">
        <v>1050</v>
      </c>
      <c r="VIH2" s="458" t="s">
        <v>1050</v>
      </c>
      <c r="VII2" s="458" t="s">
        <v>1050</v>
      </c>
      <c r="VIJ2" s="458" t="s">
        <v>1050</v>
      </c>
      <c r="VIK2" s="458" t="s">
        <v>1050</v>
      </c>
      <c r="VIL2" s="458" t="s">
        <v>1050</v>
      </c>
      <c r="VIM2" s="458" t="s">
        <v>1050</v>
      </c>
      <c r="VIN2" s="458" t="s">
        <v>1050</v>
      </c>
      <c r="VIO2" s="458" t="s">
        <v>1050</v>
      </c>
      <c r="VIP2" s="458" t="s">
        <v>1050</v>
      </c>
      <c r="VIQ2" s="458" t="s">
        <v>1050</v>
      </c>
      <c r="VIR2" s="458" t="s">
        <v>1050</v>
      </c>
      <c r="VIS2" s="458" t="s">
        <v>1050</v>
      </c>
      <c r="VIT2" s="458" t="s">
        <v>1050</v>
      </c>
      <c r="VIU2" s="458" t="s">
        <v>1050</v>
      </c>
      <c r="VIV2" s="458" t="s">
        <v>1050</v>
      </c>
      <c r="VIW2" s="458" t="s">
        <v>1050</v>
      </c>
      <c r="VIX2" s="458" t="s">
        <v>1050</v>
      </c>
      <c r="VIY2" s="458" t="s">
        <v>1050</v>
      </c>
      <c r="VIZ2" s="458" t="s">
        <v>1050</v>
      </c>
      <c r="VJA2" s="458" t="s">
        <v>1050</v>
      </c>
      <c r="VJB2" s="458" t="s">
        <v>1050</v>
      </c>
      <c r="VJC2" s="458" t="s">
        <v>1050</v>
      </c>
      <c r="VJD2" s="458" t="s">
        <v>1050</v>
      </c>
      <c r="VJE2" s="458" t="s">
        <v>1050</v>
      </c>
      <c r="VJF2" s="458" t="s">
        <v>1050</v>
      </c>
      <c r="VJG2" s="458" t="s">
        <v>1050</v>
      </c>
      <c r="VJH2" s="458" t="s">
        <v>1050</v>
      </c>
      <c r="VJI2" s="458" t="s">
        <v>1050</v>
      </c>
      <c r="VJJ2" s="458" t="s">
        <v>1050</v>
      </c>
      <c r="VJK2" s="458" t="s">
        <v>1050</v>
      </c>
      <c r="VJL2" s="458" t="s">
        <v>1050</v>
      </c>
      <c r="VJM2" s="458" t="s">
        <v>1050</v>
      </c>
      <c r="VJN2" s="458" t="s">
        <v>1050</v>
      </c>
      <c r="VJO2" s="458" t="s">
        <v>1050</v>
      </c>
      <c r="VJP2" s="458" t="s">
        <v>1050</v>
      </c>
      <c r="VJQ2" s="458" t="s">
        <v>1050</v>
      </c>
      <c r="VJR2" s="458" t="s">
        <v>1050</v>
      </c>
      <c r="VJS2" s="458" t="s">
        <v>1050</v>
      </c>
      <c r="VJT2" s="458" t="s">
        <v>1050</v>
      </c>
      <c r="VJU2" s="458" t="s">
        <v>1050</v>
      </c>
      <c r="VJV2" s="458" t="s">
        <v>1050</v>
      </c>
      <c r="VJW2" s="458" t="s">
        <v>1050</v>
      </c>
      <c r="VJX2" s="458" t="s">
        <v>1050</v>
      </c>
      <c r="VJY2" s="458" t="s">
        <v>1050</v>
      </c>
      <c r="VJZ2" s="458" t="s">
        <v>1050</v>
      </c>
      <c r="VKA2" s="458" t="s">
        <v>1050</v>
      </c>
      <c r="VKB2" s="458" t="s">
        <v>1050</v>
      </c>
      <c r="VKC2" s="458" t="s">
        <v>1050</v>
      </c>
      <c r="VKD2" s="458" t="s">
        <v>1050</v>
      </c>
      <c r="VKE2" s="458" t="s">
        <v>1050</v>
      </c>
      <c r="VKF2" s="458" t="s">
        <v>1050</v>
      </c>
      <c r="VKG2" s="458" t="s">
        <v>1050</v>
      </c>
      <c r="VKH2" s="458" t="s">
        <v>1050</v>
      </c>
      <c r="VKI2" s="458" t="s">
        <v>1050</v>
      </c>
      <c r="VKJ2" s="458" t="s">
        <v>1050</v>
      </c>
      <c r="VKK2" s="458" t="s">
        <v>1050</v>
      </c>
      <c r="VKL2" s="458" t="s">
        <v>1050</v>
      </c>
      <c r="VKM2" s="458" t="s">
        <v>1050</v>
      </c>
      <c r="VKN2" s="458" t="s">
        <v>1050</v>
      </c>
      <c r="VKO2" s="458" t="s">
        <v>1050</v>
      </c>
      <c r="VKP2" s="458" t="s">
        <v>1050</v>
      </c>
      <c r="VKQ2" s="458" t="s">
        <v>1050</v>
      </c>
      <c r="VKR2" s="458" t="s">
        <v>1050</v>
      </c>
      <c r="VKS2" s="458" t="s">
        <v>1050</v>
      </c>
      <c r="VKT2" s="458" t="s">
        <v>1050</v>
      </c>
      <c r="VKU2" s="458" t="s">
        <v>1050</v>
      </c>
      <c r="VKV2" s="458" t="s">
        <v>1050</v>
      </c>
      <c r="VKW2" s="458" t="s">
        <v>1050</v>
      </c>
      <c r="VKX2" s="458" t="s">
        <v>1050</v>
      </c>
      <c r="VKY2" s="458" t="s">
        <v>1050</v>
      </c>
      <c r="VKZ2" s="458" t="s">
        <v>1050</v>
      </c>
      <c r="VLA2" s="458" t="s">
        <v>1050</v>
      </c>
      <c r="VLB2" s="458" t="s">
        <v>1050</v>
      </c>
      <c r="VLC2" s="458" t="s">
        <v>1050</v>
      </c>
      <c r="VLD2" s="458" t="s">
        <v>1050</v>
      </c>
      <c r="VLE2" s="458" t="s">
        <v>1050</v>
      </c>
      <c r="VLF2" s="458" t="s">
        <v>1050</v>
      </c>
      <c r="VLG2" s="458" t="s">
        <v>1050</v>
      </c>
      <c r="VLH2" s="458" t="s">
        <v>1050</v>
      </c>
      <c r="VLI2" s="458" t="s">
        <v>1050</v>
      </c>
      <c r="VLJ2" s="458" t="s">
        <v>1050</v>
      </c>
      <c r="VLK2" s="458" t="s">
        <v>1050</v>
      </c>
      <c r="VLL2" s="458" t="s">
        <v>1050</v>
      </c>
      <c r="VLM2" s="458" t="s">
        <v>1050</v>
      </c>
      <c r="VLN2" s="458" t="s">
        <v>1050</v>
      </c>
      <c r="VLO2" s="458" t="s">
        <v>1050</v>
      </c>
      <c r="VLP2" s="458" t="s">
        <v>1050</v>
      </c>
      <c r="VLQ2" s="458" t="s">
        <v>1050</v>
      </c>
      <c r="VLR2" s="458" t="s">
        <v>1050</v>
      </c>
      <c r="VLS2" s="458" t="s">
        <v>1050</v>
      </c>
      <c r="VLT2" s="458" t="s">
        <v>1050</v>
      </c>
      <c r="VLU2" s="458" t="s">
        <v>1050</v>
      </c>
      <c r="VLV2" s="458" t="s">
        <v>1050</v>
      </c>
      <c r="VLW2" s="458" t="s">
        <v>1050</v>
      </c>
      <c r="VLX2" s="458" t="s">
        <v>1050</v>
      </c>
      <c r="VLY2" s="458" t="s">
        <v>1050</v>
      </c>
      <c r="VLZ2" s="458" t="s">
        <v>1050</v>
      </c>
      <c r="VMA2" s="458" t="s">
        <v>1050</v>
      </c>
      <c r="VMB2" s="458" t="s">
        <v>1050</v>
      </c>
      <c r="VMC2" s="458" t="s">
        <v>1050</v>
      </c>
      <c r="VMD2" s="458" t="s">
        <v>1050</v>
      </c>
      <c r="VME2" s="458" t="s">
        <v>1050</v>
      </c>
      <c r="VMF2" s="458" t="s">
        <v>1050</v>
      </c>
      <c r="VMG2" s="458" t="s">
        <v>1050</v>
      </c>
      <c r="VMH2" s="458" t="s">
        <v>1050</v>
      </c>
      <c r="VMI2" s="458" t="s">
        <v>1050</v>
      </c>
      <c r="VMJ2" s="458" t="s">
        <v>1050</v>
      </c>
      <c r="VMK2" s="458" t="s">
        <v>1050</v>
      </c>
      <c r="VML2" s="458" t="s">
        <v>1050</v>
      </c>
      <c r="VMM2" s="458" t="s">
        <v>1050</v>
      </c>
      <c r="VMN2" s="458" t="s">
        <v>1050</v>
      </c>
      <c r="VMO2" s="458" t="s">
        <v>1050</v>
      </c>
      <c r="VMP2" s="458" t="s">
        <v>1050</v>
      </c>
      <c r="VMQ2" s="458" t="s">
        <v>1050</v>
      </c>
      <c r="VMR2" s="458" t="s">
        <v>1050</v>
      </c>
      <c r="VMS2" s="458" t="s">
        <v>1050</v>
      </c>
      <c r="VMT2" s="458" t="s">
        <v>1050</v>
      </c>
      <c r="VMU2" s="458" t="s">
        <v>1050</v>
      </c>
      <c r="VMV2" s="458" t="s">
        <v>1050</v>
      </c>
      <c r="VMW2" s="458" t="s">
        <v>1050</v>
      </c>
      <c r="VMX2" s="458" t="s">
        <v>1050</v>
      </c>
      <c r="VMY2" s="458" t="s">
        <v>1050</v>
      </c>
      <c r="VMZ2" s="458" t="s">
        <v>1050</v>
      </c>
      <c r="VNA2" s="458" t="s">
        <v>1050</v>
      </c>
      <c r="VNB2" s="458" t="s">
        <v>1050</v>
      </c>
      <c r="VNC2" s="458" t="s">
        <v>1050</v>
      </c>
      <c r="VND2" s="458" t="s">
        <v>1050</v>
      </c>
      <c r="VNE2" s="458" t="s">
        <v>1050</v>
      </c>
      <c r="VNF2" s="458" t="s">
        <v>1050</v>
      </c>
      <c r="VNG2" s="458" t="s">
        <v>1050</v>
      </c>
      <c r="VNH2" s="458" t="s">
        <v>1050</v>
      </c>
      <c r="VNI2" s="458" t="s">
        <v>1050</v>
      </c>
      <c r="VNJ2" s="458" t="s">
        <v>1050</v>
      </c>
      <c r="VNK2" s="458" t="s">
        <v>1050</v>
      </c>
      <c r="VNL2" s="458" t="s">
        <v>1050</v>
      </c>
      <c r="VNM2" s="458" t="s">
        <v>1050</v>
      </c>
      <c r="VNN2" s="458" t="s">
        <v>1050</v>
      </c>
      <c r="VNO2" s="458" t="s">
        <v>1050</v>
      </c>
      <c r="VNP2" s="458" t="s">
        <v>1050</v>
      </c>
      <c r="VNQ2" s="458" t="s">
        <v>1050</v>
      </c>
      <c r="VNR2" s="458" t="s">
        <v>1050</v>
      </c>
      <c r="VNS2" s="458" t="s">
        <v>1050</v>
      </c>
      <c r="VNT2" s="458" t="s">
        <v>1050</v>
      </c>
      <c r="VNU2" s="458" t="s">
        <v>1050</v>
      </c>
      <c r="VNV2" s="458" t="s">
        <v>1050</v>
      </c>
      <c r="VNW2" s="458" t="s">
        <v>1050</v>
      </c>
      <c r="VNX2" s="458" t="s">
        <v>1050</v>
      </c>
      <c r="VNY2" s="458" t="s">
        <v>1050</v>
      </c>
      <c r="VNZ2" s="458" t="s">
        <v>1050</v>
      </c>
      <c r="VOA2" s="458" t="s">
        <v>1050</v>
      </c>
      <c r="VOB2" s="458" t="s">
        <v>1050</v>
      </c>
      <c r="VOC2" s="458" t="s">
        <v>1050</v>
      </c>
      <c r="VOD2" s="458" t="s">
        <v>1050</v>
      </c>
      <c r="VOE2" s="458" t="s">
        <v>1050</v>
      </c>
      <c r="VOF2" s="458" t="s">
        <v>1050</v>
      </c>
      <c r="VOG2" s="458" t="s">
        <v>1050</v>
      </c>
      <c r="VOH2" s="458" t="s">
        <v>1050</v>
      </c>
      <c r="VOI2" s="458" t="s">
        <v>1050</v>
      </c>
      <c r="VOJ2" s="458" t="s">
        <v>1050</v>
      </c>
      <c r="VOK2" s="458" t="s">
        <v>1050</v>
      </c>
      <c r="VOL2" s="458" t="s">
        <v>1050</v>
      </c>
      <c r="VOM2" s="458" t="s">
        <v>1050</v>
      </c>
      <c r="VON2" s="458" t="s">
        <v>1050</v>
      </c>
      <c r="VOO2" s="458" t="s">
        <v>1050</v>
      </c>
      <c r="VOP2" s="458" t="s">
        <v>1050</v>
      </c>
      <c r="VOQ2" s="458" t="s">
        <v>1050</v>
      </c>
      <c r="VOR2" s="458" t="s">
        <v>1050</v>
      </c>
      <c r="VOS2" s="458" t="s">
        <v>1050</v>
      </c>
      <c r="VOT2" s="458" t="s">
        <v>1050</v>
      </c>
      <c r="VOU2" s="458" t="s">
        <v>1050</v>
      </c>
      <c r="VOV2" s="458" t="s">
        <v>1050</v>
      </c>
      <c r="VOW2" s="458" t="s">
        <v>1050</v>
      </c>
      <c r="VOX2" s="458" t="s">
        <v>1050</v>
      </c>
      <c r="VOY2" s="458" t="s">
        <v>1050</v>
      </c>
      <c r="VOZ2" s="458" t="s">
        <v>1050</v>
      </c>
      <c r="VPA2" s="458" t="s">
        <v>1050</v>
      </c>
      <c r="VPB2" s="458" t="s">
        <v>1050</v>
      </c>
      <c r="VPC2" s="458" t="s">
        <v>1050</v>
      </c>
      <c r="VPD2" s="458" t="s">
        <v>1050</v>
      </c>
      <c r="VPE2" s="458" t="s">
        <v>1050</v>
      </c>
      <c r="VPF2" s="458" t="s">
        <v>1050</v>
      </c>
      <c r="VPG2" s="458" t="s">
        <v>1050</v>
      </c>
      <c r="VPH2" s="458" t="s">
        <v>1050</v>
      </c>
      <c r="VPI2" s="458" t="s">
        <v>1050</v>
      </c>
      <c r="VPJ2" s="458" t="s">
        <v>1050</v>
      </c>
      <c r="VPK2" s="458" t="s">
        <v>1050</v>
      </c>
      <c r="VPL2" s="458" t="s">
        <v>1050</v>
      </c>
      <c r="VPM2" s="458" t="s">
        <v>1050</v>
      </c>
      <c r="VPN2" s="458" t="s">
        <v>1050</v>
      </c>
      <c r="VPO2" s="458" t="s">
        <v>1050</v>
      </c>
      <c r="VPP2" s="458" t="s">
        <v>1050</v>
      </c>
      <c r="VPQ2" s="458" t="s">
        <v>1050</v>
      </c>
      <c r="VPR2" s="458" t="s">
        <v>1050</v>
      </c>
      <c r="VPS2" s="458" t="s">
        <v>1050</v>
      </c>
      <c r="VPT2" s="458" t="s">
        <v>1050</v>
      </c>
      <c r="VPU2" s="458" t="s">
        <v>1050</v>
      </c>
      <c r="VPV2" s="458" t="s">
        <v>1050</v>
      </c>
      <c r="VPW2" s="458" t="s">
        <v>1050</v>
      </c>
      <c r="VPX2" s="458" t="s">
        <v>1050</v>
      </c>
      <c r="VPY2" s="458" t="s">
        <v>1050</v>
      </c>
      <c r="VPZ2" s="458" t="s">
        <v>1050</v>
      </c>
      <c r="VQA2" s="458" t="s">
        <v>1050</v>
      </c>
      <c r="VQB2" s="458" t="s">
        <v>1050</v>
      </c>
      <c r="VQC2" s="458" t="s">
        <v>1050</v>
      </c>
      <c r="VQD2" s="458" t="s">
        <v>1050</v>
      </c>
      <c r="VQE2" s="458" t="s">
        <v>1050</v>
      </c>
      <c r="VQF2" s="458" t="s">
        <v>1050</v>
      </c>
      <c r="VQG2" s="458" t="s">
        <v>1050</v>
      </c>
      <c r="VQH2" s="458" t="s">
        <v>1050</v>
      </c>
      <c r="VQI2" s="458" t="s">
        <v>1050</v>
      </c>
      <c r="VQJ2" s="458" t="s">
        <v>1050</v>
      </c>
      <c r="VQK2" s="458" t="s">
        <v>1050</v>
      </c>
      <c r="VQL2" s="458" t="s">
        <v>1050</v>
      </c>
      <c r="VQM2" s="458" t="s">
        <v>1050</v>
      </c>
      <c r="VQN2" s="458" t="s">
        <v>1050</v>
      </c>
      <c r="VQO2" s="458" t="s">
        <v>1050</v>
      </c>
      <c r="VQP2" s="458" t="s">
        <v>1050</v>
      </c>
      <c r="VQQ2" s="458" t="s">
        <v>1050</v>
      </c>
      <c r="VQR2" s="458" t="s">
        <v>1050</v>
      </c>
      <c r="VQS2" s="458" t="s">
        <v>1050</v>
      </c>
      <c r="VQT2" s="458" t="s">
        <v>1050</v>
      </c>
      <c r="VQU2" s="458" t="s">
        <v>1050</v>
      </c>
      <c r="VQV2" s="458" t="s">
        <v>1050</v>
      </c>
      <c r="VQW2" s="458" t="s">
        <v>1050</v>
      </c>
      <c r="VQX2" s="458" t="s">
        <v>1050</v>
      </c>
      <c r="VQY2" s="458" t="s">
        <v>1050</v>
      </c>
      <c r="VQZ2" s="458" t="s">
        <v>1050</v>
      </c>
      <c r="VRA2" s="458" t="s">
        <v>1050</v>
      </c>
      <c r="VRB2" s="458" t="s">
        <v>1050</v>
      </c>
      <c r="VRC2" s="458" t="s">
        <v>1050</v>
      </c>
      <c r="VRD2" s="458" t="s">
        <v>1050</v>
      </c>
      <c r="VRE2" s="458" t="s">
        <v>1050</v>
      </c>
      <c r="VRF2" s="458" t="s">
        <v>1050</v>
      </c>
      <c r="VRG2" s="458" t="s">
        <v>1050</v>
      </c>
      <c r="VRH2" s="458" t="s">
        <v>1050</v>
      </c>
      <c r="VRI2" s="458" t="s">
        <v>1050</v>
      </c>
      <c r="VRJ2" s="458" t="s">
        <v>1050</v>
      </c>
      <c r="VRK2" s="458" t="s">
        <v>1050</v>
      </c>
      <c r="VRL2" s="458" t="s">
        <v>1050</v>
      </c>
      <c r="VRM2" s="458" t="s">
        <v>1050</v>
      </c>
      <c r="VRN2" s="458" t="s">
        <v>1050</v>
      </c>
      <c r="VRO2" s="458" t="s">
        <v>1050</v>
      </c>
      <c r="VRP2" s="458" t="s">
        <v>1050</v>
      </c>
      <c r="VRQ2" s="458" t="s">
        <v>1050</v>
      </c>
      <c r="VRR2" s="458" t="s">
        <v>1050</v>
      </c>
      <c r="VRS2" s="458" t="s">
        <v>1050</v>
      </c>
      <c r="VRT2" s="458" t="s">
        <v>1050</v>
      </c>
      <c r="VRU2" s="458" t="s">
        <v>1050</v>
      </c>
      <c r="VRV2" s="458" t="s">
        <v>1050</v>
      </c>
      <c r="VRW2" s="458" t="s">
        <v>1050</v>
      </c>
      <c r="VRX2" s="458" t="s">
        <v>1050</v>
      </c>
      <c r="VRY2" s="458" t="s">
        <v>1050</v>
      </c>
      <c r="VRZ2" s="458" t="s">
        <v>1050</v>
      </c>
      <c r="VSA2" s="458" t="s">
        <v>1050</v>
      </c>
      <c r="VSB2" s="458" t="s">
        <v>1050</v>
      </c>
      <c r="VSC2" s="458" t="s">
        <v>1050</v>
      </c>
      <c r="VSD2" s="458" t="s">
        <v>1050</v>
      </c>
      <c r="VSE2" s="458" t="s">
        <v>1050</v>
      </c>
      <c r="VSF2" s="458" t="s">
        <v>1050</v>
      </c>
      <c r="VSG2" s="458" t="s">
        <v>1050</v>
      </c>
      <c r="VSH2" s="458" t="s">
        <v>1050</v>
      </c>
      <c r="VSI2" s="458" t="s">
        <v>1050</v>
      </c>
      <c r="VSJ2" s="458" t="s">
        <v>1050</v>
      </c>
      <c r="VSK2" s="458" t="s">
        <v>1050</v>
      </c>
      <c r="VSL2" s="458" t="s">
        <v>1050</v>
      </c>
      <c r="VSM2" s="458" t="s">
        <v>1050</v>
      </c>
      <c r="VSN2" s="458" t="s">
        <v>1050</v>
      </c>
      <c r="VSO2" s="458" t="s">
        <v>1050</v>
      </c>
      <c r="VSP2" s="458" t="s">
        <v>1050</v>
      </c>
      <c r="VSQ2" s="458" t="s">
        <v>1050</v>
      </c>
      <c r="VSR2" s="458" t="s">
        <v>1050</v>
      </c>
      <c r="VSS2" s="458" t="s">
        <v>1050</v>
      </c>
      <c r="VST2" s="458" t="s">
        <v>1050</v>
      </c>
      <c r="VSU2" s="458" t="s">
        <v>1050</v>
      </c>
      <c r="VSV2" s="458" t="s">
        <v>1050</v>
      </c>
      <c r="VSW2" s="458" t="s">
        <v>1050</v>
      </c>
      <c r="VSX2" s="458" t="s">
        <v>1050</v>
      </c>
      <c r="VSY2" s="458" t="s">
        <v>1050</v>
      </c>
      <c r="VSZ2" s="458" t="s">
        <v>1050</v>
      </c>
      <c r="VTA2" s="458" t="s">
        <v>1050</v>
      </c>
      <c r="VTB2" s="458" t="s">
        <v>1050</v>
      </c>
      <c r="VTC2" s="458" t="s">
        <v>1050</v>
      </c>
      <c r="VTD2" s="458" t="s">
        <v>1050</v>
      </c>
      <c r="VTE2" s="458" t="s">
        <v>1050</v>
      </c>
      <c r="VTF2" s="458" t="s">
        <v>1050</v>
      </c>
      <c r="VTG2" s="458" t="s">
        <v>1050</v>
      </c>
      <c r="VTH2" s="458" t="s">
        <v>1050</v>
      </c>
      <c r="VTI2" s="458" t="s">
        <v>1050</v>
      </c>
      <c r="VTJ2" s="458" t="s">
        <v>1050</v>
      </c>
      <c r="VTK2" s="458" t="s">
        <v>1050</v>
      </c>
      <c r="VTL2" s="458" t="s">
        <v>1050</v>
      </c>
      <c r="VTM2" s="458" t="s">
        <v>1050</v>
      </c>
      <c r="VTN2" s="458" t="s">
        <v>1050</v>
      </c>
      <c r="VTO2" s="458" t="s">
        <v>1050</v>
      </c>
      <c r="VTP2" s="458" t="s">
        <v>1050</v>
      </c>
      <c r="VTQ2" s="458" t="s">
        <v>1050</v>
      </c>
      <c r="VTR2" s="458" t="s">
        <v>1050</v>
      </c>
      <c r="VTS2" s="458" t="s">
        <v>1050</v>
      </c>
      <c r="VTT2" s="458" t="s">
        <v>1050</v>
      </c>
      <c r="VTU2" s="458" t="s">
        <v>1050</v>
      </c>
      <c r="VTV2" s="458" t="s">
        <v>1050</v>
      </c>
      <c r="VTW2" s="458" t="s">
        <v>1050</v>
      </c>
      <c r="VTX2" s="458" t="s">
        <v>1050</v>
      </c>
      <c r="VTY2" s="458" t="s">
        <v>1050</v>
      </c>
      <c r="VTZ2" s="458" t="s">
        <v>1050</v>
      </c>
      <c r="VUA2" s="458" t="s">
        <v>1050</v>
      </c>
      <c r="VUB2" s="458" t="s">
        <v>1050</v>
      </c>
      <c r="VUC2" s="458" t="s">
        <v>1050</v>
      </c>
      <c r="VUD2" s="458" t="s">
        <v>1050</v>
      </c>
      <c r="VUE2" s="458" t="s">
        <v>1050</v>
      </c>
      <c r="VUF2" s="458" t="s">
        <v>1050</v>
      </c>
      <c r="VUG2" s="458" t="s">
        <v>1050</v>
      </c>
      <c r="VUH2" s="458" t="s">
        <v>1050</v>
      </c>
      <c r="VUI2" s="458" t="s">
        <v>1050</v>
      </c>
      <c r="VUJ2" s="458" t="s">
        <v>1050</v>
      </c>
      <c r="VUK2" s="458" t="s">
        <v>1050</v>
      </c>
      <c r="VUL2" s="458" t="s">
        <v>1050</v>
      </c>
      <c r="VUM2" s="458" t="s">
        <v>1050</v>
      </c>
      <c r="VUN2" s="458" t="s">
        <v>1050</v>
      </c>
      <c r="VUO2" s="458" t="s">
        <v>1050</v>
      </c>
      <c r="VUP2" s="458" t="s">
        <v>1050</v>
      </c>
      <c r="VUQ2" s="458" t="s">
        <v>1050</v>
      </c>
      <c r="VUR2" s="458" t="s">
        <v>1050</v>
      </c>
      <c r="VUS2" s="458" t="s">
        <v>1050</v>
      </c>
      <c r="VUT2" s="458" t="s">
        <v>1050</v>
      </c>
      <c r="VUU2" s="458" t="s">
        <v>1050</v>
      </c>
      <c r="VUV2" s="458" t="s">
        <v>1050</v>
      </c>
      <c r="VUW2" s="458" t="s">
        <v>1050</v>
      </c>
      <c r="VUX2" s="458" t="s">
        <v>1050</v>
      </c>
      <c r="VUY2" s="458" t="s">
        <v>1050</v>
      </c>
      <c r="VUZ2" s="458" t="s">
        <v>1050</v>
      </c>
      <c r="VVA2" s="458" t="s">
        <v>1050</v>
      </c>
      <c r="VVB2" s="458" t="s">
        <v>1050</v>
      </c>
      <c r="VVC2" s="458" t="s">
        <v>1050</v>
      </c>
      <c r="VVD2" s="458" t="s">
        <v>1050</v>
      </c>
      <c r="VVE2" s="458" t="s">
        <v>1050</v>
      </c>
      <c r="VVF2" s="458" t="s">
        <v>1050</v>
      </c>
      <c r="VVG2" s="458" t="s">
        <v>1050</v>
      </c>
      <c r="VVH2" s="458" t="s">
        <v>1050</v>
      </c>
      <c r="VVI2" s="458" t="s">
        <v>1050</v>
      </c>
      <c r="VVJ2" s="458" t="s">
        <v>1050</v>
      </c>
      <c r="VVK2" s="458" t="s">
        <v>1050</v>
      </c>
      <c r="VVL2" s="458" t="s">
        <v>1050</v>
      </c>
      <c r="VVM2" s="458" t="s">
        <v>1050</v>
      </c>
      <c r="VVN2" s="458" t="s">
        <v>1050</v>
      </c>
      <c r="VVO2" s="458" t="s">
        <v>1050</v>
      </c>
      <c r="VVP2" s="458" t="s">
        <v>1050</v>
      </c>
      <c r="VVQ2" s="458" t="s">
        <v>1050</v>
      </c>
      <c r="VVR2" s="458" t="s">
        <v>1050</v>
      </c>
      <c r="VVS2" s="458" t="s">
        <v>1050</v>
      </c>
      <c r="VVT2" s="458" t="s">
        <v>1050</v>
      </c>
      <c r="VVU2" s="458" t="s">
        <v>1050</v>
      </c>
      <c r="VVV2" s="458" t="s">
        <v>1050</v>
      </c>
      <c r="VVW2" s="458" t="s">
        <v>1050</v>
      </c>
      <c r="VVX2" s="458" t="s">
        <v>1050</v>
      </c>
      <c r="VVY2" s="458" t="s">
        <v>1050</v>
      </c>
      <c r="VVZ2" s="458" t="s">
        <v>1050</v>
      </c>
      <c r="VWA2" s="458" t="s">
        <v>1050</v>
      </c>
      <c r="VWB2" s="458" t="s">
        <v>1050</v>
      </c>
      <c r="VWC2" s="458" t="s">
        <v>1050</v>
      </c>
      <c r="VWD2" s="458" t="s">
        <v>1050</v>
      </c>
      <c r="VWE2" s="458" t="s">
        <v>1050</v>
      </c>
      <c r="VWF2" s="458" t="s">
        <v>1050</v>
      </c>
      <c r="VWG2" s="458" t="s">
        <v>1050</v>
      </c>
      <c r="VWH2" s="458" t="s">
        <v>1050</v>
      </c>
      <c r="VWI2" s="458" t="s">
        <v>1050</v>
      </c>
      <c r="VWJ2" s="458" t="s">
        <v>1050</v>
      </c>
      <c r="VWK2" s="458" t="s">
        <v>1050</v>
      </c>
      <c r="VWL2" s="458" t="s">
        <v>1050</v>
      </c>
      <c r="VWM2" s="458" t="s">
        <v>1050</v>
      </c>
      <c r="VWN2" s="458" t="s">
        <v>1050</v>
      </c>
      <c r="VWO2" s="458" t="s">
        <v>1050</v>
      </c>
      <c r="VWP2" s="458" t="s">
        <v>1050</v>
      </c>
      <c r="VWQ2" s="458" t="s">
        <v>1050</v>
      </c>
      <c r="VWR2" s="458" t="s">
        <v>1050</v>
      </c>
      <c r="VWS2" s="458" t="s">
        <v>1050</v>
      </c>
      <c r="VWT2" s="458" t="s">
        <v>1050</v>
      </c>
      <c r="VWU2" s="458" t="s">
        <v>1050</v>
      </c>
      <c r="VWV2" s="458" t="s">
        <v>1050</v>
      </c>
      <c r="VWW2" s="458" t="s">
        <v>1050</v>
      </c>
      <c r="VWX2" s="458" t="s">
        <v>1050</v>
      </c>
      <c r="VWY2" s="458" t="s">
        <v>1050</v>
      </c>
      <c r="VWZ2" s="458" t="s">
        <v>1050</v>
      </c>
      <c r="VXA2" s="458" t="s">
        <v>1050</v>
      </c>
      <c r="VXB2" s="458" t="s">
        <v>1050</v>
      </c>
      <c r="VXC2" s="458" t="s">
        <v>1050</v>
      </c>
      <c r="VXD2" s="458" t="s">
        <v>1050</v>
      </c>
      <c r="VXE2" s="458" t="s">
        <v>1050</v>
      </c>
      <c r="VXF2" s="458" t="s">
        <v>1050</v>
      </c>
      <c r="VXG2" s="458" t="s">
        <v>1050</v>
      </c>
      <c r="VXH2" s="458" t="s">
        <v>1050</v>
      </c>
      <c r="VXI2" s="458" t="s">
        <v>1050</v>
      </c>
      <c r="VXJ2" s="458" t="s">
        <v>1050</v>
      </c>
      <c r="VXK2" s="458" t="s">
        <v>1050</v>
      </c>
      <c r="VXL2" s="458" t="s">
        <v>1050</v>
      </c>
      <c r="VXM2" s="458" t="s">
        <v>1050</v>
      </c>
      <c r="VXN2" s="458" t="s">
        <v>1050</v>
      </c>
      <c r="VXO2" s="458" t="s">
        <v>1050</v>
      </c>
      <c r="VXP2" s="458" t="s">
        <v>1050</v>
      </c>
      <c r="VXQ2" s="458" t="s">
        <v>1050</v>
      </c>
      <c r="VXR2" s="458" t="s">
        <v>1050</v>
      </c>
      <c r="VXS2" s="458" t="s">
        <v>1050</v>
      </c>
      <c r="VXT2" s="458" t="s">
        <v>1050</v>
      </c>
      <c r="VXU2" s="458" t="s">
        <v>1050</v>
      </c>
      <c r="VXV2" s="458" t="s">
        <v>1050</v>
      </c>
      <c r="VXW2" s="458" t="s">
        <v>1050</v>
      </c>
      <c r="VXX2" s="458" t="s">
        <v>1050</v>
      </c>
      <c r="VXY2" s="458" t="s">
        <v>1050</v>
      </c>
      <c r="VXZ2" s="458" t="s">
        <v>1050</v>
      </c>
      <c r="VYA2" s="458" t="s">
        <v>1050</v>
      </c>
      <c r="VYB2" s="458" t="s">
        <v>1050</v>
      </c>
      <c r="VYC2" s="458" t="s">
        <v>1050</v>
      </c>
      <c r="VYD2" s="458" t="s">
        <v>1050</v>
      </c>
      <c r="VYE2" s="458" t="s">
        <v>1050</v>
      </c>
      <c r="VYF2" s="458" t="s">
        <v>1050</v>
      </c>
      <c r="VYG2" s="458" t="s">
        <v>1050</v>
      </c>
      <c r="VYH2" s="458" t="s">
        <v>1050</v>
      </c>
      <c r="VYI2" s="458" t="s">
        <v>1050</v>
      </c>
      <c r="VYJ2" s="458" t="s">
        <v>1050</v>
      </c>
      <c r="VYK2" s="458" t="s">
        <v>1050</v>
      </c>
      <c r="VYL2" s="458" t="s">
        <v>1050</v>
      </c>
      <c r="VYM2" s="458" t="s">
        <v>1050</v>
      </c>
      <c r="VYN2" s="458" t="s">
        <v>1050</v>
      </c>
      <c r="VYO2" s="458" t="s">
        <v>1050</v>
      </c>
      <c r="VYP2" s="458" t="s">
        <v>1050</v>
      </c>
      <c r="VYQ2" s="458" t="s">
        <v>1050</v>
      </c>
      <c r="VYR2" s="458" t="s">
        <v>1050</v>
      </c>
      <c r="VYS2" s="458" t="s">
        <v>1050</v>
      </c>
      <c r="VYT2" s="458" t="s">
        <v>1050</v>
      </c>
      <c r="VYU2" s="458" t="s">
        <v>1050</v>
      </c>
      <c r="VYV2" s="458" t="s">
        <v>1050</v>
      </c>
      <c r="VYW2" s="458" t="s">
        <v>1050</v>
      </c>
      <c r="VYX2" s="458" t="s">
        <v>1050</v>
      </c>
      <c r="VYY2" s="458" t="s">
        <v>1050</v>
      </c>
      <c r="VYZ2" s="458" t="s">
        <v>1050</v>
      </c>
      <c r="VZA2" s="458" t="s">
        <v>1050</v>
      </c>
      <c r="VZB2" s="458" t="s">
        <v>1050</v>
      </c>
      <c r="VZC2" s="458" t="s">
        <v>1050</v>
      </c>
      <c r="VZD2" s="458" t="s">
        <v>1050</v>
      </c>
      <c r="VZE2" s="458" t="s">
        <v>1050</v>
      </c>
      <c r="VZF2" s="458" t="s">
        <v>1050</v>
      </c>
      <c r="VZG2" s="458" t="s">
        <v>1050</v>
      </c>
      <c r="VZH2" s="458" t="s">
        <v>1050</v>
      </c>
      <c r="VZI2" s="458" t="s">
        <v>1050</v>
      </c>
      <c r="VZJ2" s="458" t="s">
        <v>1050</v>
      </c>
      <c r="VZK2" s="458" t="s">
        <v>1050</v>
      </c>
      <c r="VZL2" s="458" t="s">
        <v>1050</v>
      </c>
      <c r="VZM2" s="458" t="s">
        <v>1050</v>
      </c>
      <c r="VZN2" s="458" t="s">
        <v>1050</v>
      </c>
      <c r="VZO2" s="458" t="s">
        <v>1050</v>
      </c>
      <c r="VZP2" s="458" t="s">
        <v>1050</v>
      </c>
      <c r="VZQ2" s="458" t="s">
        <v>1050</v>
      </c>
      <c r="VZR2" s="458" t="s">
        <v>1050</v>
      </c>
      <c r="VZS2" s="458" t="s">
        <v>1050</v>
      </c>
      <c r="VZT2" s="458" t="s">
        <v>1050</v>
      </c>
      <c r="VZU2" s="458" t="s">
        <v>1050</v>
      </c>
      <c r="VZV2" s="458" t="s">
        <v>1050</v>
      </c>
      <c r="VZW2" s="458" t="s">
        <v>1050</v>
      </c>
      <c r="VZX2" s="458" t="s">
        <v>1050</v>
      </c>
      <c r="VZY2" s="458" t="s">
        <v>1050</v>
      </c>
      <c r="VZZ2" s="458" t="s">
        <v>1050</v>
      </c>
      <c r="WAA2" s="458" t="s">
        <v>1050</v>
      </c>
      <c r="WAB2" s="458" t="s">
        <v>1050</v>
      </c>
      <c r="WAC2" s="458" t="s">
        <v>1050</v>
      </c>
      <c r="WAD2" s="458" t="s">
        <v>1050</v>
      </c>
      <c r="WAE2" s="458" t="s">
        <v>1050</v>
      </c>
      <c r="WAF2" s="458" t="s">
        <v>1050</v>
      </c>
      <c r="WAG2" s="458" t="s">
        <v>1050</v>
      </c>
      <c r="WAH2" s="458" t="s">
        <v>1050</v>
      </c>
      <c r="WAI2" s="458" t="s">
        <v>1050</v>
      </c>
      <c r="WAJ2" s="458" t="s">
        <v>1050</v>
      </c>
      <c r="WAK2" s="458" t="s">
        <v>1050</v>
      </c>
      <c r="WAL2" s="458" t="s">
        <v>1050</v>
      </c>
      <c r="WAM2" s="458" t="s">
        <v>1050</v>
      </c>
      <c r="WAN2" s="458" t="s">
        <v>1050</v>
      </c>
      <c r="WAO2" s="458" t="s">
        <v>1050</v>
      </c>
      <c r="WAP2" s="458" t="s">
        <v>1050</v>
      </c>
      <c r="WAQ2" s="458" t="s">
        <v>1050</v>
      </c>
      <c r="WAR2" s="458" t="s">
        <v>1050</v>
      </c>
      <c r="WAS2" s="458" t="s">
        <v>1050</v>
      </c>
      <c r="WAT2" s="458" t="s">
        <v>1050</v>
      </c>
      <c r="WAU2" s="458" t="s">
        <v>1050</v>
      </c>
      <c r="WAV2" s="458" t="s">
        <v>1050</v>
      </c>
      <c r="WAW2" s="458" t="s">
        <v>1050</v>
      </c>
      <c r="WAX2" s="458" t="s">
        <v>1050</v>
      </c>
      <c r="WAY2" s="458" t="s">
        <v>1050</v>
      </c>
      <c r="WAZ2" s="458" t="s">
        <v>1050</v>
      </c>
      <c r="WBA2" s="458" t="s">
        <v>1050</v>
      </c>
      <c r="WBB2" s="458" t="s">
        <v>1050</v>
      </c>
      <c r="WBC2" s="458" t="s">
        <v>1050</v>
      </c>
      <c r="WBD2" s="458" t="s">
        <v>1050</v>
      </c>
      <c r="WBE2" s="458" t="s">
        <v>1050</v>
      </c>
      <c r="WBF2" s="458" t="s">
        <v>1050</v>
      </c>
      <c r="WBG2" s="458" t="s">
        <v>1050</v>
      </c>
      <c r="WBH2" s="458" t="s">
        <v>1050</v>
      </c>
      <c r="WBI2" s="458" t="s">
        <v>1050</v>
      </c>
      <c r="WBJ2" s="458" t="s">
        <v>1050</v>
      </c>
      <c r="WBK2" s="458" t="s">
        <v>1050</v>
      </c>
      <c r="WBL2" s="458" t="s">
        <v>1050</v>
      </c>
      <c r="WBM2" s="458" t="s">
        <v>1050</v>
      </c>
      <c r="WBN2" s="458" t="s">
        <v>1050</v>
      </c>
      <c r="WBO2" s="458" t="s">
        <v>1050</v>
      </c>
      <c r="WBP2" s="458" t="s">
        <v>1050</v>
      </c>
      <c r="WBQ2" s="458" t="s">
        <v>1050</v>
      </c>
      <c r="WBR2" s="458" t="s">
        <v>1050</v>
      </c>
      <c r="WBS2" s="458" t="s">
        <v>1050</v>
      </c>
      <c r="WBT2" s="458" t="s">
        <v>1050</v>
      </c>
      <c r="WBU2" s="458" t="s">
        <v>1050</v>
      </c>
      <c r="WBV2" s="458" t="s">
        <v>1050</v>
      </c>
      <c r="WBW2" s="458" t="s">
        <v>1050</v>
      </c>
      <c r="WBX2" s="458" t="s">
        <v>1050</v>
      </c>
      <c r="WBY2" s="458" t="s">
        <v>1050</v>
      </c>
      <c r="WBZ2" s="458" t="s">
        <v>1050</v>
      </c>
      <c r="WCA2" s="458" t="s">
        <v>1050</v>
      </c>
      <c r="WCB2" s="458" t="s">
        <v>1050</v>
      </c>
      <c r="WCC2" s="458" t="s">
        <v>1050</v>
      </c>
      <c r="WCD2" s="458" t="s">
        <v>1050</v>
      </c>
      <c r="WCE2" s="458" t="s">
        <v>1050</v>
      </c>
      <c r="WCF2" s="458" t="s">
        <v>1050</v>
      </c>
      <c r="WCG2" s="458" t="s">
        <v>1050</v>
      </c>
      <c r="WCH2" s="458" t="s">
        <v>1050</v>
      </c>
      <c r="WCI2" s="458" t="s">
        <v>1050</v>
      </c>
      <c r="WCJ2" s="458" t="s">
        <v>1050</v>
      </c>
      <c r="WCK2" s="458" t="s">
        <v>1050</v>
      </c>
      <c r="WCL2" s="458" t="s">
        <v>1050</v>
      </c>
      <c r="WCM2" s="458" t="s">
        <v>1050</v>
      </c>
      <c r="WCN2" s="458" t="s">
        <v>1050</v>
      </c>
      <c r="WCO2" s="458" t="s">
        <v>1050</v>
      </c>
      <c r="WCP2" s="458" t="s">
        <v>1050</v>
      </c>
      <c r="WCQ2" s="458" t="s">
        <v>1050</v>
      </c>
      <c r="WCR2" s="458" t="s">
        <v>1050</v>
      </c>
      <c r="WCS2" s="458" t="s">
        <v>1050</v>
      </c>
      <c r="WCT2" s="458" t="s">
        <v>1050</v>
      </c>
      <c r="WCU2" s="458" t="s">
        <v>1050</v>
      </c>
      <c r="WCV2" s="458" t="s">
        <v>1050</v>
      </c>
      <c r="WCW2" s="458" t="s">
        <v>1050</v>
      </c>
      <c r="WCX2" s="458" t="s">
        <v>1050</v>
      </c>
      <c r="WCY2" s="458" t="s">
        <v>1050</v>
      </c>
      <c r="WCZ2" s="458" t="s">
        <v>1050</v>
      </c>
      <c r="WDA2" s="458" t="s">
        <v>1050</v>
      </c>
      <c r="WDB2" s="458" t="s">
        <v>1050</v>
      </c>
      <c r="WDC2" s="458" t="s">
        <v>1050</v>
      </c>
      <c r="WDD2" s="458" t="s">
        <v>1050</v>
      </c>
      <c r="WDE2" s="458" t="s">
        <v>1050</v>
      </c>
      <c r="WDF2" s="458" t="s">
        <v>1050</v>
      </c>
      <c r="WDG2" s="458" t="s">
        <v>1050</v>
      </c>
      <c r="WDH2" s="458" t="s">
        <v>1050</v>
      </c>
      <c r="WDI2" s="458" t="s">
        <v>1050</v>
      </c>
      <c r="WDJ2" s="458" t="s">
        <v>1050</v>
      </c>
      <c r="WDK2" s="458" t="s">
        <v>1050</v>
      </c>
      <c r="WDL2" s="458" t="s">
        <v>1050</v>
      </c>
      <c r="WDM2" s="458" t="s">
        <v>1050</v>
      </c>
      <c r="WDN2" s="458" t="s">
        <v>1050</v>
      </c>
      <c r="WDO2" s="458" t="s">
        <v>1050</v>
      </c>
      <c r="WDP2" s="458" t="s">
        <v>1050</v>
      </c>
      <c r="WDQ2" s="458" t="s">
        <v>1050</v>
      </c>
      <c r="WDR2" s="458" t="s">
        <v>1050</v>
      </c>
      <c r="WDS2" s="458" t="s">
        <v>1050</v>
      </c>
      <c r="WDT2" s="458" t="s">
        <v>1050</v>
      </c>
      <c r="WDU2" s="458" t="s">
        <v>1050</v>
      </c>
      <c r="WDV2" s="458" t="s">
        <v>1050</v>
      </c>
      <c r="WDW2" s="458" t="s">
        <v>1050</v>
      </c>
      <c r="WDX2" s="458" t="s">
        <v>1050</v>
      </c>
      <c r="WDY2" s="458" t="s">
        <v>1050</v>
      </c>
      <c r="WDZ2" s="458" t="s">
        <v>1050</v>
      </c>
      <c r="WEA2" s="458" t="s">
        <v>1050</v>
      </c>
      <c r="WEB2" s="458" t="s">
        <v>1050</v>
      </c>
      <c r="WEC2" s="458" t="s">
        <v>1050</v>
      </c>
      <c r="WED2" s="458" t="s">
        <v>1050</v>
      </c>
      <c r="WEE2" s="458" t="s">
        <v>1050</v>
      </c>
      <c r="WEF2" s="458" t="s">
        <v>1050</v>
      </c>
      <c r="WEG2" s="458" t="s">
        <v>1050</v>
      </c>
      <c r="WEH2" s="458" t="s">
        <v>1050</v>
      </c>
      <c r="WEI2" s="458" t="s">
        <v>1050</v>
      </c>
      <c r="WEJ2" s="458" t="s">
        <v>1050</v>
      </c>
      <c r="WEK2" s="458" t="s">
        <v>1050</v>
      </c>
      <c r="WEL2" s="458" t="s">
        <v>1050</v>
      </c>
      <c r="WEM2" s="458" t="s">
        <v>1050</v>
      </c>
      <c r="WEN2" s="458" t="s">
        <v>1050</v>
      </c>
      <c r="WEO2" s="458" t="s">
        <v>1050</v>
      </c>
      <c r="WEP2" s="458" t="s">
        <v>1050</v>
      </c>
      <c r="WEQ2" s="458" t="s">
        <v>1050</v>
      </c>
      <c r="WER2" s="458" t="s">
        <v>1050</v>
      </c>
      <c r="WES2" s="458" t="s">
        <v>1050</v>
      </c>
      <c r="WET2" s="458" t="s">
        <v>1050</v>
      </c>
      <c r="WEU2" s="458" t="s">
        <v>1050</v>
      </c>
      <c r="WEV2" s="458" t="s">
        <v>1050</v>
      </c>
      <c r="WEW2" s="458" t="s">
        <v>1050</v>
      </c>
      <c r="WEX2" s="458" t="s">
        <v>1050</v>
      </c>
      <c r="WEY2" s="458" t="s">
        <v>1050</v>
      </c>
      <c r="WEZ2" s="458" t="s">
        <v>1050</v>
      </c>
      <c r="WFA2" s="458" t="s">
        <v>1050</v>
      </c>
      <c r="WFB2" s="458" t="s">
        <v>1050</v>
      </c>
      <c r="WFC2" s="458" t="s">
        <v>1050</v>
      </c>
      <c r="WFD2" s="458" t="s">
        <v>1050</v>
      </c>
      <c r="WFE2" s="458" t="s">
        <v>1050</v>
      </c>
      <c r="WFF2" s="458" t="s">
        <v>1050</v>
      </c>
      <c r="WFG2" s="458" t="s">
        <v>1050</v>
      </c>
      <c r="WFH2" s="458" t="s">
        <v>1050</v>
      </c>
      <c r="WFI2" s="458" t="s">
        <v>1050</v>
      </c>
      <c r="WFJ2" s="458" t="s">
        <v>1050</v>
      </c>
      <c r="WFK2" s="458" t="s">
        <v>1050</v>
      </c>
      <c r="WFL2" s="458" t="s">
        <v>1050</v>
      </c>
      <c r="WFM2" s="458" t="s">
        <v>1050</v>
      </c>
      <c r="WFN2" s="458" t="s">
        <v>1050</v>
      </c>
      <c r="WFO2" s="458" t="s">
        <v>1050</v>
      </c>
      <c r="WFP2" s="458" t="s">
        <v>1050</v>
      </c>
      <c r="WFQ2" s="458" t="s">
        <v>1050</v>
      </c>
      <c r="WFR2" s="458" t="s">
        <v>1050</v>
      </c>
      <c r="WFS2" s="458" t="s">
        <v>1050</v>
      </c>
      <c r="WFT2" s="458" t="s">
        <v>1050</v>
      </c>
      <c r="WFU2" s="458" t="s">
        <v>1050</v>
      </c>
      <c r="WFV2" s="458" t="s">
        <v>1050</v>
      </c>
      <c r="WFW2" s="458" t="s">
        <v>1050</v>
      </c>
      <c r="WFX2" s="458" t="s">
        <v>1050</v>
      </c>
      <c r="WFY2" s="458" t="s">
        <v>1050</v>
      </c>
      <c r="WFZ2" s="458" t="s">
        <v>1050</v>
      </c>
      <c r="WGA2" s="458" t="s">
        <v>1050</v>
      </c>
      <c r="WGB2" s="458" t="s">
        <v>1050</v>
      </c>
      <c r="WGC2" s="458" t="s">
        <v>1050</v>
      </c>
      <c r="WGD2" s="458" t="s">
        <v>1050</v>
      </c>
      <c r="WGE2" s="458" t="s">
        <v>1050</v>
      </c>
      <c r="WGF2" s="458" t="s">
        <v>1050</v>
      </c>
      <c r="WGG2" s="458" t="s">
        <v>1050</v>
      </c>
      <c r="WGH2" s="458" t="s">
        <v>1050</v>
      </c>
      <c r="WGI2" s="458" t="s">
        <v>1050</v>
      </c>
      <c r="WGJ2" s="458" t="s">
        <v>1050</v>
      </c>
      <c r="WGK2" s="458" t="s">
        <v>1050</v>
      </c>
      <c r="WGL2" s="458" t="s">
        <v>1050</v>
      </c>
      <c r="WGM2" s="458" t="s">
        <v>1050</v>
      </c>
      <c r="WGN2" s="458" t="s">
        <v>1050</v>
      </c>
      <c r="WGO2" s="458" t="s">
        <v>1050</v>
      </c>
      <c r="WGP2" s="458" t="s">
        <v>1050</v>
      </c>
      <c r="WGQ2" s="458" t="s">
        <v>1050</v>
      </c>
      <c r="WGR2" s="458" t="s">
        <v>1050</v>
      </c>
      <c r="WGS2" s="458" t="s">
        <v>1050</v>
      </c>
      <c r="WGT2" s="458" t="s">
        <v>1050</v>
      </c>
      <c r="WGU2" s="458" t="s">
        <v>1050</v>
      </c>
      <c r="WGV2" s="458" t="s">
        <v>1050</v>
      </c>
      <c r="WGW2" s="458" t="s">
        <v>1050</v>
      </c>
      <c r="WGX2" s="458" t="s">
        <v>1050</v>
      </c>
      <c r="WGY2" s="458" t="s">
        <v>1050</v>
      </c>
      <c r="WGZ2" s="458" t="s">
        <v>1050</v>
      </c>
      <c r="WHA2" s="458" t="s">
        <v>1050</v>
      </c>
      <c r="WHB2" s="458" t="s">
        <v>1050</v>
      </c>
      <c r="WHC2" s="458" t="s">
        <v>1050</v>
      </c>
      <c r="WHD2" s="458" t="s">
        <v>1050</v>
      </c>
      <c r="WHE2" s="458" t="s">
        <v>1050</v>
      </c>
      <c r="WHF2" s="458" t="s">
        <v>1050</v>
      </c>
      <c r="WHG2" s="458" t="s">
        <v>1050</v>
      </c>
      <c r="WHH2" s="458" t="s">
        <v>1050</v>
      </c>
      <c r="WHI2" s="458" t="s">
        <v>1050</v>
      </c>
      <c r="WHJ2" s="458" t="s">
        <v>1050</v>
      </c>
      <c r="WHK2" s="458" t="s">
        <v>1050</v>
      </c>
      <c r="WHL2" s="458" t="s">
        <v>1050</v>
      </c>
      <c r="WHM2" s="458" t="s">
        <v>1050</v>
      </c>
      <c r="WHN2" s="458" t="s">
        <v>1050</v>
      </c>
      <c r="WHO2" s="458" t="s">
        <v>1050</v>
      </c>
      <c r="WHP2" s="458" t="s">
        <v>1050</v>
      </c>
      <c r="WHQ2" s="458" t="s">
        <v>1050</v>
      </c>
      <c r="WHR2" s="458" t="s">
        <v>1050</v>
      </c>
      <c r="WHS2" s="458" t="s">
        <v>1050</v>
      </c>
      <c r="WHT2" s="458" t="s">
        <v>1050</v>
      </c>
      <c r="WHU2" s="458" t="s">
        <v>1050</v>
      </c>
      <c r="WHV2" s="458" t="s">
        <v>1050</v>
      </c>
      <c r="WHW2" s="458" t="s">
        <v>1050</v>
      </c>
      <c r="WHX2" s="458" t="s">
        <v>1050</v>
      </c>
      <c r="WHY2" s="458" t="s">
        <v>1050</v>
      </c>
      <c r="WHZ2" s="458" t="s">
        <v>1050</v>
      </c>
      <c r="WIA2" s="458" t="s">
        <v>1050</v>
      </c>
      <c r="WIB2" s="458" t="s">
        <v>1050</v>
      </c>
      <c r="WIC2" s="458" t="s">
        <v>1050</v>
      </c>
      <c r="WID2" s="458" t="s">
        <v>1050</v>
      </c>
      <c r="WIE2" s="458" t="s">
        <v>1050</v>
      </c>
      <c r="WIF2" s="458" t="s">
        <v>1050</v>
      </c>
      <c r="WIG2" s="458" t="s">
        <v>1050</v>
      </c>
      <c r="WIH2" s="458" t="s">
        <v>1050</v>
      </c>
      <c r="WII2" s="458" t="s">
        <v>1050</v>
      </c>
      <c r="WIJ2" s="458" t="s">
        <v>1050</v>
      </c>
      <c r="WIK2" s="458" t="s">
        <v>1050</v>
      </c>
      <c r="WIL2" s="458" t="s">
        <v>1050</v>
      </c>
      <c r="WIM2" s="458" t="s">
        <v>1050</v>
      </c>
      <c r="WIN2" s="458" t="s">
        <v>1050</v>
      </c>
      <c r="WIO2" s="458" t="s">
        <v>1050</v>
      </c>
      <c r="WIP2" s="458" t="s">
        <v>1050</v>
      </c>
      <c r="WIQ2" s="458" t="s">
        <v>1050</v>
      </c>
      <c r="WIR2" s="458" t="s">
        <v>1050</v>
      </c>
      <c r="WIS2" s="458" t="s">
        <v>1050</v>
      </c>
      <c r="WIT2" s="458" t="s">
        <v>1050</v>
      </c>
      <c r="WIU2" s="458" t="s">
        <v>1050</v>
      </c>
      <c r="WIV2" s="458" t="s">
        <v>1050</v>
      </c>
      <c r="WIW2" s="458" t="s">
        <v>1050</v>
      </c>
      <c r="WIX2" s="458" t="s">
        <v>1050</v>
      </c>
      <c r="WIY2" s="458" t="s">
        <v>1050</v>
      </c>
      <c r="WIZ2" s="458" t="s">
        <v>1050</v>
      </c>
      <c r="WJA2" s="458" t="s">
        <v>1050</v>
      </c>
      <c r="WJB2" s="458" t="s">
        <v>1050</v>
      </c>
      <c r="WJC2" s="458" t="s">
        <v>1050</v>
      </c>
      <c r="WJD2" s="458" t="s">
        <v>1050</v>
      </c>
      <c r="WJE2" s="458" t="s">
        <v>1050</v>
      </c>
      <c r="WJF2" s="458" t="s">
        <v>1050</v>
      </c>
      <c r="WJG2" s="458" t="s">
        <v>1050</v>
      </c>
      <c r="WJH2" s="458" t="s">
        <v>1050</v>
      </c>
      <c r="WJI2" s="458" t="s">
        <v>1050</v>
      </c>
      <c r="WJJ2" s="458" t="s">
        <v>1050</v>
      </c>
      <c r="WJK2" s="458" t="s">
        <v>1050</v>
      </c>
      <c r="WJL2" s="458" t="s">
        <v>1050</v>
      </c>
      <c r="WJM2" s="458" t="s">
        <v>1050</v>
      </c>
      <c r="WJN2" s="458" t="s">
        <v>1050</v>
      </c>
      <c r="WJO2" s="458" t="s">
        <v>1050</v>
      </c>
      <c r="WJP2" s="458" t="s">
        <v>1050</v>
      </c>
      <c r="WJQ2" s="458" t="s">
        <v>1050</v>
      </c>
      <c r="WJR2" s="458" t="s">
        <v>1050</v>
      </c>
      <c r="WJS2" s="458" t="s">
        <v>1050</v>
      </c>
      <c r="WJT2" s="458" t="s">
        <v>1050</v>
      </c>
      <c r="WJU2" s="458" t="s">
        <v>1050</v>
      </c>
      <c r="WJV2" s="458" t="s">
        <v>1050</v>
      </c>
      <c r="WJW2" s="458" t="s">
        <v>1050</v>
      </c>
      <c r="WJX2" s="458" t="s">
        <v>1050</v>
      </c>
      <c r="WJY2" s="458" t="s">
        <v>1050</v>
      </c>
      <c r="WJZ2" s="458" t="s">
        <v>1050</v>
      </c>
      <c r="WKA2" s="458" t="s">
        <v>1050</v>
      </c>
      <c r="WKB2" s="458" t="s">
        <v>1050</v>
      </c>
      <c r="WKC2" s="458" t="s">
        <v>1050</v>
      </c>
      <c r="WKD2" s="458" t="s">
        <v>1050</v>
      </c>
      <c r="WKE2" s="458" t="s">
        <v>1050</v>
      </c>
      <c r="WKF2" s="458" t="s">
        <v>1050</v>
      </c>
      <c r="WKG2" s="458" t="s">
        <v>1050</v>
      </c>
      <c r="WKH2" s="458" t="s">
        <v>1050</v>
      </c>
      <c r="WKI2" s="458" t="s">
        <v>1050</v>
      </c>
      <c r="WKJ2" s="458" t="s">
        <v>1050</v>
      </c>
      <c r="WKK2" s="458" t="s">
        <v>1050</v>
      </c>
      <c r="WKL2" s="458" t="s">
        <v>1050</v>
      </c>
      <c r="WKM2" s="458" t="s">
        <v>1050</v>
      </c>
      <c r="WKN2" s="458" t="s">
        <v>1050</v>
      </c>
      <c r="WKO2" s="458" t="s">
        <v>1050</v>
      </c>
      <c r="WKP2" s="458" t="s">
        <v>1050</v>
      </c>
      <c r="WKQ2" s="458" t="s">
        <v>1050</v>
      </c>
      <c r="WKR2" s="458" t="s">
        <v>1050</v>
      </c>
      <c r="WKS2" s="458" t="s">
        <v>1050</v>
      </c>
      <c r="WKT2" s="458" t="s">
        <v>1050</v>
      </c>
      <c r="WKU2" s="458" t="s">
        <v>1050</v>
      </c>
      <c r="WKV2" s="458" t="s">
        <v>1050</v>
      </c>
      <c r="WKW2" s="458" t="s">
        <v>1050</v>
      </c>
      <c r="WKX2" s="458" t="s">
        <v>1050</v>
      </c>
      <c r="WKY2" s="458" t="s">
        <v>1050</v>
      </c>
      <c r="WKZ2" s="458" t="s">
        <v>1050</v>
      </c>
      <c r="WLA2" s="458" t="s">
        <v>1050</v>
      </c>
      <c r="WLB2" s="458" t="s">
        <v>1050</v>
      </c>
      <c r="WLC2" s="458" t="s">
        <v>1050</v>
      </c>
      <c r="WLD2" s="458" t="s">
        <v>1050</v>
      </c>
      <c r="WLE2" s="458" t="s">
        <v>1050</v>
      </c>
      <c r="WLF2" s="458" t="s">
        <v>1050</v>
      </c>
      <c r="WLG2" s="458" t="s">
        <v>1050</v>
      </c>
      <c r="WLH2" s="458" t="s">
        <v>1050</v>
      </c>
      <c r="WLI2" s="458" t="s">
        <v>1050</v>
      </c>
      <c r="WLJ2" s="458" t="s">
        <v>1050</v>
      </c>
      <c r="WLK2" s="458" t="s">
        <v>1050</v>
      </c>
      <c r="WLL2" s="458" t="s">
        <v>1050</v>
      </c>
      <c r="WLM2" s="458" t="s">
        <v>1050</v>
      </c>
      <c r="WLN2" s="458" t="s">
        <v>1050</v>
      </c>
      <c r="WLO2" s="458" t="s">
        <v>1050</v>
      </c>
      <c r="WLP2" s="458" t="s">
        <v>1050</v>
      </c>
      <c r="WLQ2" s="458" t="s">
        <v>1050</v>
      </c>
      <c r="WLR2" s="458" t="s">
        <v>1050</v>
      </c>
      <c r="WLS2" s="458" t="s">
        <v>1050</v>
      </c>
      <c r="WLT2" s="458" t="s">
        <v>1050</v>
      </c>
      <c r="WLU2" s="458" t="s">
        <v>1050</v>
      </c>
      <c r="WLV2" s="458" t="s">
        <v>1050</v>
      </c>
      <c r="WLW2" s="458" t="s">
        <v>1050</v>
      </c>
      <c r="WLX2" s="458" t="s">
        <v>1050</v>
      </c>
      <c r="WLY2" s="458" t="s">
        <v>1050</v>
      </c>
      <c r="WLZ2" s="458" t="s">
        <v>1050</v>
      </c>
      <c r="WMA2" s="458" t="s">
        <v>1050</v>
      </c>
      <c r="WMB2" s="458" t="s">
        <v>1050</v>
      </c>
      <c r="WMC2" s="458" t="s">
        <v>1050</v>
      </c>
      <c r="WMD2" s="458" t="s">
        <v>1050</v>
      </c>
      <c r="WME2" s="458" t="s">
        <v>1050</v>
      </c>
      <c r="WMF2" s="458" t="s">
        <v>1050</v>
      </c>
      <c r="WMG2" s="458" t="s">
        <v>1050</v>
      </c>
      <c r="WMH2" s="458" t="s">
        <v>1050</v>
      </c>
      <c r="WMI2" s="458" t="s">
        <v>1050</v>
      </c>
      <c r="WMJ2" s="458" t="s">
        <v>1050</v>
      </c>
      <c r="WMK2" s="458" t="s">
        <v>1050</v>
      </c>
      <c r="WML2" s="458" t="s">
        <v>1050</v>
      </c>
      <c r="WMM2" s="458" t="s">
        <v>1050</v>
      </c>
      <c r="WMN2" s="458" t="s">
        <v>1050</v>
      </c>
      <c r="WMO2" s="458" t="s">
        <v>1050</v>
      </c>
      <c r="WMP2" s="458" t="s">
        <v>1050</v>
      </c>
      <c r="WMQ2" s="458" t="s">
        <v>1050</v>
      </c>
      <c r="WMR2" s="458" t="s">
        <v>1050</v>
      </c>
      <c r="WMS2" s="458" t="s">
        <v>1050</v>
      </c>
      <c r="WMT2" s="458" t="s">
        <v>1050</v>
      </c>
      <c r="WMU2" s="458" t="s">
        <v>1050</v>
      </c>
      <c r="WMV2" s="458" t="s">
        <v>1050</v>
      </c>
      <c r="WMW2" s="458" t="s">
        <v>1050</v>
      </c>
      <c r="WMX2" s="458" t="s">
        <v>1050</v>
      </c>
      <c r="WMY2" s="458" t="s">
        <v>1050</v>
      </c>
      <c r="WMZ2" s="458" t="s">
        <v>1050</v>
      </c>
      <c r="WNA2" s="458" t="s">
        <v>1050</v>
      </c>
      <c r="WNB2" s="458" t="s">
        <v>1050</v>
      </c>
      <c r="WNC2" s="458" t="s">
        <v>1050</v>
      </c>
      <c r="WND2" s="458" t="s">
        <v>1050</v>
      </c>
      <c r="WNE2" s="458" t="s">
        <v>1050</v>
      </c>
      <c r="WNF2" s="458" t="s">
        <v>1050</v>
      </c>
      <c r="WNG2" s="458" t="s">
        <v>1050</v>
      </c>
      <c r="WNH2" s="458" t="s">
        <v>1050</v>
      </c>
      <c r="WNI2" s="458" t="s">
        <v>1050</v>
      </c>
      <c r="WNJ2" s="458" t="s">
        <v>1050</v>
      </c>
      <c r="WNK2" s="458" t="s">
        <v>1050</v>
      </c>
      <c r="WNL2" s="458" t="s">
        <v>1050</v>
      </c>
      <c r="WNM2" s="458" t="s">
        <v>1050</v>
      </c>
      <c r="WNN2" s="458" t="s">
        <v>1050</v>
      </c>
      <c r="WNO2" s="458" t="s">
        <v>1050</v>
      </c>
      <c r="WNP2" s="458" t="s">
        <v>1050</v>
      </c>
      <c r="WNQ2" s="458" t="s">
        <v>1050</v>
      </c>
      <c r="WNR2" s="458" t="s">
        <v>1050</v>
      </c>
      <c r="WNS2" s="458" t="s">
        <v>1050</v>
      </c>
      <c r="WNT2" s="458" t="s">
        <v>1050</v>
      </c>
      <c r="WNU2" s="458" t="s">
        <v>1050</v>
      </c>
      <c r="WNV2" s="458" t="s">
        <v>1050</v>
      </c>
      <c r="WNW2" s="458" t="s">
        <v>1050</v>
      </c>
      <c r="WNX2" s="458" t="s">
        <v>1050</v>
      </c>
      <c r="WNY2" s="458" t="s">
        <v>1050</v>
      </c>
      <c r="WNZ2" s="458" t="s">
        <v>1050</v>
      </c>
      <c r="WOA2" s="458" t="s">
        <v>1050</v>
      </c>
      <c r="WOB2" s="458" t="s">
        <v>1050</v>
      </c>
      <c r="WOC2" s="458" t="s">
        <v>1050</v>
      </c>
      <c r="WOD2" s="458" t="s">
        <v>1050</v>
      </c>
      <c r="WOE2" s="458" t="s">
        <v>1050</v>
      </c>
      <c r="WOF2" s="458" t="s">
        <v>1050</v>
      </c>
      <c r="WOG2" s="458" t="s">
        <v>1050</v>
      </c>
      <c r="WOH2" s="458" t="s">
        <v>1050</v>
      </c>
      <c r="WOI2" s="458" t="s">
        <v>1050</v>
      </c>
      <c r="WOJ2" s="458" t="s">
        <v>1050</v>
      </c>
      <c r="WOK2" s="458" t="s">
        <v>1050</v>
      </c>
      <c r="WOL2" s="458" t="s">
        <v>1050</v>
      </c>
      <c r="WOM2" s="458" t="s">
        <v>1050</v>
      </c>
      <c r="WON2" s="458" t="s">
        <v>1050</v>
      </c>
      <c r="WOO2" s="458" t="s">
        <v>1050</v>
      </c>
      <c r="WOP2" s="458" t="s">
        <v>1050</v>
      </c>
      <c r="WOQ2" s="458" t="s">
        <v>1050</v>
      </c>
      <c r="WOR2" s="458" t="s">
        <v>1050</v>
      </c>
      <c r="WOS2" s="458" t="s">
        <v>1050</v>
      </c>
      <c r="WOT2" s="458" t="s">
        <v>1050</v>
      </c>
      <c r="WOU2" s="458" t="s">
        <v>1050</v>
      </c>
      <c r="WOV2" s="458" t="s">
        <v>1050</v>
      </c>
      <c r="WOW2" s="458" t="s">
        <v>1050</v>
      </c>
      <c r="WOX2" s="458" t="s">
        <v>1050</v>
      </c>
      <c r="WOY2" s="458" t="s">
        <v>1050</v>
      </c>
      <c r="WOZ2" s="458" t="s">
        <v>1050</v>
      </c>
      <c r="WPA2" s="458" t="s">
        <v>1050</v>
      </c>
      <c r="WPB2" s="458" t="s">
        <v>1050</v>
      </c>
      <c r="WPC2" s="458" t="s">
        <v>1050</v>
      </c>
      <c r="WPD2" s="458" t="s">
        <v>1050</v>
      </c>
      <c r="WPE2" s="458" t="s">
        <v>1050</v>
      </c>
      <c r="WPF2" s="458" t="s">
        <v>1050</v>
      </c>
      <c r="WPG2" s="458" t="s">
        <v>1050</v>
      </c>
      <c r="WPH2" s="458" t="s">
        <v>1050</v>
      </c>
      <c r="WPI2" s="458" t="s">
        <v>1050</v>
      </c>
      <c r="WPJ2" s="458" t="s">
        <v>1050</v>
      </c>
      <c r="WPK2" s="458" t="s">
        <v>1050</v>
      </c>
      <c r="WPL2" s="458" t="s">
        <v>1050</v>
      </c>
      <c r="WPM2" s="458" t="s">
        <v>1050</v>
      </c>
      <c r="WPN2" s="458" t="s">
        <v>1050</v>
      </c>
      <c r="WPO2" s="458" t="s">
        <v>1050</v>
      </c>
      <c r="WPP2" s="458" t="s">
        <v>1050</v>
      </c>
      <c r="WPQ2" s="458" t="s">
        <v>1050</v>
      </c>
      <c r="WPR2" s="458" t="s">
        <v>1050</v>
      </c>
      <c r="WPS2" s="458" t="s">
        <v>1050</v>
      </c>
      <c r="WPT2" s="458" t="s">
        <v>1050</v>
      </c>
      <c r="WPU2" s="458" t="s">
        <v>1050</v>
      </c>
      <c r="WPV2" s="458" t="s">
        <v>1050</v>
      </c>
      <c r="WPW2" s="458" t="s">
        <v>1050</v>
      </c>
      <c r="WPX2" s="458" t="s">
        <v>1050</v>
      </c>
      <c r="WPY2" s="458" t="s">
        <v>1050</v>
      </c>
      <c r="WPZ2" s="458" t="s">
        <v>1050</v>
      </c>
      <c r="WQA2" s="458" t="s">
        <v>1050</v>
      </c>
      <c r="WQB2" s="458" t="s">
        <v>1050</v>
      </c>
      <c r="WQC2" s="458" t="s">
        <v>1050</v>
      </c>
      <c r="WQD2" s="458" t="s">
        <v>1050</v>
      </c>
      <c r="WQE2" s="458" t="s">
        <v>1050</v>
      </c>
      <c r="WQF2" s="458" t="s">
        <v>1050</v>
      </c>
      <c r="WQG2" s="458" t="s">
        <v>1050</v>
      </c>
      <c r="WQH2" s="458" t="s">
        <v>1050</v>
      </c>
      <c r="WQI2" s="458" t="s">
        <v>1050</v>
      </c>
      <c r="WQJ2" s="458" t="s">
        <v>1050</v>
      </c>
      <c r="WQK2" s="458" t="s">
        <v>1050</v>
      </c>
      <c r="WQL2" s="458" t="s">
        <v>1050</v>
      </c>
      <c r="WQM2" s="458" t="s">
        <v>1050</v>
      </c>
      <c r="WQN2" s="458" t="s">
        <v>1050</v>
      </c>
      <c r="WQO2" s="458" t="s">
        <v>1050</v>
      </c>
      <c r="WQP2" s="458" t="s">
        <v>1050</v>
      </c>
      <c r="WQQ2" s="458" t="s">
        <v>1050</v>
      </c>
      <c r="WQR2" s="458" t="s">
        <v>1050</v>
      </c>
      <c r="WQS2" s="458" t="s">
        <v>1050</v>
      </c>
      <c r="WQT2" s="458" t="s">
        <v>1050</v>
      </c>
      <c r="WQU2" s="458" t="s">
        <v>1050</v>
      </c>
      <c r="WQV2" s="458" t="s">
        <v>1050</v>
      </c>
      <c r="WQW2" s="458" t="s">
        <v>1050</v>
      </c>
      <c r="WQX2" s="458" t="s">
        <v>1050</v>
      </c>
      <c r="WQY2" s="458" t="s">
        <v>1050</v>
      </c>
      <c r="WQZ2" s="458" t="s">
        <v>1050</v>
      </c>
      <c r="WRA2" s="458" t="s">
        <v>1050</v>
      </c>
      <c r="WRB2" s="458" t="s">
        <v>1050</v>
      </c>
      <c r="WRC2" s="458" t="s">
        <v>1050</v>
      </c>
      <c r="WRD2" s="458" t="s">
        <v>1050</v>
      </c>
      <c r="WRE2" s="458" t="s">
        <v>1050</v>
      </c>
      <c r="WRF2" s="458" t="s">
        <v>1050</v>
      </c>
      <c r="WRG2" s="458" t="s">
        <v>1050</v>
      </c>
      <c r="WRH2" s="458" t="s">
        <v>1050</v>
      </c>
      <c r="WRI2" s="458" t="s">
        <v>1050</v>
      </c>
      <c r="WRJ2" s="458" t="s">
        <v>1050</v>
      </c>
      <c r="WRK2" s="458" t="s">
        <v>1050</v>
      </c>
      <c r="WRL2" s="458" t="s">
        <v>1050</v>
      </c>
      <c r="WRM2" s="458" t="s">
        <v>1050</v>
      </c>
      <c r="WRN2" s="458" t="s">
        <v>1050</v>
      </c>
      <c r="WRO2" s="458" t="s">
        <v>1050</v>
      </c>
      <c r="WRP2" s="458" t="s">
        <v>1050</v>
      </c>
      <c r="WRQ2" s="458" t="s">
        <v>1050</v>
      </c>
      <c r="WRR2" s="458" t="s">
        <v>1050</v>
      </c>
      <c r="WRS2" s="458" t="s">
        <v>1050</v>
      </c>
      <c r="WRT2" s="458" t="s">
        <v>1050</v>
      </c>
      <c r="WRU2" s="458" t="s">
        <v>1050</v>
      </c>
      <c r="WRV2" s="458" t="s">
        <v>1050</v>
      </c>
      <c r="WRW2" s="458" t="s">
        <v>1050</v>
      </c>
      <c r="WRX2" s="458" t="s">
        <v>1050</v>
      </c>
      <c r="WRY2" s="458" t="s">
        <v>1050</v>
      </c>
      <c r="WRZ2" s="458" t="s">
        <v>1050</v>
      </c>
      <c r="WSA2" s="458" t="s">
        <v>1050</v>
      </c>
      <c r="WSB2" s="458" t="s">
        <v>1050</v>
      </c>
      <c r="WSC2" s="458" t="s">
        <v>1050</v>
      </c>
      <c r="WSD2" s="458" t="s">
        <v>1050</v>
      </c>
      <c r="WSE2" s="458" t="s">
        <v>1050</v>
      </c>
      <c r="WSF2" s="458" t="s">
        <v>1050</v>
      </c>
      <c r="WSG2" s="458" t="s">
        <v>1050</v>
      </c>
      <c r="WSH2" s="458" t="s">
        <v>1050</v>
      </c>
      <c r="WSI2" s="458" t="s">
        <v>1050</v>
      </c>
      <c r="WSJ2" s="458" t="s">
        <v>1050</v>
      </c>
      <c r="WSK2" s="458" t="s">
        <v>1050</v>
      </c>
      <c r="WSL2" s="458" t="s">
        <v>1050</v>
      </c>
      <c r="WSM2" s="458" t="s">
        <v>1050</v>
      </c>
      <c r="WSN2" s="458" t="s">
        <v>1050</v>
      </c>
      <c r="WSO2" s="458" t="s">
        <v>1050</v>
      </c>
      <c r="WSP2" s="458" t="s">
        <v>1050</v>
      </c>
      <c r="WSQ2" s="458" t="s">
        <v>1050</v>
      </c>
      <c r="WSR2" s="458" t="s">
        <v>1050</v>
      </c>
      <c r="WSS2" s="458" t="s">
        <v>1050</v>
      </c>
      <c r="WST2" s="458" t="s">
        <v>1050</v>
      </c>
      <c r="WSU2" s="458" t="s">
        <v>1050</v>
      </c>
      <c r="WSV2" s="458" t="s">
        <v>1050</v>
      </c>
      <c r="WSW2" s="458" t="s">
        <v>1050</v>
      </c>
      <c r="WSX2" s="458" t="s">
        <v>1050</v>
      </c>
      <c r="WSY2" s="458" t="s">
        <v>1050</v>
      </c>
      <c r="WSZ2" s="458" t="s">
        <v>1050</v>
      </c>
      <c r="WTA2" s="458" t="s">
        <v>1050</v>
      </c>
      <c r="WTB2" s="458" t="s">
        <v>1050</v>
      </c>
      <c r="WTC2" s="458" t="s">
        <v>1050</v>
      </c>
      <c r="WTD2" s="458" t="s">
        <v>1050</v>
      </c>
      <c r="WTE2" s="458" t="s">
        <v>1050</v>
      </c>
      <c r="WTF2" s="458" t="s">
        <v>1050</v>
      </c>
      <c r="WTG2" s="458" t="s">
        <v>1050</v>
      </c>
      <c r="WTH2" s="458" t="s">
        <v>1050</v>
      </c>
      <c r="WTI2" s="458" t="s">
        <v>1050</v>
      </c>
      <c r="WTJ2" s="458" t="s">
        <v>1050</v>
      </c>
      <c r="WTK2" s="458" t="s">
        <v>1050</v>
      </c>
      <c r="WTL2" s="458" t="s">
        <v>1050</v>
      </c>
      <c r="WTM2" s="458" t="s">
        <v>1050</v>
      </c>
      <c r="WTN2" s="458" t="s">
        <v>1050</v>
      </c>
      <c r="WTO2" s="458" t="s">
        <v>1050</v>
      </c>
      <c r="WTP2" s="458" t="s">
        <v>1050</v>
      </c>
      <c r="WTQ2" s="458" t="s">
        <v>1050</v>
      </c>
      <c r="WTR2" s="458" t="s">
        <v>1050</v>
      </c>
      <c r="WTS2" s="458" t="s">
        <v>1050</v>
      </c>
      <c r="WTT2" s="458" t="s">
        <v>1050</v>
      </c>
      <c r="WTU2" s="458" t="s">
        <v>1050</v>
      </c>
      <c r="WTV2" s="458" t="s">
        <v>1050</v>
      </c>
      <c r="WTW2" s="458" t="s">
        <v>1050</v>
      </c>
      <c r="WTX2" s="458" t="s">
        <v>1050</v>
      </c>
      <c r="WTY2" s="458" t="s">
        <v>1050</v>
      </c>
      <c r="WTZ2" s="458" t="s">
        <v>1050</v>
      </c>
      <c r="WUA2" s="458" t="s">
        <v>1050</v>
      </c>
      <c r="WUB2" s="458" t="s">
        <v>1050</v>
      </c>
      <c r="WUC2" s="458" t="s">
        <v>1050</v>
      </c>
      <c r="WUD2" s="458" t="s">
        <v>1050</v>
      </c>
      <c r="WUE2" s="458" t="s">
        <v>1050</v>
      </c>
      <c r="WUF2" s="458" t="s">
        <v>1050</v>
      </c>
      <c r="WUG2" s="458" t="s">
        <v>1050</v>
      </c>
      <c r="WUH2" s="458" t="s">
        <v>1050</v>
      </c>
      <c r="WUI2" s="458" t="s">
        <v>1050</v>
      </c>
      <c r="WUJ2" s="458" t="s">
        <v>1050</v>
      </c>
      <c r="WUK2" s="458" t="s">
        <v>1050</v>
      </c>
      <c r="WUL2" s="458" t="s">
        <v>1050</v>
      </c>
      <c r="WUM2" s="458" t="s">
        <v>1050</v>
      </c>
      <c r="WUN2" s="458" t="s">
        <v>1050</v>
      </c>
      <c r="WUO2" s="458" t="s">
        <v>1050</v>
      </c>
      <c r="WUP2" s="458" t="s">
        <v>1050</v>
      </c>
      <c r="WUQ2" s="458" t="s">
        <v>1050</v>
      </c>
      <c r="WUR2" s="458" t="s">
        <v>1050</v>
      </c>
      <c r="WUS2" s="458" t="s">
        <v>1050</v>
      </c>
      <c r="WUT2" s="458" t="s">
        <v>1050</v>
      </c>
      <c r="WUU2" s="458" t="s">
        <v>1050</v>
      </c>
      <c r="WUV2" s="458" t="s">
        <v>1050</v>
      </c>
      <c r="WUW2" s="458" t="s">
        <v>1050</v>
      </c>
      <c r="WUX2" s="458" t="s">
        <v>1050</v>
      </c>
      <c r="WUY2" s="458" t="s">
        <v>1050</v>
      </c>
      <c r="WUZ2" s="458" t="s">
        <v>1050</v>
      </c>
      <c r="WVA2" s="458" t="s">
        <v>1050</v>
      </c>
      <c r="WVB2" s="458" t="s">
        <v>1050</v>
      </c>
      <c r="WVC2" s="458" t="s">
        <v>1050</v>
      </c>
      <c r="WVD2" s="458" t="s">
        <v>1050</v>
      </c>
      <c r="WVE2" s="458" t="s">
        <v>1050</v>
      </c>
      <c r="WVF2" s="458" t="s">
        <v>1050</v>
      </c>
      <c r="WVG2" s="458" t="s">
        <v>1050</v>
      </c>
      <c r="WVH2" s="458" t="s">
        <v>1050</v>
      </c>
      <c r="WVI2" s="458" t="s">
        <v>1050</v>
      </c>
      <c r="WVJ2" s="458" t="s">
        <v>1050</v>
      </c>
      <c r="WVK2" s="458" t="s">
        <v>1050</v>
      </c>
      <c r="WVL2" s="458" t="s">
        <v>1050</v>
      </c>
      <c r="WVM2" s="458" t="s">
        <v>1050</v>
      </c>
      <c r="WVN2" s="458" t="s">
        <v>1050</v>
      </c>
      <c r="WVO2" s="458" t="s">
        <v>1050</v>
      </c>
      <c r="WVP2" s="458" t="s">
        <v>1050</v>
      </c>
      <c r="WVQ2" s="458" t="s">
        <v>1050</v>
      </c>
      <c r="WVR2" s="458" t="s">
        <v>1050</v>
      </c>
      <c r="WVS2" s="458" t="s">
        <v>1050</v>
      </c>
      <c r="WVT2" s="458" t="s">
        <v>1050</v>
      </c>
      <c r="WVU2" s="458" t="s">
        <v>1050</v>
      </c>
      <c r="WVV2" s="458" t="s">
        <v>1050</v>
      </c>
      <c r="WVW2" s="458" t="s">
        <v>1050</v>
      </c>
      <c r="WVX2" s="458" t="s">
        <v>1050</v>
      </c>
      <c r="WVY2" s="458" t="s">
        <v>1050</v>
      </c>
      <c r="WVZ2" s="458" t="s">
        <v>1050</v>
      </c>
      <c r="WWA2" s="458" t="s">
        <v>1050</v>
      </c>
      <c r="WWB2" s="458" t="s">
        <v>1050</v>
      </c>
      <c r="WWC2" s="458" t="s">
        <v>1050</v>
      </c>
      <c r="WWD2" s="458" t="s">
        <v>1050</v>
      </c>
      <c r="WWE2" s="458" t="s">
        <v>1050</v>
      </c>
      <c r="WWF2" s="458" t="s">
        <v>1050</v>
      </c>
      <c r="WWG2" s="458" t="s">
        <v>1050</v>
      </c>
      <c r="WWH2" s="458" t="s">
        <v>1050</v>
      </c>
      <c r="WWI2" s="458" t="s">
        <v>1050</v>
      </c>
      <c r="WWJ2" s="458" t="s">
        <v>1050</v>
      </c>
      <c r="WWK2" s="458" t="s">
        <v>1050</v>
      </c>
      <c r="WWL2" s="458" t="s">
        <v>1050</v>
      </c>
      <c r="WWM2" s="458" t="s">
        <v>1050</v>
      </c>
      <c r="WWN2" s="458" t="s">
        <v>1050</v>
      </c>
      <c r="WWO2" s="458" t="s">
        <v>1050</v>
      </c>
      <c r="WWP2" s="458" t="s">
        <v>1050</v>
      </c>
      <c r="WWQ2" s="458" t="s">
        <v>1050</v>
      </c>
      <c r="WWR2" s="458" t="s">
        <v>1050</v>
      </c>
      <c r="WWS2" s="458" t="s">
        <v>1050</v>
      </c>
      <c r="WWT2" s="458" t="s">
        <v>1050</v>
      </c>
      <c r="WWU2" s="458" t="s">
        <v>1050</v>
      </c>
      <c r="WWV2" s="458" t="s">
        <v>1050</v>
      </c>
      <c r="WWW2" s="458" t="s">
        <v>1050</v>
      </c>
      <c r="WWX2" s="458" t="s">
        <v>1050</v>
      </c>
      <c r="WWY2" s="458" t="s">
        <v>1050</v>
      </c>
      <c r="WWZ2" s="458" t="s">
        <v>1050</v>
      </c>
      <c r="WXA2" s="458" t="s">
        <v>1050</v>
      </c>
      <c r="WXB2" s="458" t="s">
        <v>1050</v>
      </c>
      <c r="WXC2" s="458" t="s">
        <v>1050</v>
      </c>
      <c r="WXD2" s="458" t="s">
        <v>1050</v>
      </c>
      <c r="WXE2" s="458" t="s">
        <v>1050</v>
      </c>
      <c r="WXF2" s="458" t="s">
        <v>1050</v>
      </c>
      <c r="WXG2" s="458" t="s">
        <v>1050</v>
      </c>
      <c r="WXH2" s="458" t="s">
        <v>1050</v>
      </c>
      <c r="WXI2" s="458" t="s">
        <v>1050</v>
      </c>
      <c r="WXJ2" s="458" t="s">
        <v>1050</v>
      </c>
      <c r="WXK2" s="458" t="s">
        <v>1050</v>
      </c>
      <c r="WXL2" s="458" t="s">
        <v>1050</v>
      </c>
      <c r="WXM2" s="458" t="s">
        <v>1050</v>
      </c>
      <c r="WXN2" s="458" t="s">
        <v>1050</v>
      </c>
      <c r="WXO2" s="458" t="s">
        <v>1050</v>
      </c>
      <c r="WXP2" s="458" t="s">
        <v>1050</v>
      </c>
      <c r="WXQ2" s="458" t="s">
        <v>1050</v>
      </c>
      <c r="WXR2" s="458" t="s">
        <v>1050</v>
      </c>
      <c r="WXS2" s="458" t="s">
        <v>1050</v>
      </c>
      <c r="WXT2" s="458" t="s">
        <v>1050</v>
      </c>
      <c r="WXU2" s="458" t="s">
        <v>1050</v>
      </c>
      <c r="WXV2" s="458" t="s">
        <v>1050</v>
      </c>
      <c r="WXW2" s="458" t="s">
        <v>1050</v>
      </c>
      <c r="WXX2" s="458" t="s">
        <v>1050</v>
      </c>
      <c r="WXY2" s="458" t="s">
        <v>1050</v>
      </c>
      <c r="WXZ2" s="458" t="s">
        <v>1050</v>
      </c>
      <c r="WYA2" s="458" t="s">
        <v>1050</v>
      </c>
      <c r="WYB2" s="458" t="s">
        <v>1050</v>
      </c>
      <c r="WYC2" s="458" t="s">
        <v>1050</v>
      </c>
      <c r="WYD2" s="458" t="s">
        <v>1050</v>
      </c>
      <c r="WYE2" s="458" t="s">
        <v>1050</v>
      </c>
      <c r="WYF2" s="458" t="s">
        <v>1050</v>
      </c>
      <c r="WYG2" s="458" t="s">
        <v>1050</v>
      </c>
      <c r="WYH2" s="458" t="s">
        <v>1050</v>
      </c>
      <c r="WYI2" s="458" t="s">
        <v>1050</v>
      </c>
      <c r="WYJ2" s="458" t="s">
        <v>1050</v>
      </c>
      <c r="WYK2" s="458" t="s">
        <v>1050</v>
      </c>
      <c r="WYL2" s="458" t="s">
        <v>1050</v>
      </c>
      <c r="WYM2" s="458" t="s">
        <v>1050</v>
      </c>
      <c r="WYN2" s="458" t="s">
        <v>1050</v>
      </c>
      <c r="WYO2" s="458" t="s">
        <v>1050</v>
      </c>
      <c r="WYP2" s="458" t="s">
        <v>1050</v>
      </c>
      <c r="WYQ2" s="458" t="s">
        <v>1050</v>
      </c>
      <c r="WYR2" s="458" t="s">
        <v>1050</v>
      </c>
      <c r="WYS2" s="458" t="s">
        <v>1050</v>
      </c>
      <c r="WYT2" s="458" t="s">
        <v>1050</v>
      </c>
      <c r="WYU2" s="458" t="s">
        <v>1050</v>
      </c>
      <c r="WYV2" s="458" t="s">
        <v>1050</v>
      </c>
      <c r="WYW2" s="458" t="s">
        <v>1050</v>
      </c>
      <c r="WYX2" s="458" t="s">
        <v>1050</v>
      </c>
      <c r="WYY2" s="458" t="s">
        <v>1050</v>
      </c>
      <c r="WYZ2" s="458" t="s">
        <v>1050</v>
      </c>
      <c r="WZA2" s="458" t="s">
        <v>1050</v>
      </c>
      <c r="WZB2" s="458" t="s">
        <v>1050</v>
      </c>
      <c r="WZC2" s="458" t="s">
        <v>1050</v>
      </c>
      <c r="WZD2" s="458" t="s">
        <v>1050</v>
      </c>
      <c r="WZE2" s="458" t="s">
        <v>1050</v>
      </c>
      <c r="WZF2" s="458" t="s">
        <v>1050</v>
      </c>
      <c r="WZG2" s="458" t="s">
        <v>1050</v>
      </c>
      <c r="WZH2" s="458" t="s">
        <v>1050</v>
      </c>
      <c r="WZI2" s="458" t="s">
        <v>1050</v>
      </c>
      <c r="WZJ2" s="458" t="s">
        <v>1050</v>
      </c>
      <c r="WZK2" s="458" t="s">
        <v>1050</v>
      </c>
      <c r="WZL2" s="458" t="s">
        <v>1050</v>
      </c>
      <c r="WZM2" s="458" t="s">
        <v>1050</v>
      </c>
      <c r="WZN2" s="458" t="s">
        <v>1050</v>
      </c>
      <c r="WZO2" s="458" t="s">
        <v>1050</v>
      </c>
      <c r="WZP2" s="458" t="s">
        <v>1050</v>
      </c>
      <c r="WZQ2" s="458" t="s">
        <v>1050</v>
      </c>
      <c r="WZR2" s="458" t="s">
        <v>1050</v>
      </c>
      <c r="WZS2" s="458" t="s">
        <v>1050</v>
      </c>
      <c r="WZT2" s="458" t="s">
        <v>1050</v>
      </c>
      <c r="WZU2" s="458" t="s">
        <v>1050</v>
      </c>
      <c r="WZV2" s="458" t="s">
        <v>1050</v>
      </c>
      <c r="WZW2" s="458" t="s">
        <v>1050</v>
      </c>
      <c r="WZX2" s="458" t="s">
        <v>1050</v>
      </c>
      <c r="WZY2" s="458" t="s">
        <v>1050</v>
      </c>
      <c r="WZZ2" s="458" t="s">
        <v>1050</v>
      </c>
      <c r="XAA2" s="458" t="s">
        <v>1050</v>
      </c>
      <c r="XAB2" s="458" t="s">
        <v>1050</v>
      </c>
      <c r="XAC2" s="458" t="s">
        <v>1050</v>
      </c>
      <c r="XAD2" s="458" t="s">
        <v>1050</v>
      </c>
      <c r="XAE2" s="458" t="s">
        <v>1050</v>
      </c>
      <c r="XAF2" s="458" t="s">
        <v>1050</v>
      </c>
      <c r="XAG2" s="458" t="s">
        <v>1050</v>
      </c>
      <c r="XAH2" s="458" t="s">
        <v>1050</v>
      </c>
      <c r="XAI2" s="458" t="s">
        <v>1050</v>
      </c>
      <c r="XAJ2" s="458" t="s">
        <v>1050</v>
      </c>
      <c r="XAK2" s="458" t="s">
        <v>1050</v>
      </c>
      <c r="XAL2" s="458" t="s">
        <v>1050</v>
      </c>
      <c r="XAM2" s="458" t="s">
        <v>1050</v>
      </c>
      <c r="XAN2" s="458" t="s">
        <v>1050</v>
      </c>
      <c r="XAO2" s="458" t="s">
        <v>1050</v>
      </c>
      <c r="XAP2" s="458" t="s">
        <v>1050</v>
      </c>
      <c r="XAQ2" s="458" t="s">
        <v>1050</v>
      </c>
      <c r="XAR2" s="458" t="s">
        <v>1050</v>
      </c>
      <c r="XAS2" s="458" t="s">
        <v>1050</v>
      </c>
      <c r="XAT2" s="458" t="s">
        <v>1050</v>
      </c>
      <c r="XAU2" s="458" t="s">
        <v>1050</v>
      </c>
      <c r="XAV2" s="458" t="s">
        <v>1050</v>
      </c>
      <c r="XAW2" s="458" t="s">
        <v>1050</v>
      </c>
      <c r="XAX2" s="458" t="s">
        <v>1050</v>
      </c>
      <c r="XAY2" s="458" t="s">
        <v>1050</v>
      </c>
      <c r="XAZ2" s="458" t="s">
        <v>1050</v>
      </c>
      <c r="XBA2" s="458" t="s">
        <v>1050</v>
      </c>
      <c r="XBB2" s="458" t="s">
        <v>1050</v>
      </c>
      <c r="XBC2" s="458" t="s">
        <v>1050</v>
      </c>
      <c r="XBD2" s="458" t="s">
        <v>1050</v>
      </c>
      <c r="XBE2" s="458" t="s">
        <v>1050</v>
      </c>
      <c r="XBF2" s="458" t="s">
        <v>1050</v>
      </c>
      <c r="XBG2" s="458" t="s">
        <v>1050</v>
      </c>
      <c r="XBH2" s="458" t="s">
        <v>1050</v>
      </c>
      <c r="XBI2" s="458" t="s">
        <v>1050</v>
      </c>
      <c r="XBJ2" s="458" t="s">
        <v>1050</v>
      </c>
      <c r="XBK2" s="458" t="s">
        <v>1050</v>
      </c>
      <c r="XBL2" s="458" t="s">
        <v>1050</v>
      </c>
      <c r="XBM2" s="458" t="s">
        <v>1050</v>
      </c>
      <c r="XBN2" s="458" t="s">
        <v>1050</v>
      </c>
      <c r="XBO2" s="458" t="s">
        <v>1050</v>
      </c>
      <c r="XBP2" s="458" t="s">
        <v>1050</v>
      </c>
      <c r="XBQ2" s="458" t="s">
        <v>1050</v>
      </c>
      <c r="XBR2" s="458" t="s">
        <v>1050</v>
      </c>
      <c r="XBS2" s="458" t="s">
        <v>1050</v>
      </c>
      <c r="XBT2" s="458" t="s">
        <v>1050</v>
      </c>
      <c r="XBU2" s="458" t="s">
        <v>1050</v>
      </c>
      <c r="XBV2" s="458" t="s">
        <v>1050</v>
      </c>
      <c r="XBW2" s="458" t="s">
        <v>1050</v>
      </c>
      <c r="XBX2" s="458" t="s">
        <v>1050</v>
      </c>
      <c r="XBY2" s="458" t="s">
        <v>1050</v>
      </c>
      <c r="XBZ2" s="458" t="s">
        <v>1050</v>
      </c>
      <c r="XCA2" s="458" t="s">
        <v>1050</v>
      </c>
      <c r="XCB2" s="458" t="s">
        <v>1050</v>
      </c>
      <c r="XCC2" s="458" t="s">
        <v>1050</v>
      </c>
      <c r="XCD2" s="458" t="s">
        <v>1050</v>
      </c>
      <c r="XCE2" s="458" t="s">
        <v>1050</v>
      </c>
      <c r="XCF2" s="458" t="s">
        <v>1050</v>
      </c>
      <c r="XCG2" s="458" t="s">
        <v>1050</v>
      </c>
      <c r="XCH2" s="458" t="s">
        <v>1050</v>
      </c>
      <c r="XCI2" s="458" t="s">
        <v>1050</v>
      </c>
      <c r="XCJ2" s="458" t="s">
        <v>1050</v>
      </c>
      <c r="XCK2" s="458" t="s">
        <v>1050</v>
      </c>
      <c r="XCL2" s="458" t="s">
        <v>1050</v>
      </c>
      <c r="XCM2" s="458" t="s">
        <v>1050</v>
      </c>
      <c r="XCN2" s="458" t="s">
        <v>1050</v>
      </c>
      <c r="XCO2" s="458" t="s">
        <v>1050</v>
      </c>
      <c r="XCP2" s="458" t="s">
        <v>1050</v>
      </c>
      <c r="XCQ2" s="458" t="s">
        <v>1050</v>
      </c>
      <c r="XCR2" s="458" t="s">
        <v>1050</v>
      </c>
      <c r="XCS2" s="458" t="s">
        <v>1050</v>
      </c>
      <c r="XCT2" s="458" t="s">
        <v>1050</v>
      </c>
      <c r="XCU2" s="458" t="s">
        <v>1050</v>
      </c>
      <c r="XCV2" s="458" t="s">
        <v>1050</v>
      </c>
      <c r="XCW2" s="458" t="s">
        <v>1050</v>
      </c>
      <c r="XCX2" s="458" t="s">
        <v>1050</v>
      </c>
      <c r="XCY2" s="458" t="s">
        <v>1050</v>
      </c>
      <c r="XCZ2" s="458" t="s">
        <v>1050</v>
      </c>
      <c r="XDA2" s="458" t="s">
        <v>1050</v>
      </c>
      <c r="XDB2" s="458" t="s">
        <v>1050</v>
      </c>
      <c r="XDC2" s="458" t="s">
        <v>1050</v>
      </c>
      <c r="XDD2" s="458" t="s">
        <v>1050</v>
      </c>
      <c r="XDE2" s="458" t="s">
        <v>1050</v>
      </c>
      <c r="XDF2" s="458" t="s">
        <v>1050</v>
      </c>
      <c r="XDG2" s="458" t="s">
        <v>1050</v>
      </c>
      <c r="XDH2" s="458" t="s">
        <v>1050</v>
      </c>
      <c r="XDI2" s="458" t="s">
        <v>1050</v>
      </c>
      <c r="XDJ2" s="458" t="s">
        <v>1050</v>
      </c>
      <c r="XDK2" s="458" t="s">
        <v>1050</v>
      </c>
      <c r="XDL2" s="458" t="s">
        <v>1050</v>
      </c>
      <c r="XDM2" s="458" t="s">
        <v>1050</v>
      </c>
      <c r="XDN2" s="458" t="s">
        <v>1050</v>
      </c>
      <c r="XDO2" s="458" t="s">
        <v>1050</v>
      </c>
      <c r="XDP2" s="458" t="s">
        <v>1050</v>
      </c>
      <c r="XDQ2" s="458" t="s">
        <v>1050</v>
      </c>
      <c r="XDR2" s="458" t="s">
        <v>1050</v>
      </c>
      <c r="XDS2" s="458" t="s">
        <v>1050</v>
      </c>
      <c r="XDT2" s="458" t="s">
        <v>1050</v>
      </c>
      <c r="XDU2" s="458" t="s">
        <v>1050</v>
      </c>
      <c r="XDV2" s="458" t="s">
        <v>1050</v>
      </c>
      <c r="XDW2" s="458" t="s">
        <v>1050</v>
      </c>
      <c r="XDX2" s="458" t="s">
        <v>1050</v>
      </c>
      <c r="XDY2" s="458" t="s">
        <v>1050</v>
      </c>
      <c r="XDZ2" s="458" t="s">
        <v>1050</v>
      </c>
      <c r="XEA2" s="458" t="s">
        <v>1050</v>
      </c>
      <c r="XEB2" s="458" t="s">
        <v>1050</v>
      </c>
      <c r="XEC2" s="458" t="s">
        <v>1050</v>
      </c>
      <c r="XED2" s="458" t="s">
        <v>1050</v>
      </c>
      <c r="XEE2" s="458" t="s">
        <v>1050</v>
      </c>
      <c r="XEF2" s="458" t="s">
        <v>1050</v>
      </c>
      <c r="XEG2" s="458" t="s">
        <v>1050</v>
      </c>
      <c r="XEH2" s="458" t="s">
        <v>1050</v>
      </c>
      <c r="XEI2" s="458" t="s">
        <v>1050</v>
      </c>
      <c r="XEJ2" s="458" t="s">
        <v>1050</v>
      </c>
      <c r="XEK2" s="458" t="s">
        <v>1050</v>
      </c>
      <c r="XEL2" s="458" t="s">
        <v>1050</v>
      </c>
      <c r="XEM2" s="458" t="s">
        <v>1050</v>
      </c>
      <c r="XEN2" s="458" t="s">
        <v>1050</v>
      </c>
      <c r="XEO2" s="458" t="s">
        <v>1050</v>
      </c>
      <c r="XEP2" s="458" t="s">
        <v>1050</v>
      </c>
      <c r="XEQ2" s="458" t="s">
        <v>1050</v>
      </c>
      <c r="XER2" s="458" t="s">
        <v>1050</v>
      </c>
      <c r="XES2" s="458" t="s">
        <v>1050</v>
      </c>
      <c r="XET2" s="458" t="s">
        <v>1050</v>
      </c>
      <c r="XEU2" s="458" t="s">
        <v>1050</v>
      </c>
      <c r="XEV2" s="458" t="s">
        <v>1050</v>
      </c>
      <c r="XEW2" s="458" t="s">
        <v>1050</v>
      </c>
      <c r="XEX2" s="458" t="s">
        <v>1050</v>
      </c>
      <c r="XEY2" s="458" t="s">
        <v>1050</v>
      </c>
      <c r="XEZ2" s="458" t="s">
        <v>1050</v>
      </c>
      <c r="XFA2" s="458" t="s">
        <v>1050</v>
      </c>
      <c r="XFB2" s="458" t="s">
        <v>1050</v>
      </c>
      <c r="XFC2" s="458" t="s">
        <v>1050</v>
      </c>
      <c r="XFD2" s="458" t="s">
        <v>1050</v>
      </c>
    </row>
    <row r="3" spans="1:16384" ht="15.5" x14ac:dyDescent="0.3">
      <c r="A3" s="458" t="s">
        <v>1191</v>
      </c>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c r="AP3" s="458"/>
      <c r="AQ3" s="458"/>
      <c r="AR3" s="458"/>
      <c r="AS3" s="458"/>
      <c r="AT3" s="458"/>
      <c r="AU3" s="458"/>
      <c r="AV3" s="458"/>
      <c r="AW3" s="458"/>
      <c r="AX3" s="458"/>
      <c r="AY3" s="458"/>
      <c r="AZ3" s="458"/>
      <c r="BA3" s="458"/>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t="s">
        <v>1159</v>
      </c>
      <c r="CH3" s="458" t="s">
        <v>1159</v>
      </c>
      <c r="CI3" s="458" t="s">
        <v>1159</v>
      </c>
      <c r="CJ3" s="458" t="s">
        <v>1159</v>
      </c>
      <c r="CK3" s="458" t="s">
        <v>1159</v>
      </c>
      <c r="CL3" s="458" t="s">
        <v>1159</v>
      </c>
      <c r="CM3" s="458" t="s">
        <v>1159</v>
      </c>
      <c r="CN3" s="458" t="s">
        <v>1159</v>
      </c>
      <c r="CO3" s="458" t="s">
        <v>1159</v>
      </c>
      <c r="CP3" s="458" t="s">
        <v>1159</v>
      </c>
      <c r="CQ3" s="458" t="s">
        <v>1159</v>
      </c>
      <c r="CR3" s="458" t="s">
        <v>1159</v>
      </c>
      <c r="CS3" s="458" t="s">
        <v>1159</v>
      </c>
      <c r="CT3" s="458" t="s">
        <v>1159</v>
      </c>
      <c r="CU3" s="458" t="s">
        <v>1159</v>
      </c>
      <c r="CV3" s="458" t="s">
        <v>1159</v>
      </c>
      <c r="CW3" s="458" t="s">
        <v>1159</v>
      </c>
      <c r="CX3" s="458" t="s">
        <v>1159</v>
      </c>
      <c r="CY3" s="458" t="s">
        <v>1159</v>
      </c>
      <c r="CZ3" s="458" t="s">
        <v>1159</v>
      </c>
      <c r="DA3" s="458" t="s">
        <v>1159</v>
      </c>
      <c r="DB3" s="458" t="s">
        <v>1159</v>
      </c>
      <c r="DC3" s="458" t="s">
        <v>1159</v>
      </c>
      <c r="DD3" s="458" t="s">
        <v>1159</v>
      </c>
      <c r="DE3" s="458" t="s">
        <v>1159</v>
      </c>
      <c r="DF3" s="458" t="s">
        <v>1159</v>
      </c>
      <c r="DG3" s="458" t="s">
        <v>1159</v>
      </c>
      <c r="DH3" s="458" t="s">
        <v>1159</v>
      </c>
      <c r="DI3" s="458" t="s">
        <v>1159</v>
      </c>
      <c r="DJ3" s="458" t="s">
        <v>1159</v>
      </c>
      <c r="DK3" s="458" t="s">
        <v>1159</v>
      </c>
      <c r="DL3" s="458" t="s">
        <v>1159</v>
      </c>
      <c r="DM3" s="458" t="s">
        <v>1159</v>
      </c>
      <c r="DN3" s="458" t="s">
        <v>1159</v>
      </c>
      <c r="DO3" s="458" t="s">
        <v>1159</v>
      </c>
      <c r="DP3" s="458" t="s">
        <v>1159</v>
      </c>
      <c r="DQ3" s="458" t="s">
        <v>1159</v>
      </c>
      <c r="DR3" s="458" t="s">
        <v>1159</v>
      </c>
      <c r="DS3" s="458" t="s">
        <v>1159</v>
      </c>
      <c r="DT3" s="458" t="s">
        <v>1159</v>
      </c>
      <c r="DU3" s="458" t="s">
        <v>1159</v>
      </c>
      <c r="DV3" s="458" t="s">
        <v>1159</v>
      </c>
      <c r="DW3" s="458" t="s">
        <v>1159</v>
      </c>
      <c r="DX3" s="458" t="s">
        <v>1159</v>
      </c>
      <c r="DY3" s="458" t="s">
        <v>1159</v>
      </c>
      <c r="DZ3" s="458" t="s">
        <v>1159</v>
      </c>
      <c r="EA3" s="458" t="s">
        <v>1159</v>
      </c>
      <c r="EB3" s="458" t="s">
        <v>1159</v>
      </c>
      <c r="EC3" s="458" t="s">
        <v>1159</v>
      </c>
      <c r="ED3" s="458" t="s">
        <v>1159</v>
      </c>
      <c r="EE3" s="458" t="s">
        <v>1159</v>
      </c>
      <c r="EF3" s="458" t="s">
        <v>1159</v>
      </c>
      <c r="EG3" s="458" t="s">
        <v>1159</v>
      </c>
      <c r="EH3" s="458" t="s">
        <v>1159</v>
      </c>
      <c r="EI3" s="458" t="s">
        <v>1159</v>
      </c>
      <c r="EJ3" s="458" t="s">
        <v>1159</v>
      </c>
      <c r="EK3" s="458" t="s">
        <v>1159</v>
      </c>
      <c r="EL3" s="458" t="s">
        <v>1159</v>
      </c>
      <c r="EM3" s="458" t="s">
        <v>1159</v>
      </c>
      <c r="EN3" s="458" t="s">
        <v>1159</v>
      </c>
      <c r="EO3" s="458" t="s">
        <v>1159</v>
      </c>
      <c r="EP3" s="458" t="s">
        <v>1159</v>
      </c>
      <c r="EQ3" s="458" t="s">
        <v>1159</v>
      </c>
      <c r="ER3" s="458" t="s">
        <v>1159</v>
      </c>
      <c r="ES3" s="458" t="s">
        <v>1159</v>
      </c>
      <c r="ET3" s="458" t="s">
        <v>1159</v>
      </c>
      <c r="EU3" s="458" t="s">
        <v>1159</v>
      </c>
      <c r="EV3" s="458" t="s">
        <v>1159</v>
      </c>
      <c r="EW3" s="458" t="s">
        <v>1159</v>
      </c>
      <c r="EX3" s="458" t="s">
        <v>1159</v>
      </c>
      <c r="EY3" s="458" t="s">
        <v>1159</v>
      </c>
      <c r="EZ3" s="458" t="s">
        <v>1159</v>
      </c>
      <c r="FA3" s="458" t="s">
        <v>1159</v>
      </c>
      <c r="FB3" s="458" t="s">
        <v>1159</v>
      </c>
      <c r="FC3" s="458" t="s">
        <v>1159</v>
      </c>
      <c r="FD3" s="458" t="s">
        <v>1159</v>
      </c>
      <c r="FE3" s="458" t="s">
        <v>1159</v>
      </c>
      <c r="FF3" s="458" t="s">
        <v>1159</v>
      </c>
      <c r="FG3" s="458" t="s">
        <v>1159</v>
      </c>
      <c r="FH3" s="458" t="s">
        <v>1159</v>
      </c>
      <c r="FI3" s="458" t="s">
        <v>1159</v>
      </c>
      <c r="FJ3" s="458" t="s">
        <v>1159</v>
      </c>
      <c r="FK3" s="458" t="s">
        <v>1159</v>
      </c>
      <c r="FL3" s="458" t="s">
        <v>1159</v>
      </c>
      <c r="FM3" s="458" t="s">
        <v>1159</v>
      </c>
      <c r="FN3" s="458" t="s">
        <v>1159</v>
      </c>
      <c r="FO3" s="458" t="s">
        <v>1159</v>
      </c>
      <c r="FP3" s="458" t="s">
        <v>1159</v>
      </c>
      <c r="FQ3" s="458" t="s">
        <v>1159</v>
      </c>
      <c r="FR3" s="458" t="s">
        <v>1159</v>
      </c>
      <c r="FS3" s="458" t="s">
        <v>1159</v>
      </c>
      <c r="FT3" s="458" t="s">
        <v>1159</v>
      </c>
      <c r="FU3" s="458" t="s">
        <v>1159</v>
      </c>
      <c r="FV3" s="458" t="s">
        <v>1159</v>
      </c>
      <c r="FW3" s="458" t="s">
        <v>1159</v>
      </c>
      <c r="FX3" s="458" t="s">
        <v>1159</v>
      </c>
      <c r="FY3" s="458" t="s">
        <v>1159</v>
      </c>
      <c r="FZ3" s="458" t="s">
        <v>1159</v>
      </c>
      <c r="GA3" s="458" t="s">
        <v>1159</v>
      </c>
      <c r="GB3" s="458" t="s">
        <v>1159</v>
      </c>
      <c r="GC3" s="458" t="s">
        <v>1159</v>
      </c>
      <c r="GD3" s="458" t="s">
        <v>1159</v>
      </c>
      <c r="GE3" s="458" t="s">
        <v>1159</v>
      </c>
      <c r="GF3" s="458" t="s">
        <v>1159</v>
      </c>
      <c r="GG3" s="458" t="s">
        <v>1159</v>
      </c>
      <c r="GH3" s="458" t="s">
        <v>1159</v>
      </c>
      <c r="GI3" s="458" t="s">
        <v>1159</v>
      </c>
      <c r="GJ3" s="458" t="s">
        <v>1159</v>
      </c>
      <c r="GK3" s="458" t="s">
        <v>1159</v>
      </c>
      <c r="GL3" s="458" t="s">
        <v>1159</v>
      </c>
      <c r="GM3" s="458" t="s">
        <v>1159</v>
      </c>
      <c r="GN3" s="458" t="s">
        <v>1159</v>
      </c>
      <c r="GO3" s="458" t="s">
        <v>1159</v>
      </c>
      <c r="GP3" s="458" t="s">
        <v>1159</v>
      </c>
      <c r="GQ3" s="458" t="s">
        <v>1159</v>
      </c>
      <c r="GR3" s="458" t="s">
        <v>1159</v>
      </c>
      <c r="GS3" s="458" t="s">
        <v>1159</v>
      </c>
      <c r="GT3" s="458" t="s">
        <v>1159</v>
      </c>
      <c r="GU3" s="458" t="s">
        <v>1159</v>
      </c>
      <c r="GV3" s="458" t="s">
        <v>1159</v>
      </c>
      <c r="GW3" s="458" t="s">
        <v>1159</v>
      </c>
      <c r="GX3" s="458" t="s">
        <v>1159</v>
      </c>
      <c r="GY3" s="458" t="s">
        <v>1159</v>
      </c>
      <c r="GZ3" s="458" t="s">
        <v>1159</v>
      </c>
      <c r="HA3" s="458" t="s">
        <v>1159</v>
      </c>
      <c r="HB3" s="458" t="s">
        <v>1159</v>
      </c>
      <c r="HC3" s="458" t="s">
        <v>1159</v>
      </c>
      <c r="HD3" s="458" t="s">
        <v>1159</v>
      </c>
      <c r="HE3" s="458" t="s">
        <v>1159</v>
      </c>
      <c r="HF3" s="458" t="s">
        <v>1159</v>
      </c>
      <c r="HG3" s="458" t="s">
        <v>1159</v>
      </c>
      <c r="HH3" s="458" t="s">
        <v>1159</v>
      </c>
      <c r="HI3" s="458" t="s">
        <v>1159</v>
      </c>
      <c r="HJ3" s="458" t="s">
        <v>1159</v>
      </c>
      <c r="HK3" s="458" t="s">
        <v>1159</v>
      </c>
      <c r="HL3" s="458" t="s">
        <v>1159</v>
      </c>
      <c r="HM3" s="458" t="s">
        <v>1159</v>
      </c>
      <c r="HN3" s="458" t="s">
        <v>1159</v>
      </c>
      <c r="HO3" s="458" t="s">
        <v>1159</v>
      </c>
      <c r="HP3" s="458" t="s">
        <v>1159</v>
      </c>
      <c r="HQ3" s="458" t="s">
        <v>1159</v>
      </c>
      <c r="HR3" s="458" t="s">
        <v>1159</v>
      </c>
      <c r="HS3" s="458" t="s">
        <v>1159</v>
      </c>
      <c r="HT3" s="458" t="s">
        <v>1159</v>
      </c>
      <c r="HU3" s="458" t="s">
        <v>1159</v>
      </c>
      <c r="HV3" s="458" t="s">
        <v>1159</v>
      </c>
      <c r="HW3" s="458" t="s">
        <v>1159</v>
      </c>
      <c r="HX3" s="458" t="s">
        <v>1159</v>
      </c>
      <c r="HY3" s="458" t="s">
        <v>1159</v>
      </c>
      <c r="HZ3" s="458" t="s">
        <v>1159</v>
      </c>
      <c r="IA3" s="458" t="s">
        <v>1159</v>
      </c>
      <c r="IB3" s="458" t="s">
        <v>1159</v>
      </c>
      <c r="IC3" s="458" t="s">
        <v>1159</v>
      </c>
      <c r="ID3" s="458" t="s">
        <v>1159</v>
      </c>
      <c r="IE3" s="458" t="s">
        <v>1159</v>
      </c>
      <c r="IF3" s="458" t="s">
        <v>1159</v>
      </c>
      <c r="IG3" s="458" t="s">
        <v>1159</v>
      </c>
      <c r="IH3" s="458" t="s">
        <v>1159</v>
      </c>
      <c r="II3" s="458" t="s">
        <v>1159</v>
      </c>
      <c r="IJ3" s="458" t="s">
        <v>1159</v>
      </c>
      <c r="IK3" s="458" t="s">
        <v>1159</v>
      </c>
      <c r="IL3" s="458" t="s">
        <v>1159</v>
      </c>
      <c r="IM3" s="458" t="s">
        <v>1159</v>
      </c>
      <c r="IN3" s="458" t="s">
        <v>1159</v>
      </c>
      <c r="IO3" s="458" t="s">
        <v>1159</v>
      </c>
      <c r="IP3" s="458" t="s">
        <v>1159</v>
      </c>
      <c r="IQ3" s="458" t="s">
        <v>1159</v>
      </c>
      <c r="IR3" s="458" t="s">
        <v>1159</v>
      </c>
      <c r="IS3" s="458" t="s">
        <v>1159</v>
      </c>
      <c r="IT3" s="458" t="s">
        <v>1159</v>
      </c>
      <c r="IU3" s="458" t="s">
        <v>1159</v>
      </c>
      <c r="IV3" s="458" t="s">
        <v>1159</v>
      </c>
      <c r="IW3" s="458" t="s">
        <v>1159</v>
      </c>
      <c r="IX3" s="458" t="s">
        <v>1159</v>
      </c>
      <c r="IY3" s="458" t="s">
        <v>1159</v>
      </c>
      <c r="IZ3" s="458" t="s">
        <v>1159</v>
      </c>
      <c r="JA3" s="458" t="s">
        <v>1159</v>
      </c>
      <c r="JB3" s="458" t="s">
        <v>1159</v>
      </c>
      <c r="JC3" s="458" t="s">
        <v>1159</v>
      </c>
      <c r="JD3" s="458" t="s">
        <v>1159</v>
      </c>
      <c r="JE3" s="458" t="s">
        <v>1159</v>
      </c>
      <c r="JF3" s="458" t="s">
        <v>1159</v>
      </c>
      <c r="JG3" s="458" t="s">
        <v>1159</v>
      </c>
      <c r="JH3" s="458" t="s">
        <v>1159</v>
      </c>
      <c r="JI3" s="458" t="s">
        <v>1159</v>
      </c>
      <c r="JJ3" s="458" t="s">
        <v>1159</v>
      </c>
      <c r="JK3" s="458" t="s">
        <v>1159</v>
      </c>
      <c r="JL3" s="458" t="s">
        <v>1159</v>
      </c>
      <c r="JM3" s="458" t="s">
        <v>1159</v>
      </c>
      <c r="JN3" s="458" t="s">
        <v>1159</v>
      </c>
      <c r="JO3" s="458" t="s">
        <v>1159</v>
      </c>
      <c r="JP3" s="458" t="s">
        <v>1159</v>
      </c>
      <c r="JQ3" s="458" t="s">
        <v>1159</v>
      </c>
      <c r="JR3" s="458" t="s">
        <v>1159</v>
      </c>
      <c r="JS3" s="458" t="s">
        <v>1159</v>
      </c>
      <c r="JT3" s="458" t="s">
        <v>1159</v>
      </c>
      <c r="JU3" s="458" t="s">
        <v>1159</v>
      </c>
      <c r="JV3" s="458" t="s">
        <v>1159</v>
      </c>
      <c r="JW3" s="458" t="s">
        <v>1159</v>
      </c>
      <c r="JX3" s="458" t="s">
        <v>1159</v>
      </c>
      <c r="JY3" s="458" t="s">
        <v>1159</v>
      </c>
      <c r="JZ3" s="458" t="s">
        <v>1159</v>
      </c>
      <c r="KA3" s="458" t="s">
        <v>1159</v>
      </c>
      <c r="KB3" s="458" t="s">
        <v>1159</v>
      </c>
      <c r="KC3" s="458" t="s">
        <v>1159</v>
      </c>
      <c r="KD3" s="458" t="s">
        <v>1159</v>
      </c>
      <c r="KE3" s="458" t="s">
        <v>1159</v>
      </c>
      <c r="KF3" s="458" t="s">
        <v>1159</v>
      </c>
      <c r="KG3" s="458" t="s">
        <v>1159</v>
      </c>
      <c r="KH3" s="458" t="s">
        <v>1159</v>
      </c>
      <c r="KI3" s="458" t="s">
        <v>1159</v>
      </c>
      <c r="KJ3" s="458" t="s">
        <v>1159</v>
      </c>
      <c r="KK3" s="458" t="s">
        <v>1159</v>
      </c>
      <c r="KL3" s="458" t="s">
        <v>1159</v>
      </c>
      <c r="KM3" s="458" t="s">
        <v>1159</v>
      </c>
      <c r="KN3" s="458" t="s">
        <v>1159</v>
      </c>
      <c r="KO3" s="458" t="s">
        <v>1159</v>
      </c>
      <c r="KP3" s="458" t="s">
        <v>1159</v>
      </c>
      <c r="KQ3" s="458" t="s">
        <v>1159</v>
      </c>
      <c r="KR3" s="458" t="s">
        <v>1159</v>
      </c>
      <c r="KS3" s="458" t="s">
        <v>1159</v>
      </c>
      <c r="KT3" s="458" t="s">
        <v>1159</v>
      </c>
      <c r="KU3" s="458" t="s">
        <v>1159</v>
      </c>
      <c r="KV3" s="458" t="s">
        <v>1159</v>
      </c>
      <c r="KW3" s="458" t="s">
        <v>1159</v>
      </c>
      <c r="KX3" s="458" t="s">
        <v>1159</v>
      </c>
      <c r="KY3" s="458" t="s">
        <v>1159</v>
      </c>
      <c r="KZ3" s="458" t="s">
        <v>1159</v>
      </c>
      <c r="LA3" s="458" t="s">
        <v>1159</v>
      </c>
      <c r="LB3" s="458" t="s">
        <v>1159</v>
      </c>
      <c r="LC3" s="458" t="s">
        <v>1159</v>
      </c>
      <c r="LD3" s="458" t="s">
        <v>1159</v>
      </c>
      <c r="LE3" s="458" t="s">
        <v>1159</v>
      </c>
      <c r="LF3" s="458" t="s">
        <v>1159</v>
      </c>
      <c r="LG3" s="458" t="s">
        <v>1159</v>
      </c>
      <c r="LH3" s="458" t="s">
        <v>1159</v>
      </c>
      <c r="LI3" s="458" t="s">
        <v>1159</v>
      </c>
      <c r="LJ3" s="458" t="s">
        <v>1159</v>
      </c>
      <c r="LK3" s="458" t="s">
        <v>1159</v>
      </c>
      <c r="LL3" s="458" t="s">
        <v>1159</v>
      </c>
      <c r="LM3" s="458" t="s">
        <v>1159</v>
      </c>
      <c r="LN3" s="458" t="s">
        <v>1159</v>
      </c>
      <c r="LO3" s="458" t="s">
        <v>1159</v>
      </c>
      <c r="LP3" s="458" t="s">
        <v>1159</v>
      </c>
      <c r="LQ3" s="458" t="s">
        <v>1159</v>
      </c>
      <c r="LR3" s="458" t="s">
        <v>1159</v>
      </c>
      <c r="LS3" s="458" t="s">
        <v>1159</v>
      </c>
      <c r="LT3" s="458" t="s">
        <v>1159</v>
      </c>
      <c r="LU3" s="458" t="s">
        <v>1159</v>
      </c>
      <c r="LV3" s="458" t="s">
        <v>1159</v>
      </c>
      <c r="LW3" s="458" t="s">
        <v>1159</v>
      </c>
      <c r="LX3" s="458" t="s">
        <v>1159</v>
      </c>
      <c r="LY3" s="458" t="s">
        <v>1159</v>
      </c>
      <c r="LZ3" s="458" t="s">
        <v>1159</v>
      </c>
      <c r="MA3" s="458" t="s">
        <v>1159</v>
      </c>
      <c r="MB3" s="458" t="s">
        <v>1159</v>
      </c>
      <c r="MC3" s="458" t="s">
        <v>1159</v>
      </c>
      <c r="MD3" s="458" t="s">
        <v>1159</v>
      </c>
      <c r="ME3" s="458" t="s">
        <v>1159</v>
      </c>
      <c r="MF3" s="458" t="s">
        <v>1159</v>
      </c>
      <c r="MG3" s="458" t="s">
        <v>1159</v>
      </c>
      <c r="MH3" s="458" t="s">
        <v>1159</v>
      </c>
      <c r="MI3" s="458" t="s">
        <v>1159</v>
      </c>
      <c r="MJ3" s="458" t="s">
        <v>1159</v>
      </c>
      <c r="MK3" s="458" t="s">
        <v>1159</v>
      </c>
      <c r="ML3" s="458" t="s">
        <v>1159</v>
      </c>
      <c r="MM3" s="458" t="s">
        <v>1159</v>
      </c>
      <c r="MN3" s="458" t="s">
        <v>1159</v>
      </c>
      <c r="MO3" s="458" t="s">
        <v>1159</v>
      </c>
      <c r="MP3" s="458" t="s">
        <v>1159</v>
      </c>
      <c r="MQ3" s="458" t="s">
        <v>1159</v>
      </c>
      <c r="MR3" s="458" t="s">
        <v>1159</v>
      </c>
      <c r="MS3" s="458" t="s">
        <v>1159</v>
      </c>
      <c r="MT3" s="458" t="s">
        <v>1159</v>
      </c>
      <c r="MU3" s="458" t="s">
        <v>1159</v>
      </c>
      <c r="MV3" s="458" t="s">
        <v>1159</v>
      </c>
      <c r="MW3" s="458" t="s">
        <v>1159</v>
      </c>
      <c r="MX3" s="458" t="s">
        <v>1159</v>
      </c>
      <c r="MY3" s="458" t="s">
        <v>1159</v>
      </c>
      <c r="MZ3" s="458" t="s">
        <v>1159</v>
      </c>
      <c r="NA3" s="458" t="s">
        <v>1159</v>
      </c>
      <c r="NB3" s="458" t="s">
        <v>1159</v>
      </c>
      <c r="NC3" s="458" t="s">
        <v>1159</v>
      </c>
      <c r="ND3" s="458" t="s">
        <v>1159</v>
      </c>
      <c r="NE3" s="458" t="s">
        <v>1159</v>
      </c>
      <c r="NF3" s="458" t="s">
        <v>1159</v>
      </c>
      <c r="NG3" s="458" t="s">
        <v>1159</v>
      </c>
      <c r="NH3" s="458" t="s">
        <v>1159</v>
      </c>
      <c r="NI3" s="458" t="s">
        <v>1159</v>
      </c>
      <c r="NJ3" s="458" t="s">
        <v>1159</v>
      </c>
      <c r="NK3" s="458" t="s">
        <v>1159</v>
      </c>
      <c r="NL3" s="458" t="s">
        <v>1159</v>
      </c>
      <c r="NM3" s="458" t="s">
        <v>1159</v>
      </c>
      <c r="NN3" s="458" t="s">
        <v>1159</v>
      </c>
      <c r="NO3" s="458" t="s">
        <v>1159</v>
      </c>
      <c r="NP3" s="458" t="s">
        <v>1159</v>
      </c>
      <c r="NQ3" s="458" t="s">
        <v>1159</v>
      </c>
      <c r="NR3" s="458" t="s">
        <v>1159</v>
      </c>
      <c r="NS3" s="458" t="s">
        <v>1159</v>
      </c>
      <c r="NT3" s="458" t="s">
        <v>1159</v>
      </c>
      <c r="NU3" s="458" t="s">
        <v>1159</v>
      </c>
      <c r="NV3" s="458" t="s">
        <v>1159</v>
      </c>
      <c r="NW3" s="458" t="s">
        <v>1159</v>
      </c>
      <c r="NX3" s="458" t="s">
        <v>1159</v>
      </c>
      <c r="NY3" s="458" t="s">
        <v>1159</v>
      </c>
      <c r="NZ3" s="458" t="s">
        <v>1159</v>
      </c>
      <c r="OA3" s="458" t="s">
        <v>1159</v>
      </c>
      <c r="OB3" s="458" t="s">
        <v>1159</v>
      </c>
      <c r="OC3" s="458" t="s">
        <v>1159</v>
      </c>
      <c r="OD3" s="458" t="s">
        <v>1159</v>
      </c>
      <c r="OE3" s="458" t="s">
        <v>1159</v>
      </c>
      <c r="OF3" s="458" t="s">
        <v>1159</v>
      </c>
      <c r="OG3" s="458" t="s">
        <v>1159</v>
      </c>
      <c r="OH3" s="458" t="s">
        <v>1159</v>
      </c>
      <c r="OI3" s="458" t="s">
        <v>1159</v>
      </c>
      <c r="OJ3" s="458" t="s">
        <v>1159</v>
      </c>
      <c r="OK3" s="458" t="s">
        <v>1159</v>
      </c>
      <c r="OL3" s="458" t="s">
        <v>1159</v>
      </c>
      <c r="OM3" s="458" t="s">
        <v>1159</v>
      </c>
      <c r="ON3" s="458" t="s">
        <v>1159</v>
      </c>
      <c r="OO3" s="458" t="s">
        <v>1159</v>
      </c>
      <c r="OP3" s="458" t="s">
        <v>1159</v>
      </c>
      <c r="OQ3" s="458" t="s">
        <v>1159</v>
      </c>
      <c r="OR3" s="458" t="s">
        <v>1159</v>
      </c>
      <c r="OS3" s="458" t="s">
        <v>1159</v>
      </c>
      <c r="OT3" s="458" t="s">
        <v>1159</v>
      </c>
      <c r="OU3" s="458" t="s">
        <v>1159</v>
      </c>
      <c r="OV3" s="458" t="s">
        <v>1159</v>
      </c>
      <c r="OW3" s="458" t="s">
        <v>1159</v>
      </c>
      <c r="OX3" s="458" t="s">
        <v>1159</v>
      </c>
      <c r="OY3" s="458" t="s">
        <v>1159</v>
      </c>
      <c r="OZ3" s="458" t="s">
        <v>1159</v>
      </c>
      <c r="PA3" s="458" t="s">
        <v>1159</v>
      </c>
      <c r="PB3" s="458" t="s">
        <v>1159</v>
      </c>
      <c r="PC3" s="458" t="s">
        <v>1159</v>
      </c>
      <c r="PD3" s="458" t="s">
        <v>1159</v>
      </c>
      <c r="PE3" s="458" t="s">
        <v>1159</v>
      </c>
      <c r="PF3" s="458" t="s">
        <v>1159</v>
      </c>
      <c r="PG3" s="458" t="s">
        <v>1159</v>
      </c>
      <c r="PH3" s="458" t="s">
        <v>1159</v>
      </c>
      <c r="PI3" s="458" t="s">
        <v>1159</v>
      </c>
      <c r="PJ3" s="458" t="s">
        <v>1159</v>
      </c>
      <c r="PK3" s="458" t="s">
        <v>1159</v>
      </c>
      <c r="PL3" s="458" t="s">
        <v>1159</v>
      </c>
      <c r="PM3" s="458" t="s">
        <v>1159</v>
      </c>
      <c r="PN3" s="458" t="s">
        <v>1159</v>
      </c>
      <c r="PO3" s="458" t="s">
        <v>1159</v>
      </c>
      <c r="PP3" s="458" t="s">
        <v>1159</v>
      </c>
      <c r="PQ3" s="458" t="s">
        <v>1159</v>
      </c>
      <c r="PR3" s="458" t="s">
        <v>1159</v>
      </c>
      <c r="PS3" s="458" t="s">
        <v>1159</v>
      </c>
      <c r="PT3" s="458" t="s">
        <v>1159</v>
      </c>
      <c r="PU3" s="458" t="s">
        <v>1159</v>
      </c>
      <c r="PV3" s="458" t="s">
        <v>1159</v>
      </c>
      <c r="PW3" s="458" t="s">
        <v>1159</v>
      </c>
      <c r="PX3" s="458" t="s">
        <v>1159</v>
      </c>
      <c r="PY3" s="458" t="s">
        <v>1159</v>
      </c>
      <c r="PZ3" s="458" t="s">
        <v>1159</v>
      </c>
      <c r="QA3" s="458" t="s">
        <v>1159</v>
      </c>
      <c r="QB3" s="458" t="s">
        <v>1159</v>
      </c>
      <c r="QC3" s="458" t="s">
        <v>1159</v>
      </c>
      <c r="QD3" s="458" t="s">
        <v>1159</v>
      </c>
      <c r="QE3" s="458" t="s">
        <v>1159</v>
      </c>
      <c r="QF3" s="458" t="s">
        <v>1159</v>
      </c>
      <c r="QG3" s="458" t="s">
        <v>1159</v>
      </c>
      <c r="QH3" s="458" t="s">
        <v>1159</v>
      </c>
      <c r="QI3" s="458" t="s">
        <v>1159</v>
      </c>
      <c r="QJ3" s="458" t="s">
        <v>1159</v>
      </c>
      <c r="QK3" s="458" t="s">
        <v>1159</v>
      </c>
      <c r="QL3" s="458" t="s">
        <v>1159</v>
      </c>
      <c r="QM3" s="458" t="s">
        <v>1159</v>
      </c>
      <c r="QN3" s="458" t="s">
        <v>1159</v>
      </c>
      <c r="QO3" s="458" t="s">
        <v>1159</v>
      </c>
      <c r="QP3" s="458" t="s">
        <v>1159</v>
      </c>
      <c r="QQ3" s="458" t="s">
        <v>1159</v>
      </c>
      <c r="QR3" s="458" t="s">
        <v>1159</v>
      </c>
      <c r="QS3" s="458" t="s">
        <v>1159</v>
      </c>
      <c r="QT3" s="458" t="s">
        <v>1159</v>
      </c>
      <c r="QU3" s="458" t="s">
        <v>1159</v>
      </c>
      <c r="QV3" s="458" t="s">
        <v>1159</v>
      </c>
      <c r="QW3" s="458" t="s">
        <v>1159</v>
      </c>
      <c r="QX3" s="458" t="s">
        <v>1159</v>
      </c>
      <c r="QY3" s="458" t="s">
        <v>1159</v>
      </c>
      <c r="QZ3" s="458" t="s">
        <v>1159</v>
      </c>
      <c r="RA3" s="458" t="s">
        <v>1159</v>
      </c>
      <c r="RB3" s="458" t="s">
        <v>1159</v>
      </c>
      <c r="RC3" s="458" t="s">
        <v>1159</v>
      </c>
      <c r="RD3" s="458" t="s">
        <v>1159</v>
      </c>
      <c r="RE3" s="458" t="s">
        <v>1159</v>
      </c>
      <c r="RF3" s="458" t="s">
        <v>1159</v>
      </c>
      <c r="RG3" s="458" t="s">
        <v>1159</v>
      </c>
      <c r="RH3" s="458" t="s">
        <v>1159</v>
      </c>
      <c r="RI3" s="458" t="s">
        <v>1159</v>
      </c>
      <c r="RJ3" s="458" t="s">
        <v>1159</v>
      </c>
      <c r="RK3" s="458" t="s">
        <v>1159</v>
      </c>
      <c r="RL3" s="458" t="s">
        <v>1159</v>
      </c>
      <c r="RM3" s="458" t="s">
        <v>1159</v>
      </c>
      <c r="RN3" s="458" t="s">
        <v>1159</v>
      </c>
      <c r="RO3" s="458" t="s">
        <v>1159</v>
      </c>
      <c r="RP3" s="458" t="s">
        <v>1159</v>
      </c>
      <c r="RQ3" s="458" t="s">
        <v>1159</v>
      </c>
      <c r="RR3" s="458" t="s">
        <v>1159</v>
      </c>
      <c r="RS3" s="458" t="s">
        <v>1159</v>
      </c>
      <c r="RT3" s="458" t="s">
        <v>1159</v>
      </c>
      <c r="RU3" s="458" t="s">
        <v>1159</v>
      </c>
      <c r="RV3" s="458" t="s">
        <v>1159</v>
      </c>
      <c r="RW3" s="458" t="s">
        <v>1159</v>
      </c>
      <c r="RX3" s="458" t="s">
        <v>1159</v>
      </c>
      <c r="RY3" s="458" t="s">
        <v>1159</v>
      </c>
      <c r="RZ3" s="458" t="s">
        <v>1159</v>
      </c>
      <c r="SA3" s="458" t="s">
        <v>1159</v>
      </c>
      <c r="SB3" s="458" t="s">
        <v>1159</v>
      </c>
      <c r="SC3" s="458" t="s">
        <v>1159</v>
      </c>
      <c r="SD3" s="458" t="s">
        <v>1159</v>
      </c>
      <c r="SE3" s="458" t="s">
        <v>1159</v>
      </c>
      <c r="SF3" s="458" t="s">
        <v>1159</v>
      </c>
      <c r="SG3" s="458" t="s">
        <v>1159</v>
      </c>
      <c r="SH3" s="458" t="s">
        <v>1159</v>
      </c>
      <c r="SI3" s="458" t="s">
        <v>1159</v>
      </c>
      <c r="SJ3" s="458" t="s">
        <v>1159</v>
      </c>
      <c r="SK3" s="458" t="s">
        <v>1159</v>
      </c>
      <c r="SL3" s="458" t="s">
        <v>1159</v>
      </c>
      <c r="SM3" s="458" t="s">
        <v>1159</v>
      </c>
      <c r="SN3" s="458" t="s">
        <v>1159</v>
      </c>
      <c r="SO3" s="458" t="s">
        <v>1159</v>
      </c>
      <c r="SP3" s="458" t="s">
        <v>1159</v>
      </c>
      <c r="SQ3" s="458" t="s">
        <v>1159</v>
      </c>
      <c r="SR3" s="458" t="s">
        <v>1159</v>
      </c>
      <c r="SS3" s="458" t="s">
        <v>1159</v>
      </c>
      <c r="ST3" s="458" t="s">
        <v>1159</v>
      </c>
      <c r="SU3" s="458" t="s">
        <v>1159</v>
      </c>
      <c r="SV3" s="458" t="s">
        <v>1159</v>
      </c>
      <c r="SW3" s="458" t="s">
        <v>1159</v>
      </c>
      <c r="SX3" s="458" t="s">
        <v>1159</v>
      </c>
      <c r="SY3" s="458" t="s">
        <v>1159</v>
      </c>
      <c r="SZ3" s="458" t="s">
        <v>1159</v>
      </c>
      <c r="TA3" s="458" t="s">
        <v>1159</v>
      </c>
      <c r="TB3" s="458" t="s">
        <v>1159</v>
      </c>
      <c r="TC3" s="458" t="s">
        <v>1159</v>
      </c>
      <c r="TD3" s="458" t="s">
        <v>1159</v>
      </c>
      <c r="TE3" s="458" t="s">
        <v>1159</v>
      </c>
      <c r="TF3" s="458" t="s">
        <v>1159</v>
      </c>
      <c r="TG3" s="458" t="s">
        <v>1159</v>
      </c>
      <c r="TH3" s="458" t="s">
        <v>1159</v>
      </c>
      <c r="TI3" s="458" t="s">
        <v>1159</v>
      </c>
      <c r="TJ3" s="458" t="s">
        <v>1159</v>
      </c>
      <c r="TK3" s="458" t="s">
        <v>1159</v>
      </c>
      <c r="TL3" s="458" t="s">
        <v>1159</v>
      </c>
      <c r="TM3" s="458" t="s">
        <v>1159</v>
      </c>
      <c r="TN3" s="458" t="s">
        <v>1159</v>
      </c>
      <c r="TO3" s="458" t="s">
        <v>1159</v>
      </c>
      <c r="TP3" s="458" t="s">
        <v>1159</v>
      </c>
      <c r="TQ3" s="458" t="s">
        <v>1159</v>
      </c>
      <c r="TR3" s="458" t="s">
        <v>1159</v>
      </c>
      <c r="TS3" s="458" t="s">
        <v>1159</v>
      </c>
      <c r="TT3" s="458" t="s">
        <v>1159</v>
      </c>
      <c r="TU3" s="458" t="s">
        <v>1159</v>
      </c>
      <c r="TV3" s="458" t="s">
        <v>1159</v>
      </c>
      <c r="TW3" s="458" t="s">
        <v>1159</v>
      </c>
      <c r="TX3" s="458" t="s">
        <v>1159</v>
      </c>
      <c r="TY3" s="458" t="s">
        <v>1159</v>
      </c>
      <c r="TZ3" s="458" t="s">
        <v>1159</v>
      </c>
      <c r="UA3" s="458" t="s">
        <v>1159</v>
      </c>
      <c r="UB3" s="458" t="s">
        <v>1159</v>
      </c>
      <c r="UC3" s="458" t="s">
        <v>1159</v>
      </c>
      <c r="UD3" s="458" t="s">
        <v>1159</v>
      </c>
      <c r="UE3" s="458" t="s">
        <v>1159</v>
      </c>
      <c r="UF3" s="458" t="s">
        <v>1159</v>
      </c>
      <c r="UG3" s="458" t="s">
        <v>1159</v>
      </c>
      <c r="UH3" s="458" t="s">
        <v>1159</v>
      </c>
      <c r="UI3" s="458" t="s">
        <v>1159</v>
      </c>
      <c r="UJ3" s="458" t="s">
        <v>1159</v>
      </c>
      <c r="UK3" s="458" t="s">
        <v>1159</v>
      </c>
      <c r="UL3" s="458" t="s">
        <v>1159</v>
      </c>
      <c r="UM3" s="458" t="s">
        <v>1159</v>
      </c>
      <c r="UN3" s="458" t="s">
        <v>1159</v>
      </c>
      <c r="UO3" s="458" t="s">
        <v>1159</v>
      </c>
      <c r="UP3" s="458" t="s">
        <v>1159</v>
      </c>
      <c r="UQ3" s="458" t="s">
        <v>1159</v>
      </c>
      <c r="UR3" s="458" t="s">
        <v>1159</v>
      </c>
      <c r="US3" s="458" t="s">
        <v>1159</v>
      </c>
      <c r="UT3" s="458" t="s">
        <v>1159</v>
      </c>
      <c r="UU3" s="458" t="s">
        <v>1159</v>
      </c>
      <c r="UV3" s="458" t="s">
        <v>1159</v>
      </c>
      <c r="UW3" s="458" t="s">
        <v>1159</v>
      </c>
      <c r="UX3" s="458" t="s">
        <v>1159</v>
      </c>
      <c r="UY3" s="458" t="s">
        <v>1159</v>
      </c>
      <c r="UZ3" s="458" t="s">
        <v>1159</v>
      </c>
      <c r="VA3" s="458" t="s">
        <v>1159</v>
      </c>
      <c r="VB3" s="458" t="s">
        <v>1159</v>
      </c>
      <c r="VC3" s="458" t="s">
        <v>1159</v>
      </c>
      <c r="VD3" s="458" t="s">
        <v>1159</v>
      </c>
      <c r="VE3" s="458" t="s">
        <v>1159</v>
      </c>
      <c r="VF3" s="458" t="s">
        <v>1159</v>
      </c>
      <c r="VG3" s="458" t="s">
        <v>1159</v>
      </c>
      <c r="VH3" s="458" t="s">
        <v>1159</v>
      </c>
      <c r="VI3" s="458" t="s">
        <v>1159</v>
      </c>
      <c r="VJ3" s="458" t="s">
        <v>1159</v>
      </c>
      <c r="VK3" s="458" t="s">
        <v>1159</v>
      </c>
      <c r="VL3" s="458" t="s">
        <v>1159</v>
      </c>
      <c r="VM3" s="458" t="s">
        <v>1159</v>
      </c>
      <c r="VN3" s="458" t="s">
        <v>1159</v>
      </c>
      <c r="VO3" s="458" t="s">
        <v>1159</v>
      </c>
      <c r="VP3" s="458" t="s">
        <v>1159</v>
      </c>
      <c r="VQ3" s="458" t="s">
        <v>1159</v>
      </c>
      <c r="VR3" s="458" t="s">
        <v>1159</v>
      </c>
      <c r="VS3" s="458" t="s">
        <v>1159</v>
      </c>
      <c r="VT3" s="458" t="s">
        <v>1159</v>
      </c>
      <c r="VU3" s="458" t="s">
        <v>1159</v>
      </c>
      <c r="VV3" s="458" t="s">
        <v>1159</v>
      </c>
      <c r="VW3" s="458" t="s">
        <v>1159</v>
      </c>
      <c r="VX3" s="458" t="s">
        <v>1159</v>
      </c>
      <c r="VY3" s="458" t="s">
        <v>1159</v>
      </c>
      <c r="VZ3" s="458" t="s">
        <v>1159</v>
      </c>
      <c r="WA3" s="458" t="s">
        <v>1159</v>
      </c>
      <c r="WB3" s="458" t="s">
        <v>1159</v>
      </c>
      <c r="WC3" s="458" t="s">
        <v>1159</v>
      </c>
      <c r="WD3" s="458" t="s">
        <v>1159</v>
      </c>
      <c r="WE3" s="458" t="s">
        <v>1159</v>
      </c>
      <c r="WF3" s="458" t="s">
        <v>1159</v>
      </c>
      <c r="WG3" s="458" t="s">
        <v>1159</v>
      </c>
      <c r="WH3" s="458" t="s">
        <v>1159</v>
      </c>
      <c r="WI3" s="458" t="s">
        <v>1159</v>
      </c>
      <c r="WJ3" s="458" t="s">
        <v>1159</v>
      </c>
      <c r="WK3" s="458" t="s">
        <v>1159</v>
      </c>
      <c r="WL3" s="458" t="s">
        <v>1159</v>
      </c>
      <c r="WM3" s="458" t="s">
        <v>1159</v>
      </c>
      <c r="WN3" s="458" t="s">
        <v>1159</v>
      </c>
      <c r="WO3" s="458" t="s">
        <v>1159</v>
      </c>
      <c r="WP3" s="458" t="s">
        <v>1159</v>
      </c>
      <c r="WQ3" s="458" t="s">
        <v>1159</v>
      </c>
      <c r="WR3" s="458" t="s">
        <v>1159</v>
      </c>
      <c r="WS3" s="458" t="s">
        <v>1159</v>
      </c>
      <c r="WT3" s="458" t="s">
        <v>1159</v>
      </c>
      <c r="WU3" s="458" t="s">
        <v>1159</v>
      </c>
      <c r="WV3" s="458" t="s">
        <v>1159</v>
      </c>
      <c r="WW3" s="458" t="s">
        <v>1159</v>
      </c>
      <c r="WX3" s="458" t="s">
        <v>1159</v>
      </c>
      <c r="WY3" s="458" t="s">
        <v>1159</v>
      </c>
      <c r="WZ3" s="458" t="s">
        <v>1159</v>
      </c>
      <c r="XA3" s="458" t="s">
        <v>1159</v>
      </c>
      <c r="XB3" s="458" t="s">
        <v>1159</v>
      </c>
      <c r="XC3" s="458" t="s">
        <v>1159</v>
      </c>
      <c r="XD3" s="458" t="s">
        <v>1159</v>
      </c>
      <c r="XE3" s="458" t="s">
        <v>1159</v>
      </c>
      <c r="XF3" s="458" t="s">
        <v>1159</v>
      </c>
      <c r="XG3" s="458" t="s">
        <v>1159</v>
      </c>
      <c r="XH3" s="458" t="s">
        <v>1159</v>
      </c>
      <c r="XI3" s="458" t="s">
        <v>1159</v>
      </c>
      <c r="XJ3" s="458" t="s">
        <v>1159</v>
      </c>
      <c r="XK3" s="458" t="s">
        <v>1159</v>
      </c>
      <c r="XL3" s="458" t="s">
        <v>1159</v>
      </c>
      <c r="XM3" s="458" t="s">
        <v>1159</v>
      </c>
      <c r="XN3" s="458" t="s">
        <v>1159</v>
      </c>
      <c r="XO3" s="458" t="s">
        <v>1159</v>
      </c>
      <c r="XP3" s="458" t="s">
        <v>1159</v>
      </c>
      <c r="XQ3" s="458" t="s">
        <v>1159</v>
      </c>
      <c r="XR3" s="458" t="s">
        <v>1159</v>
      </c>
      <c r="XS3" s="458" t="s">
        <v>1159</v>
      </c>
      <c r="XT3" s="458" t="s">
        <v>1159</v>
      </c>
      <c r="XU3" s="458" t="s">
        <v>1159</v>
      </c>
      <c r="XV3" s="458" t="s">
        <v>1159</v>
      </c>
      <c r="XW3" s="458" t="s">
        <v>1159</v>
      </c>
      <c r="XX3" s="458" t="s">
        <v>1159</v>
      </c>
      <c r="XY3" s="458" t="s">
        <v>1159</v>
      </c>
      <c r="XZ3" s="458" t="s">
        <v>1159</v>
      </c>
      <c r="YA3" s="458" t="s">
        <v>1159</v>
      </c>
      <c r="YB3" s="458" t="s">
        <v>1159</v>
      </c>
      <c r="YC3" s="458" t="s">
        <v>1159</v>
      </c>
      <c r="YD3" s="458" t="s">
        <v>1159</v>
      </c>
      <c r="YE3" s="458" t="s">
        <v>1159</v>
      </c>
      <c r="YF3" s="458" t="s">
        <v>1159</v>
      </c>
      <c r="YG3" s="458" t="s">
        <v>1159</v>
      </c>
      <c r="YH3" s="458" t="s">
        <v>1159</v>
      </c>
      <c r="YI3" s="458" t="s">
        <v>1159</v>
      </c>
      <c r="YJ3" s="458" t="s">
        <v>1159</v>
      </c>
      <c r="YK3" s="458" t="s">
        <v>1159</v>
      </c>
      <c r="YL3" s="458" t="s">
        <v>1159</v>
      </c>
      <c r="YM3" s="458" t="s">
        <v>1159</v>
      </c>
      <c r="YN3" s="458" t="s">
        <v>1159</v>
      </c>
      <c r="YO3" s="458" t="s">
        <v>1159</v>
      </c>
      <c r="YP3" s="458" t="s">
        <v>1159</v>
      </c>
      <c r="YQ3" s="458" t="s">
        <v>1159</v>
      </c>
      <c r="YR3" s="458" t="s">
        <v>1159</v>
      </c>
      <c r="YS3" s="458" t="s">
        <v>1159</v>
      </c>
      <c r="YT3" s="458" t="s">
        <v>1159</v>
      </c>
      <c r="YU3" s="458" t="s">
        <v>1159</v>
      </c>
      <c r="YV3" s="458" t="s">
        <v>1159</v>
      </c>
      <c r="YW3" s="458" t="s">
        <v>1159</v>
      </c>
      <c r="YX3" s="458" t="s">
        <v>1159</v>
      </c>
      <c r="YY3" s="458" t="s">
        <v>1159</v>
      </c>
      <c r="YZ3" s="458" t="s">
        <v>1159</v>
      </c>
      <c r="ZA3" s="458" t="s">
        <v>1159</v>
      </c>
      <c r="ZB3" s="458" t="s">
        <v>1159</v>
      </c>
      <c r="ZC3" s="458" t="s">
        <v>1159</v>
      </c>
      <c r="ZD3" s="458" t="s">
        <v>1159</v>
      </c>
      <c r="ZE3" s="458" t="s">
        <v>1159</v>
      </c>
      <c r="ZF3" s="458" t="s">
        <v>1159</v>
      </c>
      <c r="ZG3" s="458" t="s">
        <v>1159</v>
      </c>
      <c r="ZH3" s="458" t="s">
        <v>1159</v>
      </c>
      <c r="ZI3" s="458" t="s">
        <v>1159</v>
      </c>
      <c r="ZJ3" s="458" t="s">
        <v>1159</v>
      </c>
      <c r="ZK3" s="458" t="s">
        <v>1159</v>
      </c>
      <c r="ZL3" s="458" t="s">
        <v>1159</v>
      </c>
      <c r="ZM3" s="458" t="s">
        <v>1159</v>
      </c>
      <c r="ZN3" s="458" t="s">
        <v>1159</v>
      </c>
      <c r="ZO3" s="458" t="s">
        <v>1159</v>
      </c>
      <c r="ZP3" s="458" t="s">
        <v>1159</v>
      </c>
      <c r="ZQ3" s="458" t="s">
        <v>1159</v>
      </c>
      <c r="ZR3" s="458" t="s">
        <v>1159</v>
      </c>
      <c r="ZS3" s="458" t="s">
        <v>1159</v>
      </c>
      <c r="ZT3" s="458" t="s">
        <v>1159</v>
      </c>
      <c r="ZU3" s="458" t="s">
        <v>1159</v>
      </c>
      <c r="ZV3" s="458" t="s">
        <v>1159</v>
      </c>
      <c r="ZW3" s="458" t="s">
        <v>1159</v>
      </c>
      <c r="ZX3" s="458" t="s">
        <v>1159</v>
      </c>
      <c r="ZY3" s="458" t="s">
        <v>1159</v>
      </c>
      <c r="ZZ3" s="458" t="s">
        <v>1159</v>
      </c>
      <c r="AAA3" s="458" t="s">
        <v>1159</v>
      </c>
      <c r="AAB3" s="458" t="s">
        <v>1159</v>
      </c>
      <c r="AAC3" s="458" t="s">
        <v>1159</v>
      </c>
      <c r="AAD3" s="458" t="s">
        <v>1159</v>
      </c>
      <c r="AAE3" s="458" t="s">
        <v>1159</v>
      </c>
      <c r="AAF3" s="458" t="s">
        <v>1159</v>
      </c>
      <c r="AAG3" s="458" t="s">
        <v>1159</v>
      </c>
      <c r="AAH3" s="458" t="s">
        <v>1159</v>
      </c>
      <c r="AAI3" s="458" t="s">
        <v>1159</v>
      </c>
      <c r="AAJ3" s="458" t="s">
        <v>1159</v>
      </c>
      <c r="AAK3" s="458" t="s">
        <v>1159</v>
      </c>
      <c r="AAL3" s="458" t="s">
        <v>1159</v>
      </c>
      <c r="AAM3" s="458" t="s">
        <v>1159</v>
      </c>
      <c r="AAN3" s="458" t="s">
        <v>1159</v>
      </c>
      <c r="AAO3" s="458" t="s">
        <v>1159</v>
      </c>
      <c r="AAP3" s="458" t="s">
        <v>1159</v>
      </c>
      <c r="AAQ3" s="458" t="s">
        <v>1159</v>
      </c>
      <c r="AAR3" s="458" t="s">
        <v>1159</v>
      </c>
      <c r="AAS3" s="458" t="s">
        <v>1159</v>
      </c>
      <c r="AAT3" s="458" t="s">
        <v>1159</v>
      </c>
      <c r="AAU3" s="458" t="s">
        <v>1159</v>
      </c>
      <c r="AAV3" s="458" t="s">
        <v>1159</v>
      </c>
      <c r="AAW3" s="458" t="s">
        <v>1159</v>
      </c>
      <c r="AAX3" s="458" t="s">
        <v>1159</v>
      </c>
      <c r="AAY3" s="458" t="s">
        <v>1159</v>
      </c>
      <c r="AAZ3" s="458" t="s">
        <v>1159</v>
      </c>
      <c r="ABA3" s="458" t="s">
        <v>1159</v>
      </c>
      <c r="ABB3" s="458" t="s">
        <v>1159</v>
      </c>
      <c r="ABC3" s="458" t="s">
        <v>1159</v>
      </c>
      <c r="ABD3" s="458" t="s">
        <v>1159</v>
      </c>
      <c r="ABE3" s="458" t="s">
        <v>1159</v>
      </c>
      <c r="ABF3" s="458" t="s">
        <v>1159</v>
      </c>
      <c r="ABG3" s="458" t="s">
        <v>1159</v>
      </c>
      <c r="ABH3" s="458" t="s">
        <v>1159</v>
      </c>
      <c r="ABI3" s="458" t="s">
        <v>1159</v>
      </c>
      <c r="ABJ3" s="458" t="s">
        <v>1159</v>
      </c>
      <c r="ABK3" s="458" t="s">
        <v>1159</v>
      </c>
      <c r="ABL3" s="458" t="s">
        <v>1159</v>
      </c>
      <c r="ABM3" s="458" t="s">
        <v>1159</v>
      </c>
      <c r="ABN3" s="458" t="s">
        <v>1159</v>
      </c>
      <c r="ABO3" s="458" t="s">
        <v>1159</v>
      </c>
      <c r="ABP3" s="458" t="s">
        <v>1159</v>
      </c>
      <c r="ABQ3" s="458" t="s">
        <v>1159</v>
      </c>
      <c r="ABR3" s="458" t="s">
        <v>1159</v>
      </c>
      <c r="ABS3" s="458" t="s">
        <v>1159</v>
      </c>
      <c r="ABT3" s="458" t="s">
        <v>1159</v>
      </c>
      <c r="ABU3" s="458" t="s">
        <v>1159</v>
      </c>
      <c r="ABV3" s="458" t="s">
        <v>1159</v>
      </c>
      <c r="ABW3" s="458" t="s">
        <v>1159</v>
      </c>
      <c r="ABX3" s="458" t="s">
        <v>1159</v>
      </c>
      <c r="ABY3" s="458" t="s">
        <v>1159</v>
      </c>
      <c r="ABZ3" s="458" t="s">
        <v>1159</v>
      </c>
      <c r="ACA3" s="458" t="s">
        <v>1159</v>
      </c>
      <c r="ACB3" s="458" t="s">
        <v>1159</v>
      </c>
      <c r="ACC3" s="458" t="s">
        <v>1159</v>
      </c>
      <c r="ACD3" s="458" t="s">
        <v>1159</v>
      </c>
      <c r="ACE3" s="458" t="s">
        <v>1159</v>
      </c>
      <c r="ACF3" s="458" t="s">
        <v>1159</v>
      </c>
      <c r="ACG3" s="458" t="s">
        <v>1159</v>
      </c>
      <c r="ACH3" s="458" t="s">
        <v>1159</v>
      </c>
      <c r="ACI3" s="458" t="s">
        <v>1159</v>
      </c>
      <c r="ACJ3" s="458" t="s">
        <v>1159</v>
      </c>
      <c r="ACK3" s="458" t="s">
        <v>1159</v>
      </c>
      <c r="ACL3" s="458" t="s">
        <v>1159</v>
      </c>
      <c r="ACM3" s="458" t="s">
        <v>1159</v>
      </c>
      <c r="ACN3" s="458" t="s">
        <v>1159</v>
      </c>
      <c r="ACO3" s="458" t="s">
        <v>1159</v>
      </c>
      <c r="ACP3" s="458" t="s">
        <v>1159</v>
      </c>
      <c r="ACQ3" s="458" t="s">
        <v>1159</v>
      </c>
      <c r="ACR3" s="458" t="s">
        <v>1159</v>
      </c>
      <c r="ACS3" s="458" t="s">
        <v>1159</v>
      </c>
      <c r="ACT3" s="458" t="s">
        <v>1159</v>
      </c>
      <c r="ACU3" s="458" t="s">
        <v>1159</v>
      </c>
      <c r="ACV3" s="458" t="s">
        <v>1159</v>
      </c>
      <c r="ACW3" s="458" t="s">
        <v>1159</v>
      </c>
      <c r="ACX3" s="458" t="s">
        <v>1159</v>
      </c>
      <c r="ACY3" s="458" t="s">
        <v>1159</v>
      </c>
      <c r="ACZ3" s="458" t="s">
        <v>1159</v>
      </c>
      <c r="ADA3" s="458" t="s">
        <v>1159</v>
      </c>
      <c r="ADB3" s="458" t="s">
        <v>1159</v>
      </c>
      <c r="ADC3" s="458" t="s">
        <v>1159</v>
      </c>
      <c r="ADD3" s="458" t="s">
        <v>1159</v>
      </c>
      <c r="ADE3" s="458" t="s">
        <v>1159</v>
      </c>
      <c r="ADF3" s="458" t="s">
        <v>1159</v>
      </c>
      <c r="ADG3" s="458" t="s">
        <v>1159</v>
      </c>
      <c r="ADH3" s="458" t="s">
        <v>1159</v>
      </c>
      <c r="ADI3" s="458" t="s">
        <v>1159</v>
      </c>
      <c r="ADJ3" s="458" t="s">
        <v>1159</v>
      </c>
      <c r="ADK3" s="458" t="s">
        <v>1159</v>
      </c>
      <c r="ADL3" s="458" t="s">
        <v>1159</v>
      </c>
      <c r="ADM3" s="458" t="s">
        <v>1159</v>
      </c>
      <c r="ADN3" s="458" t="s">
        <v>1159</v>
      </c>
      <c r="ADO3" s="458" t="s">
        <v>1159</v>
      </c>
      <c r="ADP3" s="458" t="s">
        <v>1159</v>
      </c>
      <c r="ADQ3" s="458" t="s">
        <v>1159</v>
      </c>
      <c r="ADR3" s="458" t="s">
        <v>1159</v>
      </c>
      <c r="ADS3" s="458" t="s">
        <v>1159</v>
      </c>
      <c r="ADT3" s="458" t="s">
        <v>1159</v>
      </c>
      <c r="ADU3" s="458" t="s">
        <v>1159</v>
      </c>
      <c r="ADV3" s="458" t="s">
        <v>1159</v>
      </c>
      <c r="ADW3" s="458" t="s">
        <v>1159</v>
      </c>
      <c r="ADX3" s="458" t="s">
        <v>1159</v>
      </c>
      <c r="ADY3" s="458" t="s">
        <v>1159</v>
      </c>
      <c r="ADZ3" s="458" t="s">
        <v>1159</v>
      </c>
      <c r="AEA3" s="458" t="s">
        <v>1159</v>
      </c>
      <c r="AEB3" s="458" t="s">
        <v>1159</v>
      </c>
      <c r="AEC3" s="458" t="s">
        <v>1159</v>
      </c>
      <c r="AED3" s="458" t="s">
        <v>1159</v>
      </c>
      <c r="AEE3" s="458" t="s">
        <v>1159</v>
      </c>
      <c r="AEF3" s="458" t="s">
        <v>1159</v>
      </c>
      <c r="AEG3" s="458" t="s">
        <v>1159</v>
      </c>
      <c r="AEH3" s="458" t="s">
        <v>1159</v>
      </c>
      <c r="AEI3" s="458" t="s">
        <v>1159</v>
      </c>
      <c r="AEJ3" s="458" t="s">
        <v>1159</v>
      </c>
      <c r="AEK3" s="458" t="s">
        <v>1159</v>
      </c>
      <c r="AEL3" s="458" t="s">
        <v>1159</v>
      </c>
      <c r="AEM3" s="458" t="s">
        <v>1159</v>
      </c>
      <c r="AEN3" s="458" t="s">
        <v>1159</v>
      </c>
      <c r="AEO3" s="458" t="s">
        <v>1159</v>
      </c>
      <c r="AEP3" s="458" t="s">
        <v>1159</v>
      </c>
      <c r="AEQ3" s="458" t="s">
        <v>1159</v>
      </c>
      <c r="AER3" s="458" t="s">
        <v>1159</v>
      </c>
      <c r="AES3" s="458" t="s">
        <v>1159</v>
      </c>
      <c r="AET3" s="458" t="s">
        <v>1159</v>
      </c>
      <c r="AEU3" s="458" t="s">
        <v>1159</v>
      </c>
      <c r="AEV3" s="458" t="s">
        <v>1159</v>
      </c>
      <c r="AEW3" s="458" t="s">
        <v>1159</v>
      </c>
      <c r="AEX3" s="458" t="s">
        <v>1159</v>
      </c>
      <c r="AEY3" s="458" t="s">
        <v>1159</v>
      </c>
      <c r="AEZ3" s="458" t="s">
        <v>1159</v>
      </c>
      <c r="AFA3" s="458" t="s">
        <v>1159</v>
      </c>
      <c r="AFB3" s="458" t="s">
        <v>1159</v>
      </c>
      <c r="AFC3" s="458" t="s">
        <v>1159</v>
      </c>
      <c r="AFD3" s="458" t="s">
        <v>1159</v>
      </c>
      <c r="AFE3" s="458" t="s">
        <v>1159</v>
      </c>
      <c r="AFF3" s="458" t="s">
        <v>1159</v>
      </c>
      <c r="AFG3" s="458" t="s">
        <v>1159</v>
      </c>
      <c r="AFH3" s="458" t="s">
        <v>1159</v>
      </c>
      <c r="AFI3" s="458" t="s">
        <v>1159</v>
      </c>
      <c r="AFJ3" s="458" t="s">
        <v>1159</v>
      </c>
      <c r="AFK3" s="458" t="s">
        <v>1159</v>
      </c>
      <c r="AFL3" s="458" t="s">
        <v>1159</v>
      </c>
      <c r="AFM3" s="458" t="s">
        <v>1159</v>
      </c>
      <c r="AFN3" s="458" t="s">
        <v>1159</v>
      </c>
      <c r="AFO3" s="458" t="s">
        <v>1159</v>
      </c>
      <c r="AFP3" s="458" t="s">
        <v>1159</v>
      </c>
      <c r="AFQ3" s="458" t="s">
        <v>1159</v>
      </c>
      <c r="AFR3" s="458" t="s">
        <v>1159</v>
      </c>
      <c r="AFS3" s="458" t="s">
        <v>1159</v>
      </c>
      <c r="AFT3" s="458" t="s">
        <v>1159</v>
      </c>
      <c r="AFU3" s="458" t="s">
        <v>1159</v>
      </c>
      <c r="AFV3" s="458" t="s">
        <v>1159</v>
      </c>
      <c r="AFW3" s="458" t="s">
        <v>1159</v>
      </c>
      <c r="AFX3" s="458" t="s">
        <v>1159</v>
      </c>
      <c r="AFY3" s="458" t="s">
        <v>1159</v>
      </c>
      <c r="AFZ3" s="458" t="s">
        <v>1159</v>
      </c>
      <c r="AGA3" s="458" t="s">
        <v>1159</v>
      </c>
      <c r="AGB3" s="458" t="s">
        <v>1159</v>
      </c>
      <c r="AGC3" s="458" t="s">
        <v>1159</v>
      </c>
      <c r="AGD3" s="458" t="s">
        <v>1159</v>
      </c>
      <c r="AGE3" s="458" t="s">
        <v>1159</v>
      </c>
      <c r="AGF3" s="458" t="s">
        <v>1159</v>
      </c>
      <c r="AGG3" s="458" t="s">
        <v>1159</v>
      </c>
      <c r="AGH3" s="458" t="s">
        <v>1159</v>
      </c>
      <c r="AGI3" s="458" t="s">
        <v>1159</v>
      </c>
      <c r="AGJ3" s="458" t="s">
        <v>1159</v>
      </c>
      <c r="AGK3" s="458" t="s">
        <v>1159</v>
      </c>
      <c r="AGL3" s="458" t="s">
        <v>1159</v>
      </c>
      <c r="AGM3" s="458" t="s">
        <v>1159</v>
      </c>
      <c r="AGN3" s="458" t="s">
        <v>1159</v>
      </c>
      <c r="AGO3" s="458" t="s">
        <v>1159</v>
      </c>
      <c r="AGP3" s="458" t="s">
        <v>1159</v>
      </c>
      <c r="AGQ3" s="458" t="s">
        <v>1159</v>
      </c>
      <c r="AGR3" s="458" t="s">
        <v>1159</v>
      </c>
      <c r="AGS3" s="458" t="s">
        <v>1159</v>
      </c>
      <c r="AGT3" s="458" t="s">
        <v>1159</v>
      </c>
      <c r="AGU3" s="458" t="s">
        <v>1159</v>
      </c>
      <c r="AGV3" s="458" t="s">
        <v>1159</v>
      </c>
      <c r="AGW3" s="458" t="s">
        <v>1159</v>
      </c>
      <c r="AGX3" s="458" t="s">
        <v>1159</v>
      </c>
      <c r="AGY3" s="458" t="s">
        <v>1159</v>
      </c>
      <c r="AGZ3" s="458" t="s">
        <v>1159</v>
      </c>
      <c r="AHA3" s="458" t="s">
        <v>1159</v>
      </c>
      <c r="AHB3" s="458" t="s">
        <v>1159</v>
      </c>
      <c r="AHC3" s="458" t="s">
        <v>1159</v>
      </c>
      <c r="AHD3" s="458" t="s">
        <v>1159</v>
      </c>
      <c r="AHE3" s="458" t="s">
        <v>1159</v>
      </c>
      <c r="AHF3" s="458" t="s">
        <v>1159</v>
      </c>
      <c r="AHG3" s="458" t="s">
        <v>1159</v>
      </c>
      <c r="AHH3" s="458" t="s">
        <v>1159</v>
      </c>
      <c r="AHI3" s="458" t="s">
        <v>1159</v>
      </c>
      <c r="AHJ3" s="458" t="s">
        <v>1159</v>
      </c>
      <c r="AHK3" s="458" t="s">
        <v>1159</v>
      </c>
      <c r="AHL3" s="458" t="s">
        <v>1159</v>
      </c>
      <c r="AHM3" s="458" t="s">
        <v>1159</v>
      </c>
      <c r="AHN3" s="458" t="s">
        <v>1159</v>
      </c>
      <c r="AHO3" s="458" t="s">
        <v>1159</v>
      </c>
      <c r="AHP3" s="458" t="s">
        <v>1159</v>
      </c>
      <c r="AHQ3" s="458" t="s">
        <v>1159</v>
      </c>
      <c r="AHR3" s="458" t="s">
        <v>1159</v>
      </c>
      <c r="AHS3" s="458" t="s">
        <v>1159</v>
      </c>
      <c r="AHT3" s="458" t="s">
        <v>1159</v>
      </c>
      <c r="AHU3" s="458" t="s">
        <v>1159</v>
      </c>
      <c r="AHV3" s="458" t="s">
        <v>1159</v>
      </c>
      <c r="AHW3" s="458" t="s">
        <v>1159</v>
      </c>
      <c r="AHX3" s="458" t="s">
        <v>1159</v>
      </c>
      <c r="AHY3" s="458" t="s">
        <v>1159</v>
      </c>
      <c r="AHZ3" s="458" t="s">
        <v>1159</v>
      </c>
      <c r="AIA3" s="458" t="s">
        <v>1159</v>
      </c>
      <c r="AIB3" s="458" t="s">
        <v>1159</v>
      </c>
      <c r="AIC3" s="458" t="s">
        <v>1159</v>
      </c>
      <c r="AID3" s="458" t="s">
        <v>1159</v>
      </c>
      <c r="AIE3" s="458" t="s">
        <v>1159</v>
      </c>
      <c r="AIF3" s="458" t="s">
        <v>1159</v>
      </c>
      <c r="AIG3" s="458" t="s">
        <v>1159</v>
      </c>
      <c r="AIH3" s="458" t="s">
        <v>1159</v>
      </c>
      <c r="AII3" s="458" t="s">
        <v>1159</v>
      </c>
      <c r="AIJ3" s="458" t="s">
        <v>1159</v>
      </c>
      <c r="AIK3" s="458" t="s">
        <v>1159</v>
      </c>
      <c r="AIL3" s="458" t="s">
        <v>1159</v>
      </c>
      <c r="AIM3" s="458" t="s">
        <v>1159</v>
      </c>
      <c r="AIN3" s="458" t="s">
        <v>1159</v>
      </c>
      <c r="AIO3" s="458" t="s">
        <v>1159</v>
      </c>
      <c r="AIP3" s="458" t="s">
        <v>1159</v>
      </c>
      <c r="AIQ3" s="458" t="s">
        <v>1159</v>
      </c>
      <c r="AIR3" s="458" t="s">
        <v>1159</v>
      </c>
      <c r="AIS3" s="458" t="s">
        <v>1159</v>
      </c>
      <c r="AIT3" s="458" t="s">
        <v>1159</v>
      </c>
      <c r="AIU3" s="458" t="s">
        <v>1159</v>
      </c>
      <c r="AIV3" s="458" t="s">
        <v>1159</v>
      </c>
      <c r="AIW3" s="458" t="s">
        <v>1159</v>
      </c>
      <c r="AIX3" s="458" t="s">
        <v>1159</v>
      </c>
      <c r="AIY3" s="458" t="s">
        <v>1159</v>
      </c>
      <c r="AIZ3" s="458" t="s">
        <v>1159</v>
      </c>
      <c r="AJA3" s="458" t="s">
        <v>1159</v>
      </c>
      <c r="AJB3" s="458" t="s">
        <v>1159</v>
      </c>
      <c r="AJC3" s="458" t="s">
        <v>1159</v>
      </c>
      <c r="AJD3" s="458" t="s">
        <v>1159</v>
      </c>
      <c r="AJE3" s="458" t="s">
        <v>1159</v>
      </c>
      <c r="AJF3" s="458" t="s">
        <v>1159</v>
      </c>
      <c r="AJG3" s="458" t="s">
        <v>1159</v>
      </c>
      <c r="AJH3" s="458" t="s">
        <v>1159</v>
      </c>
      <c r="AJI3" s="458" t="s">
        <v>1159</v>
      </c>
      <c r="AJJ3" s="458" t="s">
        <v>1159</v>
      </c>
      <c r="AJK3" s="458" t="s">
        <v>1159</v>
      </c>
      <c r="AJL3" s="458" t="s">
        <v>1159</v>
      </c>
      <c r="AJM3" s="458" t="s">
        <v>1159</v>
      </c>
      <c r="AJN3" s="458" t="s">
        <v>1159</v>
      </c>
      <c r="AJO3" s="458" t="s">
        <v>1159</v>
      </c>
      <c r="AJP3" s="458" t="s">
        <v>1159</v>
      </c>
      <c r="AJQ3" s="458" t="s">
        <v>1159</v>
      </c>
      <c r="AJR3" s="458" t="s">
        <v>1159</v>
      </c>
      <c r="AJS3" s="458" t="s">
        <v>1159</v>
      </c>
      <c r="AJT3" s="458" t="s">
        <v>1159</v>
      </c>
      <c r="AJU3" s="458" t="s">
        <v>1159</v>
      </c>
      <c r="AJV3" s="458" t="s">
        <v>1159</v>
      </c>
      <c r="AJW3" s="458" t="s">
        <v>1159</v>
      </c>
      <c r="AJX3" s="458" t="s">
        <v>1159</v>
      </c>
      <c r="AJY3" s="458" t="s">
        <v>1159</v>
      </c>
      <c r="AJZ3" s="458" t="s">
        <v>1159</v>
      </c>
      <c r="AKA3" s="458" t="s">
        <v>1159</v>
      </c>
      <c r="AKB3" s="458" t="s">
        <v>1159</v>
      </c>
      <c r="AKC3" s="458" t="s">
        <v>1159</v>
      </c>
      <c r="AKD3" s="458" t="s">
        <v>1159</v>
      </c>
      <c r="AKE3" s="458" t="s">
        <v>1159</v>
      </c>
      <c r="AKF3" s="458" t="s">
        <v>1159</v>
      </c>
      <c r="AKG3" s="458" t="s">
        <v>1159</v>
      </c>
      <c r="AKH3" s="458" t="s">
        <v>1159</v>
      </c>
      <c r="AKI3" s="458" t="s">
        <v>1159</v>
      </c>
      <c r="AKJ3" s="458" t="s">
        <v>1159</v>
      </c>
      <c r="AKK3" s="458" t="s">
        <v>1159</v>
      </c>
      <c r="AKL3" s="458" t="s">
        <v>1159</v>
      </c>
      <c r="AKM3" s="458" t="s">
        <v>1159</v>
      </c>
      <c r="AKN3" s="458" t="s">
        <v>1159</v>
      </c>
      <c r="AKO3" s="458" t="s">
        <v>1159</v>
      </c>
      <c r="AKP3" s="458" t="s">
        <v>1159</v>
      </c>
      <c r="AKQ3" s="458" t="s">
        <v>1159</v>
      </c>
      <c r="AKR3" s="458" t="s">
        <v>1159</v>
      </c>
      <c r="AKS3" s="458" t="s">
        <v>1159</v>
      </c>
      <c r="AKT3" s="458" t="s">
        <v>1159</v>
      </c>
      <c r="AKU3" s="458" t="s">
        <v>1159</v>
      </c>
      <c r="AKV3" s="458" t="s">
        <v>1159</v>
      </c>
      <c r="AKW3" s="458" t="s">
        <v>1159</v>
      </c>
      <c r="AKX3" s="458" t="s">
        <v>1159</v>
      </c>
      <c r="AKY3" s="458" t="s">
        <v>1159</v>
      </c>
      <c r="AKZ3" s="458" t="s">
        <v>1159</v>
      </c>
      <c r="ALA3" s="458" t="s">
        <v>1159</v>
      </c>
      <c r="ALB3" s="458" t="s">
        <v>1159</v>
      </c>
      <c r="ALC3" s="458" t="s">
        <v>1159</v>
      </c>
      <c r="ALD3" s="458" t="s">
        <v>1159</v>
      </c>
      <c r="ALE3" s="458" t="s">
        <v>1159</v>
      </c>
      <c r="ALF3" s="458" t="s">
        <v>1159</v>
      </c>
      <c r="ALG3" s="458" t="s">
        <v>1159</v>
      </c>
      <c r="ALH3" s="458" t="s">
        <v>1159</v>
      </c>
      <c r="ALI3" s="458" t="s">
        <v>1159</v>
      </c>
      <c r="ALJ3" s="458" t="s">
        <v>1159</v>
      </c>
      <c r="ALK3" s="458" t="s">
        <v>1159</v>
      </c>
      <c r="ALL3" s="458" t="s">
        <v>1159</v>
      </c>
      <c r="ALM3" s="458" t="s">
        <v>1159</v>
      </c>
      <c r="ALN3" s="458" t="s">
        <v>1159</v>
      </c>
      <c r="ALO3" s="458" t="s">
        <v>1159</v>
      </c>
      <c r="ALP3" s="458" t="s">
        <v>1159</v>
      </c>
      <c r="ALQ3" s="458" t="s">
        <v>1159</v>
      </c>
      <c r="ALR3" s="458" t="s">
        <v>1159</v>
      </c>
      <c r="ALS3" s="458" t="s">
        <v>1159</v>
      </c>
      <c r="ALT3" s="458" t="s">
        <v>1159</v>
      </c>
      <c r="ALU3" s="458" t="s">
        <v>1159</v>
      </c>
      <c r="ALV3" s="458" t="s">
        <v>1159</v>
      </c>
      <c r="ALW3" s="458" t="s">
        <v>1159</v>
      </c>
      <c r="ALX3" s="458" t="s">
        <v>1159</v>
      </c>
      <c r="ALY3" s="458" t="s">
        <v>1159</v>
      </c>
      <c r="ALZ3" s="458" t="s">
        <v>1159</v>
      </c>
      <c r="AMA3" s="458" t="s">
        <v>1159</v>
      </c>
      <c r="AMB3" s="458" t="s">
        <v>1159</v>
      </c>
      <c r="AMC3" s="458" t="s">
        <v>1159</v>
      </c>
      <c r="AMD3" s="458" t="s">
        <v>1159</v>
      </c>
      <c r="AME3" s="458" t="s">
        <v>1159</v>
      </c>
      <c r="AMF3" s="458" t="s">
        <v>1159</v>
      </c>
      <c r="AMG3" s="458" t="s">
        <v>1159</v>
      </c>
      <c r="AMH3" s="458" t="s">
        <v>1159</v>
      </c>
      <c r="AMI3" s="458" t="s">
        <v>1159</v>
      </c>
      <c r="AMJ3" s="458" t="s">
        <v>1159</v>
      </c>
      <c r="AMK3" s="458" t="s">
        <v>1159</v>
      </c>
      <c r="AML3" s="458" t="s">
        <v>1159</v>
      </c>
      <c r="AMM3" s="458" t="s">
        <v>1159</v>
      </c>
      <c r="AMN3" s="458" t="s">
        <v>1159</v>
      </c>
      <c r="AMO3" s="458" t="s">
        <v>1159</v>
      </c>
      <c r="AMP3" s="458" t="s">
        <v>1159</v>
      </c>
      <c r="AMQ3" s="458" t="s">
        <v>1159</v>
      </c>
      <c r="AMR3" s="458" t="s">
        <v>1159</v>
      </c>
      <c r="AMS3" s="458" t="s">
        <v>1159</v>
      </c>
      <c r="AMT3" s="458" t="s">
        <v>1159</v>
      </c>
      <c r="AMU3" s="458" t="s">
        <v>1159</v>
      </c>
      <c r="AMV3" s="458" t="s">
        <v>1159</v>
      </c>
      <c r="AMW3" s="458" t="s">
        <v>1159</v>
      </c>
      <c r="AMX3" s="458" t="s">
        <v>1159</v>
      </c>
      <c r="AMY3" s="458" t="s">
        <v>1159</v>
      </c>
      <c r="AMZ3" s="458" t="s">
        <v>1159</v>
      </c>
      <c r="ANA3" s="458" t="s">
        <v>1159</v>
      </c>
      <c r="ANB3" s="458" t="s">
        <v>1159</v>
      </c>
      <c r="ANC3" s="458" t="s">
        <v>1159</v>
      </c>
      <c r="AND3" s="458" t="s">
        <v>1159</v>
      </c>
      <c r="ANE3" s="458" t="s">
        <v>1159</v>
      </c>
      <c r="ANF3" s="458" t="s">
        <v>1159</v>
      </c>
      <c r="ANG3" s="458" t="s">
        <v>1159</v>
      </c>
      <c r="ANH3" s="458" t="s">
        <v>1159</v>
      </c>
      <c r="ANI3" s="458" t="s">
        <v>1159</v>
      </c>
      <c r="ANJ3" s="458" t="s">
        <v>1159</v>
      </c>
      <c r="ANK3" s="458" t="s">
        <v>1159</v>
      </c>
      <c r="ANL3" s="458" t="s">
        <v>1159</v>
      </c>
      <c r="ANM3" s="458" t="s">
        <v>1159</v>
      </c>
      <c r="ANN3" s="458" t="s">
        <v>1159</v>
      </c>
      <c r="ANO3" s="458" t="s">
        <v>1159</v>
      </c>
      <c r="ANP3" s="458" t="s">
        <v>1159</v>
      </c>
      <c r="ANQ3" s="458" t="s">
        <v>1159</v>
      </c>
      <c r="ANR3" s="458" t="s">
        <v>1159</v>
      </c>
      <c r="ANS3" s="458" t="s">
        <v>1159</v>
      </c>
      <c r="ANT3" s="458" t="s">
        <v>1159</v>
      </c>
      <c r="ANU3" s="458" t="s">
        <v>1159</v>
      </c>
      <c r="ANV3" s="458" t="s">
        <v>1159</v>
      </c>
      <c r="ANW3" s="458" t="s">
        <v>1159</v>
      </c>
      <c r="ANX3" s="458" t="s">
        <v>1159</v>
      </c>
      <c r="ANY3" s="458" t="s">
        <v>1159</v>
      </c>
      <c r="ANZ3" s="458" t="s">
        <v>1159</v>
      </c>
      <c r="AOA3" s="458" t="s">
        <v>1159</v>
      </c>
      <c r="AOB3" s="458" t="s">
        <v>1159</v>
      </c>
      <c r="AOC3" s="458" t="s">
        <v>1159</v>
      </c>
      <c r="AOD3" s="458" t="s">
        <v>1159</v>
      </c>
      <c r="AOE3" s="458" t="s">
        <v>1159</v>
      </c>
      <c r="AOF3" s="458" t="s">
        <v>1159</v>
      </c>
      <c r="AOG3" s="458" t="s">
        <v>1159</v>
      </c>
      <c r="AOH3" s="458" t="s">
        <v>1159</v>
      </c>
      <c r="AOI3" s="458" t="s">
        <v>1159</v>
      </c>
      <c r="AOJ3" s="458" t="s">
        <v>1159</v>
      </c>
      <c r="AOK3" s="458" t="s">
        <v>1159</v>
      </c>
      <c r="AOL3" s="458" t="s">
        <v>1159</v>
      </c>
      <c r="AOM3" s="458" t="s">
        <v>1159</v>
      </c>
      <c r="AON3" s="458" t="s">
        <v>1159</v>
      </c>
      <c r="AOO3" s="458" t="s">
        <v>1159</v>
      </c>
      <c r="AOP3" s="458" t="s">
        <v>1159</v>
      </c>
      <c r="AOQ3" s="458" t="s">
        <v>1159</v>
      </c>
      <c r="AOR3" s="458" t="s">
        <v>1159</v>
      </c>
      <c r="AOS3" s="458" t="s">
        <v>1159</v>
      </c>
      <c r="AOT3" s="458" t="s">
        <v>1159</v>
      </c>
      <c r="AOU3" s="458" t="s">
        <v>1159</v>
      </c>
      <c r="AOV3" s="458" t="s">
        <v>1159</v>
      </c>
      <c r="AOW3" s="458" t="s">
        <v>1159</v>
      </c>
      <c r="AOX3" s="458" t="s">
        <v>1159</v>
      </c>
      <c r="AOY3" s="458" t="s">
        <v>1159</v>
      </c>
      <c r="AOZ3" s="458" t="s">
        <v>1159</v>
      </c>
      <c r="APA3" s="458" t="s">
        <v>1159</v>
      </c>
      <c r="APB3" s="458" t="s">
        <v>1159</v>
      </c>
      <c r="APC3" s="458" t="s">
        <v>1159</v>
      </c>
      <c r="APD3" s="458" t="s">
        <v>1159</v>
      </c>
      <c r="APE3" s="458" t="s">
        <v>1159</v>
      </c>
      <c r="APF3" s="458" t="s">
        <v>1159</v>
      </c>
      <c r="APG3" s="458" t="s">
        <v>1159</v>
      </c>
      <c r="APH3" s="458" t="s">
        <v>1159</v>
      </c>
      <c r="API3" s="458" t="s">
        <v>1159</v>
      </c>
      <c r="APJ3" s="458" t="s">
        <v>1159</v>
      </c>
      <c r="APK3" s="458" t="s">
        <v>1159</v>
      </c>
      <c r="APL3" s="458" t="s">
        <v>1159</v>
      </c>
      <c r="APM3" s="458" t="s">
        <v>1159</v>
      </c>
      <c r="APN3" s="458" t="s">
        <v>1159</v>
      </c>
      <c r="APO3" s="458" t="s">
        <v>1159</v>
      </c>
      <c r="APP3" s="458" t="s">
        <v>1159</v>
      </c>
      <c r="APQ3" s="458" t="s">
        <v>1159</v>
      </c>
      <c r="APR3" s="458" t="s">
        <v>1159</v>
      </c>
      <c r="APS3" s="458" t="s">
        <v>1159</v>
      </c>
      <c r="APT3" s="458" t="s">
        <v>1159</v>
      </c>
      <c r="APU3" s="458" t="s">
        <v>1159</v>
      </c>
      <c r="APV3" s="458" t="s">
        <v>1159</v>
      </c>
      <c r="APW3" s="458" t="s">
        <v>1159</v>
      </c>
      <c r="APX3" s="458" t="s">
        <v>1159</v>
      </c>
      <c r="APY3" s="458" t="s">
        <v>1159</v>
      </c>
      <c r="APZ3" s="458" t="s">
        <v>1159</v>
      </c>
      <c r="AQA3" s="458" t="s">
        <v>1159</v>
      </c>
      <c r="AQB3" s="458" t="s">
        <v>1159</v>
      </c>
      <c r="AQC3" s="458" t="s">
        <v>1159</v>
      </c>
      <c r="AQD3" s="458" t="s">
        <v>1159</v>
      </c>
      <c r="AQE3" s="458" t="s">
        <v>1159</v>
      </c>
      <c r="AQF3" s="458" t="s">
        <v>1159</v>
      </c>
      <c r="AQG3" s="458" t="s">
        <v>1159</v>
      </c>
      <c r="AQH3" s="458" t="s">
        <v>1159</v>
      </c>
      <c r="AQI3" s="458" t="s">
        <v>1159</v>
      </c>
      <c r="AQJ3" s="458" t="s">
        <v>1159</v>
      </c>
      <c r="AQK3" s="458" t="s">
        <v>1159</v>
      </c>
      <c r="AQL3" s="458" t="s">
        <v>1159</v>
      </c>
      <c r="AQM3" s="458" t="s">
        <v>1159</v>
      </c>
      <c r="AQN3" s="458" t="s">
        <v>1159</v>
      </c>
      <c r="AQO3" s="458" t="s">
        <v>1159</v>
      </c>
      <c r="AQP3" s="458" t="s">
        <v>1159</v>
      </c>
      <c r="AQQ3" s="458" t="s">
        <v>1159</v>
      </c>
      <c r="AQR3" s="458" t="s">
        <v>1159</v>
      </c>
      <c r="AQS3" s="458" t="s">
        <v>1159</v>
      </c>
      <c r="AQT3" s="458" t="s">
        <v>1159</v>
      </c>
      <c r="AQU3" s="458" t="s">
        <v>1159</v>
      </c>
      <c r="AQV3" s="458" t="s">
        <v>1159</v>
      </c>
      <c r="AQW3" s="458" t="s">
        <v>1159</v>
      </c>
      <c r="AQX3" s="458" t="s">
        <v>1159</v>
      </c>
      <c r="AQY3" s="458" t="s">
        <v>1159</v>
      </c>
      <c r="AQZ3" s="458" t="s">
        <v>1159</v>
      </c>
      <c r="ARA3" s="458" t="s">
        <v>1159</v>
      </c>
      <c r="ARB3" s="458" t="s">
        <v>1159</v>
      </c>
      <c r="ARC3" s="458" t="s">
        <v>1159</v>
      </c>
      <c r="ARD3" s="458" t="s">
        <v>1159</v>
      </c>
      <c r="ARE3" s="458" t="s">
        <v>1159</v>
      </c>
      <c r="ARF3" s="458" t="s">
        <v>1159</v>
      </c>
      <c r="ARG3" s="458" t="s">
        <v>1159</v>
      </c>
      <c r="ARH3" s="458" t="s">
        <v>1159</v>
      </c>
      <c r="ARI3" s="458" t="s">
        <v>1159</v>
      </c>
      <c r="ARJ3" s="458" t="s">
        <v>1159</v>
      </c>
      <c r="ARK3" s="458" t="s">
        <v>1159</v>
      </c>
      <c r="ARL3" s="458" t="s">
        <v>1159</v>
      </c>
      <c r="ARM3" s="458" t="s">
        <v>1159</v>
      </c>
      <c r="ARN3" s="458" t="s">
        <v>1159</v>
      </c>
      <c r="ARO3" s="458" t="s">
        <v>1159</v>
      </c>
      <c r="ARP3" s="458" t="s">
        <v>1159</v>
      </c>
      <c r="ARQ3" s="458" t="s">
        <v>1159</v>
      </c>
      <c r="ARR3" s="458" t="s">
        <v>1159</v>
      </c>
      <c r="ARS3" s="458" t="s">
        <v>1159</v>
      </c>
      <c r="ART3" s="458" t="s">
        <v>1159</v>
      </c>
      <c r="ARU3" s="458" t="s">
        <v>1159</v>
      </c>
      <c r="ARV3" s="458" t="s">
        <v>1159</v>
      </c>
      <c r="ARW3" s="458" t="s">
        <v>1159</v>
      </c>
      <c r="ARX3" s="458" t="s">
        <v>1159</v>
      </c>
      <c r="ARY3" s="458" t="s">
        <v>1159</v>
      </c>
      <c r="ARZ3" s="458" t="s">
        <v>1159</v>
      </c>
      <c r="ASA3" s="458" t="s">
        <v>1159</v>
      </c>
      <c r="ASB3" s="458" t="s">
        <v>1159</v>
      </c>
      <c r="ASC3" s="458" t="s">
        <v>1159</v>
      </c>
      <c r="ASD3" s="458" t="s">
        <v>1159</v>
      </c>
      <c r="ASE3" s="458" t="s">
        <v>1159</v>
      </c>
      <c r="ASF3" s="458" t="s">
        <v>1159</v>
      </c>
      <c r="ASG3" s="458" t="s">
        <v>1159</v>
      </c>
      <c r="ASH3" s="458" t="s">
        <v>1159</v>
      </c>
      <c r="ASI3" s="458" t="s">
        <v>1159</v>
      </c>
      <c r="ASJ3" s="458" t="s">
        <v>1159</v>
      </c>
      <c r="ASK3" s="458" t="s">
        <v>1159</v>
      </c>
      <c r="ASL3" s="458" t="s">
        <v>1159</v>
      </c>
      <c r="ASM3" s="458" t="s">
        <v>1159</v>
      </c>
      <c r="ASN3" s="458" t="s">
        <v>1159</v>
      </c>
      <c r="ASO3" s="458" t="s">
        <v>1159</v>
      </c>
      <c r="ASP3" s="458" t="s">
        <v>1159</v>
      </c>
      <c r="ASQ3" s="458" t="s">
        <v>1159</v>
      </c>
      <c r="ASR3" s="458" t="s">
        <v>1159</v>
      </c>
      <c r="ASS3" s="458" t="s">
        <v>1159</v>
      </c>
      <c r="AST3" s="458" t="s">
        <v>1159</v>
      </c>
      <c r="ASU3" s="458" t="s">
        <v>1159</v>
      </c>
      <c r="ASV3" s="458" t="s">
        <v>1159</v>
      </c>
      <c r="ASW3" s="458" t="s">
        <v>1159</v>
      </c>
      <c r="ASX3" s="458" t="s">
        <v>1159</v>
      </c>
      <c r="ASY3" s="458" t="s">
        <v>1159</v>
      </c>
      <c r="ASZ3" s="458" t="s">
        <v>1159</v>
      </c>
      <c r="ATA3" s="458" t="s">
        <v>1159</v>
      </c>
      <c r="ATB3" s="458" t="s">
        <v>1159</v>
      </c>
      <c r="ATC3" s="458" t="s">
        <v>1159</v>
      </c>
      <c r="ATD3" s="458" t="s">
        <v>1159</v>
      </c>
      <c r="ATE3" s="458" t="s">
        <v>1159</v>
      </c>
      <c r="ATF3" s="458" t="s">
        <v>1159</v>
      </c>
      <c r="ATG3" s="458" t="s">
        <v>1159</v>
      </c>
      <c r="ATH3" s="458" t="s">
        <v>1159</v>
      </c>
      <c r="ATI3" s="458" t="s">
        <v>1159</v>
      </c>
      <c r="ATJ3" s="458" t="s">
        <v>1159</v>
      </c>
      <c r="ATK3" s="458" t="s">
        <v>1159</v>
      </c>
      <c r="ATL3" s="458" t="s">
        <v>1159</v>
      </c>
      <c r="ATM3" s="458" t="s">
        <v>1159</v>
      </c>
      <c r="ATN3" s="458" t="s">
        <v>1159</v>
      </c>
      <c r="ATO3" s="458" t="s">
        <v>1159</v>
      </c>
      <c r="ATP3" s="458" t="s">
        <v>1159</v>
      </c>
      <c r="ATQ3" s="458" t="s">
        <v>1159</v>
      </c>
      <c r="ATR3" s="458" t="s">
        <v>1159</v>
      </c>
      <c r="ATS3" s="458" t="s">
        <v>1159</v>
      </c>
      <c r="ATT3" s="458" t="s">
        <v>1159</v>
      </c>
      <c r="ATU3" s="458" t="s">
        <v>1159</v>
      </c>
      <c r="ATV3" s="458" t="s">
        <v>1159</v>
      </c>
      <c r="ATW3" s="458" t="s">
        <v>1159</v>
      </c>
      <c r="ATX3" s="458" t="s">
        <v>1159</v>
      </c>
      <c r="ATY3" s="458" t="s">
        <v>1159</v>
      </c>
      <c r="ATZ3" s="458" t="s">
        <v>1159</v>
      </c>
      <c r="AUA3" s="458" t="s">
        <v>1159</v>
      </c>
      <c r="AUB3" s="458" t="s">
        <v>1159</v>
      </c>
      <c r="AUC3" s="458" t="s">
        <v>1159</v>
      </c>
      <c r="AUD3" s="458" t="s">
        <v>1159</v>
      </c>
      <c r="AUE3" s="458" t="s">
        <v>1159</v>
      </c>
      <c r="AUF3" s="458" t="s">
        <v>1159</v>
      </c>
      <c r="AUG3" s="458" t="s">
        <v>1159</v>
      </c>
      <c r="AUH3" s="458" t="s">
        <v>1159</v>
      </c>
      <c r="AUI3" s="458" t="s">
        <v>1159</v>
      </c>
      <c r="AUJ3" s="458" t="s">
        <v>1159</v>
      </c>
      <c r="AUK3" s="458" t="s">
        <v>1159</v>
      </c>
      <c r="AUL3" s="458" t="s">
        <v>1159</v>
      </c>
      <c r="AUM3" s="458" t="s">
        <v>1159</v>
      </c>
      <c r="AUN3" s="458" t="s">
        <v>1159</v>
      </c>
      <c r="AUO3" s="458" t="s">
        <v>1159</v>
      </c>
      <c r="AUP3" s="458" t="s">
        <v>1159</v>
      </c>
      <c r="AUQ3" s="458" t="s">
        <v>1159</v>
      </c>
      <c r="AUR3" s="458" t="s">
        <v>1159</v>
      </c>
      <c r="AUS3" s="458" t="s">
        <v>1159</v>
      </c>
      <c r="AUT3" s="458" t="s">
        <v>1159</v>
      </c>
      <c r="AUU3" s="458" t="s">
        <v>1159</v>
      </c>
      <c r="AUV3" s="458" t="s">
        <v>1159</v>
      </c>
      <c r="AUW3" s="458" t="s">
        <v>1159</v>
      </c>
      <c r="AUX3" s="458" t="s">
        <v>1159</v>
      </c>
      <c r="AUY3" s="458" t="s">
        <v>1159</v>
      </c>
      <c r="AUZ3" s="458" t="s">
        <v>1159</v>
      </c>
      <c r="AVA3" s="458" t="s">
        <v>1159</v>
      </c>
      <c r="AVB3" s="458" t="s">
        <v>1159</v>
      </c>
      <c r="AVC3" s="458" t="s">
        <v>1159</v>
      </c>
      <c r="AVD3" s="458" t="s">
        <v>1159</v>
      </c>
      <c r="AVE3" s="458" t="s">
        <v>1159</v>
      </c>
      <c r="AVF3" s="458" t="s">
        <v>1159</v>
      </c>
      <c r="AVG3" s="458" t="s">
        <v>1159</v>
      </c>
      <c r="AVH3" s="458" t="s">
        <v>1159</v>
      </c>
      <c r="AVI3" s="458" t="s">
        <v>1159</v>
      </c>
      <c r="AVJ3" s="458" t="s">
        <v>1159</v>
      </c>
      <c r="AVK3" s="458" t="s">
        <v>1159</v>
      </c>
      <c r="AVL3" s="458" t="s">
        <v>1159</v>
      </c>
      <c r="AVM3" s="458" t="s">
        <v>1159</v>
      </c>
      <c r="AVN3" s="458" t="s">
        <v>1159</v>
      </c>
      <c r="AVO3" s="458" t="s">
        <v>1159</v>
      </c>
      <c r="AVP3" s="458" t="s">
        <v>1159</v>
      </c>
      <c r="AVQ3" s="458" t="s">
        <v>1159</v>
      </c>
      <c r="AVR3" s="458" t="s">
        <v>1159</v>
      </c>
      <c r="AVS3" s="458" t="s">
        <v>1159</v>
      </c>
      <c r="AVT3" s="458" t="s">
        <v>1159</v>
      </c>
      <c r="AVU3" s="458" t="s">
        <v>1159</v>
      </c>
      <c r="AVV3" s="458" t="s">
        <v>1159</v>
      </c>
      <c r="AVW3" s="458" t="s">
        <v>1159</v>
      </c>
      <c r="AVX3" s="458" t="s">
        <v>1159</v>
      </c>
      <c r="AVY3" s="458" t="s">
        <v>1159</v>
      </c>
      <c r="AVZ3" s="458" t="s">
        <v>1159</v>
      </c>
      <c r="AWA3" s="458" t="s">
        <v>1159</v>
      </c>
      <c r="AWB3" s="458" t="s">
        <v>1159</v>
      </c>
      <c r="AWC3" s="458" t="s">
        <v>1159</v>
      </c>
      <c r="AWD3" s="458" t="s">
        <v>1159</v>
      </c>
      <c r="AWE3" s="458" t="s">
        <v>1159</v>
      </c>
      <c r="AWF3" s="458" t="s">
        <v>1159</v>
      </c>
      <c r="AWG3" s="458" t="s">
        <v>1159</v>
      </c>
      <c r="AWH3" s="458" t="s">
        <v>1159</v>
      </c>
      <c r="AWI3" s="458" t="s">
        <v>1159</v>
      </c>
      <c r="AWJ3" s="458" t="s">
        <v>1159</v>
      </c>
      <c r="AWK3" s="458" t="s">
        <v>1159</v>
      </c>
      <c r="AWL3" s="458" t="s">
        <v>1159</v>
      </c>
      <c r="AWM3" s="458" t="s">
        <v>1159</v>
      </c>
      <c r="AWN3" s="458" t="s">
        <v>1159</v>
      </c>
      <c r="AWO3" s="458" t="s">
        <v>1159</v>
      </c>
      <c r="AWP3" s="458" t="s">
        <v>1159</v>
      </c>
      <c r="AWQ3" s="458" t="s">
        <v>1159</v>
      </c>
      <c r="AWR3" s="458" t="s">
        <v>1159</v>
      </c>
      <c r="AWS3" s="458" t="s">
        <v>1159</v>
      </c>
      <c r="AWT3" s="458" t="s">
        <v>1159</v>
      </c>
      <c r="AWU3" s="458" t="s">
        <v>1159</v>
      </c>
      <c r="AWV3" s="458" t="s">
        <v>1159</v>
      </c>
      <c r="AWW3" s="458" t="s">
        <v>1159</v>
      </c>
      <c r="AWX3" s="458" t="s">
        <v>1159</v>
      </c>
      <c r="AWY3" s="458" t="s">
        <v>1159</v>
      </c>
      <c r="AWZ3" s="458" t="s">
        <v>1159</v>
      </c>
      <c r="AXA3" s="458" t="s">
        <v>1159</v>
      </c>
      <c r="AXB3" s="458" t="s">
        <v>1159</v>
      </c>
      <c r="AXC3" s="458" t="s">
        <v>1159</v>
      </c>
      <c r="AXD3" s="458" t="s">
        <v>1159</v>
      </c>
      <c r="AXE3" s="458" t="s">
        <v>1159</v>
      </c>
      <c r="AXF3" s="458" t="s">
        <v>1159</v>
      </c>
      <c r="AXG3" s="458" t="s">
        <v>1159</v>
      </c>
      <c r="AXH3" s="458" t="s">
        <v>1159</v>
      </c>
      <c r="AXI3" s="458" t="s">
        <v>1159</v>
      </c>
      <c r="AXJ3" s="458" t="s">
        <v>1159</v>
      </c>
      <c r="AXK3" s="458" t="s">
        <v>1159</v>
      </c>
      <c r="AXL3" s="458" t="s">
        <v>1159</v>
      </c>
      <c r="AXM3" s="458" t="s">
        <v>1159</v>
      </c>
      <c r="AXN3" s="458" t="s">
        <v>1159</v>
      </c>
      <c r="AXO3" s="458" t="s">
        <v>1159</v>
      </c>
      <c r="AXP3" s="458" t="s">
        <v>1159</v>
      </c>
      <c r="AXQ3" s="458" t="s">
        <v>1159</v>
      </c>
      <c r="AXR3" s="458" t="s">
        <v>1159</v>
      </c>
      <c r="AXS3" s="458" t="s">
        <v>1159</v>
      </c>
      <c r="AXT3" s="458" t="s">
        <v>1159</v>
      </c>
      <c r="AXU3" s="458" t="s">
        <v>1159</v>
      </c>
      <c r="AXV3" s="458" t="s">
        <v>1159</v>
      </c>
      <c r="AXW3" s="458" t="s">
        <v>1159</v>
      </c>
      <c r="AXX3" s="458" t="s">
        <v>1159</v>
      </c>
      <c r="AXY3" s="458" t="s">
        <v>1159</v>
      </c>
      <c r="AXZ3" s="458" t="s">
        <v>1159</v>
      </c>
      <c r="AYA3" s="458" t="s">
        <v>1159</v>
      </c>
      <c r="AYB3" s="458" t="s">
        <v>1159</v>
      </c>
      <c r="AYC3" s="458" t="s">
        <v>1159</v>
      </c>
      <c r="AYD3" s="458" t="s">
        <v>1159</v>
      </c>
      <c r="AYE3" s="458" t="s">
        <v>1159</v>
      </c>
      <c r="AYF3" s="458" t="s">
        <v>1159</v>
      </c>
      <c r="AYG3" s="458" t="s">
        <v>1159</v>
      </c>
      <c r="AYH3" s="458" t="s">
        <v>1159</v>
      </c>
      <c r="AYI3" s="458" t="s">
        <v>1159</v>
      </c>
      <c r="AYJ3" s="458" t="s">
        <v>1159</v>
      </c>
      <c r="AYK3" s="458" t="s">
        <v>1159</v>
      </c>
      <c r="AYL3" s="458" t="s">
        <v>1159</v>
      </c>
      <c r="AYM3" s="458" t="s">
        <v>1159</v>
      </c>
      <c r="AYN3" s="458" t="s">
        <v>1159</v>
      </c>
      <c r="AYO3" s="458" t="s">
        <v>1159</v>
      </c>
      <c r="AYP3" s="458" t="s">
        <v>1159</v>
      </c>
      <c r="AYQ3" s="458" t="s">
        <v>1159</v>
      </c>
      <c r="AYR3" s="458" t="s">
        <v>1159</v>
      </c>
      <c r="AYS3" s="458" t="s">
        <v>1159</v>
      </c>
      <c r="AYT3" s="458" t="s">
        <v>1159</v>
      </c>
      <c r="AYU3" s="458" t="s">
        <v>1159</v>
      </c>
      <c r="AYV3" s="458" t="s">
        <v>1159</v>
      </c>
      <c r="AYW3" s="458" t="s">
        <v>1159</v>
      </c>
      <c r="AYX3" s="458" t="s">
        <v>1159</v>
      </c>
      <c r="AYY3" s="458" t="s">
        <v>1159</v>
      </c>
      <c r="AYZ3" s="458" t="s">
        <v>1159</v>
      </c>
      <c r="AZA3" s="458" t="s">
        <v>1159</v>
      </c>
      <c r="AZB3" s="458" t="s">
        <v>1159</v>
      </c>
      <c r="AZC3" s="458" t="s">
        <v>1159</v>
      </c>
      <c r="AZD3" s="458" t="s">
        <v>1159</v>
      </c>
      <c r="AZE3" s="458" t="s">
        <v>1159</v>
      </c>
      <c r="AZF3" s="458" t="s">
        <v>1159</v>
      </c>
      <c r="AZG3" s="458" t="s">
        <v>1159</v>
      </c>
      <c r="AZH3" s="458" t="s">
        <v>1159</v>
      </c>
      <c r="AZI3" s="458" t="s">
        <v>1159</v>
      </c>
      <c r="AZJ3" s="458" t="s">
        <v>1159</v>
      </c>
      <c r="AZK3" s="458" t="s">
        <v>1159</v>
      </c>
      <c r="AZL3" s="458" t="s">
        <v>1159</v>
      </c>
      <c r="AZM3" s="458" t="s">
        <v>1159</v>
      </c>
      <c r="AZN3" s="458" t="s">
        <v>1159</v>
      </c>
      <c r="AZO3" s="458" t="s">
        <v>1159</v>
      </c>
      <c r="AZP3" s="458" t="s">
        <v>1159</v>
      </c>
      <c r="AZQ3" s="458" t="s">
        <v>1159</v>
      </c>
      <c r="AZR3" s="458" t="s">
        <v>1159</v>
      </c>
      <c r="AZS3" s="458" t="s">
        <v>1159</v>
      </c>
      <c r="AZT3" s="458" t="s">
        <v>1159</v>
      </c>
      <c r="AZU3" s="458" t="s">
        <v>1159</v>
      </c>
      <c r="AZV3" s="458" t="s">
        <v>1159</v>
      </c>
      <c r="AZW3" s="458" t="s">
        <v>1159</v>
      </c>
      <c r="AZX3" s="458" t="s">
        <v>1159</v>
      </c>
      <c r="AZY3" s="458" t="s">
        <v>1159</v>
      </c>
      <c r="AZZ3" s="458" t="s">
        <v>1159</v>
      </c>
      <c r="BAA3" s="458" t="s">
        <v>1159</v>
      </c>
      <c r="BAB3" s="458" t="s">
        <v>1159</v>
      </c>
      <c r="BAC3" s="458" t="s">
        <v>1159</v>
      </c>
      <c r="BAD3" s="458" t="s">
        <v>1159</v>
      </c>
      <c r="BAE3" s="458" t="s">
        <v>1159</v>
      </c>
      <c r="BAF3" s="458" t="s">
        <v>1159</v>
      </c>
      <c r="BAG3" s="458" t="s">
        <v>1159</v>
      </c>
      <c r="BAH3" s="458" t="s">
        <v>1159</v>
      </c>
      <c r="BAI3" s="458" t="s">
        <v>1159</v>
      </c>
      <c r="BAJ3" s="458" t="s">
        <v>1159</v>
      </c>
      <c r="BAK3" s="458" t="s">
        <v>1159</v>
      </c>
      <c r="BAL3" s="458" t="s">
        <v>1159</v>
      </c>
      <c r="BAM3" s="458" t="s">
        <v>1159</v>
      </c>
      <c r="BAN3" s="458" t="s">
        <v>1159</v>
      </c>
      <c r="BAO3" s="458" t="s">
        <v>1159</v>
      </c>
      <c r="BAP3" s="458" t="s">
        <v>1159</v>
      </c>
      <c r="BAQ3" s="458" t="s">
        <v>1159</v>
      </c>
      <c r="BAR3" s="458" t="s">
        <v>1159</v>
      </c>
      <c r="BAS3" s="458" t="s">
        <v>1159</v>
      </c>
      <c r="BAT3" s="458" t="s">
        <v>1159</v>
      </c>
      <c r="BAU3" s="458" t="s">
        <v>1159</v>
      </c>
      <c r="BAV3" s="458" t="s">
        <v>1159</v>
      </c>
      <c r="BAW3" s="458" t="s">
        <v>1159</v>
      </c>
      <c r="BAX3" s="458" t="s">
        <v>1159</v>
      </c>
      <c r="BAY3" s="458" t="s">
        <v>1159</v>
      </c>
      <c r="BAZ3" s="458" t="s">
        <v>1159</v>
      </c>
      <c r="BBA3" s="458" t="s">
        <v>1159</v>
      </c>
      <c r="BBB3" s="458" t="s">
        <v>1159</v>
      </c>
      <c r="BBC3" s="458" t="s">
        <v>1159</v>
      </c>
      <c r="BBD3" s="458" t="s">
        <v>1159</v>
      </c>
      <c r="BBE3" s="458" t="s">
        <v>1159</v>
      </c>
      <c r="BBF3" s="458" t="s">
        <v>1159</v>
      </c>
      <c r="BBG3" s="458" t="s">
        <v>1159</v>
      </c>
      <c r="BBH3" s="458" t="s">
        <v>1159</v>
      </c>
      <c r="BBI3" s="458" t="s">
        <v>1159</v>
      </c>
      <c r="BBJ3" s="458" t="s">
        <v>1159</v>
      </c>
      <c r="BBK3" s="458" t="s">
        <v>1159</v>
      </c>
      <c r="BBL3" s="458" t="s">
        <v>1159</v>
      </c>
      <c r="BBM3" s="458" t="s">
        <v>1159</v>
      </c>
      <c r="BBN3" s="458" t="s">
        <v>1159</v>
      </c>
      <c r="BBO3" s="458" t="s">
        <v>1159</v>
      </c>
      <c r="BBP3" s="458" t="s">
        <v>1159</v>
      </c>
      <c r="BBQ3" s="458" t="s">
        <v>1159</v>
      </c>
      <c r="BBR3" s="458" t="s">
        <v>1159</v>
      </c>
      <c r="BBS3" s="458" t="s">
        <v>1159</v>
      </c>
      <c r="BBT3" s="458" t="s">
        <v>1159</v>
      </c>
      <c r="BBU3" s="458" t="s">
        <v>1159</v>
      </c>
      <c r="BBV3" s="458" t="s">
        <v>1159</v>
      </c>
      <c r="BBW3" s="458" t="s">
        <v>1159</v>
      </c>
      <c r="BBX3" s="458" t="s">
        <v>1159</v>
      </c>
      <c r="BBY3" s="458" t="s">
        <v>1159</v>
      </c>
      <c r="BBZ3" s="458" t="s">
        <v>1159</v>
      </c>
      <c r="BCA3" s="458" t="s">
        <v>1159</v>
      </c>
      <c r="BCB3" s="458" t="s">
        <v>1159</v>
      </c>
      <c r="BCC3" s="458" t="s">
        <v>1159</v>
      </c>
      <c r="BCD3" s="458" t="s">
        <v>1159</v>
      </c>
      <c r="BCE3" s="458" t="s">
        <v>1159</v>
      </c>
      <c r="BCF3" s="458" t="s">
        <v>1159</v>
      </c>
      <c r="BCG3" s="458" t="s">
        <v>1159</v>
      </c>
      <c r="BCH3" s="458" t="s">
        <v>1159</v>
      </c>
      <c r="BCI3" s="458" t="s">
        <v>1159</v>
      </c>
      <c r="BCJ3" s="458" t="s">
        <v>1159</v>
      </c>
      <c r="BCK3" s="458" t="s">
        <v>1159</v>
      </c>
      <c r="BCL3" s="458" t="s">
        <v>1159</v>
      </c>
      <c r="BCM3" s="458" t="s">
        <v>1159</v>
      </c>
      <c r="BCN3" s="458" t="s">
        <v>1159</v>
      </c>
      <c r="BCO3" s="458" t="s">
        <v>1159</v>
      </c>
      <c r="BCP3" s="458" t="s">
        <v>1159</v>
      </c>
      <c r="BCQ3" s="458" t="s">
        <v>1159</v>
      </c>
      <c r="BCR3" s="458" t="s">
        <v>1159</v>
      </c>
      <c r="BCS3" s="458" t="s">
        <v>1159</v>
      </c>
      <c r="BCT3" s="458" t="s">
        <v>1159</v>
      </c>
      <c r="BCU3" s="458" t="s">
        <v>1159</v>
      </c>
      <c r="BCV3" s="458" t="s">
        <v>1159</v>
      </c>
      <c r="BCW3" s="458" t="s">
        <v>1159</v>
      </c>
      <c r="BCX3" s="458" t="s">
        <v>1159</v>
      </c>
      <c r="BCY3" s="458" t="s">
        <v>1159</v>
      </c>
      <c r="BCZ3" s="458" t="s">
        <v>1159</v>
      </c>
      <c r="BDA3" s="458" t="s">
        <v>1159</v>
      </c>
      <c r="BDB3" s="458" t="s">
        <v>1159</v>
      </c>
      <c r="BDC3" s="458" t="s">
        <v>1159</v>
      </c>
      <c r="BDD3" s="458" t="s">
        <v>1159</v>
      </c>
      <c r="BDE3" s="458" t="s">
        <v>1159</v>
      </c>
      <c r="BDF3" s="458" t="s">
        <v>1159</v>
      </c>
      <c r="BDG3" s="458" t="s">
        <v>1159</v>
      </c>
      <c r="BDH3" s="458" t="s">
        <v>1159</v>
      </c>
      <c r="BDI3" s="458" t="s">
        <v>1159</v>
      </c>
      <c r="BDJ3" s="458" t="s">
        <v>1159</v>
      </c>
      <c r="BDK3" s="458" t="s">
        <v>1159</v>
      </c>
      <c r="BDL3" s="458" t="s">
        <v>1159</v>
      </c>
      <c r="BDM3" s="458" t="s">
        <v>1159</v>
      </c>
      <c r="BDN3" s="458" t="s">
        <v>1159</v>
      </c>
      <c r="BDO3" s="458" t="s">
        <v>1159</v>
      </c>
      <c r="BDP3" s="458" t="s">
        <v>1159</v>
      </c>
      <c r="BDQ3" s="458" t="s">
        <v>1159</v>
      </c>
      <c r="BDR3" s="458" t="s">
        <v>1159</v>
      </c>
      <c r="BDS3" s="458" t="s">
        <v>1159</v>
      </c>
      <c r="BDT3" s="458" t="s">
        <v>1159</v>
      </c>
      <c r="BDU3" s="458" t="s">
        <v>1159</v>
      </c>
      <c r="BDV3" s="458" t="s">
        <v>1159</v>
      </c>
      <c r="BDW3" s="458" t="s">
        <v>1159</v>
      </c>
      <c r="BDX3" s="458" t="s">
        <v>1159</v>
      </c>
      <c r="BDY3" s="458" t="s">
        <v>1159</v>
      </c>
      <c r="BDZ3" s="458" t="s">
        <v>1159</v>
      </c>
      <c r="BEA3" s="458" t="s">
        <v>1159</v>
      </c>
      <c r="BEB3" s="458" t="s">
        <v>1159</v>
      </c>
      <c r="BEC3" s="458" t="s">
        <v>1159</v>
      </c>
      <c r="BED3" s="458" t="s">
        <v>1159</v>
      </c>
      <c r="BEE3" s="458" t="s">
        <v>1159</v>
      </c>
      <c r="BEF3" s="458" t="s">
        <v>1159</v>
      </c>
      <c r="BEG3" s="458" t="s">
        <v>1159</v>
      </c>
      <c r="BEH3" s="458" t="s">
        <v>1159</v>
      </c>
      <c r="BEI3" s="458" t="s">
        <v>1159</v>
      </c>
      <c r="BEJ3" s="458" t="s">
        <v>1159</v>
      </c>
      <c r="BEK3" s="458" t="s">
        <v>1159</v>
      </c>
      <c r="BEL3" s="458" t="s">
        <v>1159</v>
      </c>
      <c r="BEM3" s="458" t="s">
        <v>1159</v>
      </c>
      <c r="BEN3" s="458" t="s">
        <v>1159</v>
      </c>
      <c r="BEO3" s="458" t="s">
        <v>1159</v>
      </c>
      <c r="BEP3" s="458" t="s">
        <v>1159</v>
      </c>
      <c r="BEQ3" s="458" t="s">
        <v>1159</v>
      </c>
      <c r="BER3" s="458" t="s">
        <v>1159</v>
      </c>
      <c r="BES3" s="458" t="s">
        <v>1159</v>
      </c>
      <c r="BET3" s="458" t="s">
        <v>1159</v>
      </c>
      <c r="BEU3" s="458" t="s">
        <v>1159</v>
      </c>
      <c r="BEV3" s="458" t="s">
        <v>1159</v>
      </c>
      <c r="BEW3" s="458" t="s">
        <v>1159</v>
      </c>
      <c r="BEX3" s="458" t="s">
        <v>1159</v>
      </c>
      <c r="BEY3" s="458" t="s">
        <v>1159</v>
      </c>
      <c r="BEZ3" s="458" t="s">
        <v>1159</v>
      </c>
      <c r="BFA3" s="458" t="s">
        <v>1159</v>
      </c>
      <c r="BFB3" s="458" t="s">
        <v>1159</v>
      </c>
      <c r="BFC3" s="458" t="s">
        <v>1159</v>
      </c>
      <c r="BFD3" s="458" t="s">
        <v>1159</v>
      </c>
      <c r="BFE3" s="458" t="s">
        <v>1159</v>
      </c>
      <c r="BFF3" s="458" t="s">
        <v>1159</v>
      </c>
      <c r="BFG3" s="458" t="s">
        <v>1159</v>
      </c>
      <c r="BFH3" s="458" t="s">
        <v>1159</v>
      </c>
      <c r="BFI3" s="458" t="s">
        <v>1159</v>
      </c>
      <c r="BFJ3" s="458" t="s">
        <v>1159</v>
      </c>
      <c r="BFK3" s="458" t="s">
        <v>1159</v>
      </c>
      <c r="BFL3" s="458" t="s">
        <v>1159</v>
      </c>
      <c r="BFM3" s="458" t="s">
        <v>1159</v>
      </c>
      <c r="BFN3" s="458" t="s">
        <v>1159</v>
      </c>
      <c r="BFO3" s="458" t="s">
        <v>1159</v>
      </c>
      <c r="BFP3" s="458" t="s">
        <v>1159</v>
      </c>
      <c r="BFQ3" s="458" t="s">
        <v>1159</v>
      </c>
      <c r="BFR3" s="458" t="s">
        <v>1159</v>
      </c>
      <c r="BFS3" s="458" t="s">
        <v>1159</v>
      </c>
      <c r="BFT3" s="458" t="s">
        <v>1159</v>
      </c>
      <c r="BFU3" s="458" t="s">
        <v>1159</v>
      </c>
      <c r="BFV3" s="458" t="s">
        <v>1159</v>
      </c>
      <c r="BFW3" s="458" t="s">
        <v>1159</v>
      </c>
      <c r="BFX3" s="458" t="s">
        <v>1159</v>
      </c>
      <c r="BFY3" s="458" t="s">
        <v>1159</v>
      </c>
      <c r="BFZ3" s="458" t="s">
        <v>1159</v>
      </c>
      <c r="BGA3" s="458" t="s">
        <v>1159</v>
      </c>
      <c r="BGB3" s="458" t="s">
        <v>1159</v>
      </c>
      <c r="BGC3" s="458" t="s">
        <v>1159</v>
      </c>
      <c r="BGD3" s="458" t="s">
        <v>1159</v>
      </c>
      <c r="BGE3" s="458" t="s">
        <v>1159</v>
      </c>
      <c r="BGF3" s="458" t="s">
        <v>1159</v>
      </c>
      <c r="BGG3" s="458" t="s">
        <v>1159</v>
      </c>
      <c r="BGH3" s="458" t="s">
        <v>1159</v>
      </c>
      <c r="BGI3" s="458" t="s">
        <v>1159</v>
      </c>
      <c r="BGJ3" s="458" t="s">
        <v>1159</v>
      </c>
      <c r="BGK3" s="458" t="s">
        <v>1159</v>
      </c>
      <c r="BGL3" s="458" t="s">
        <v>1159</v>
      </c>
      <c r="BGM3" s="458" t="s">
        <v>1159</v>
      </c>
      <c r="BGN3" s="458" t="s">
        <v>1159</v>
      </c>
      <c r="BGO3" s="458" t="s">
        <v>1159</v>
      </c>
      <c r="BGP3" s="458" t="s">
        <v>1159</v>
      </c>
      <c r="BGQ3" s="458" t="s">
        <v>1159</v>
      </c>
      <c r="BGR3" s="458" t="s">
        <v>1159</v>
      </c>
      <c r="BGS3" s="458" t="s">
        <v>1159</v>
      </c>
      <c r="BGT3" s="458" t="s">
        <v>1159</v>
      </c>
      <c r="BGU3" s="458" t="s">
        <v>1159</v>
      </c>
      <c r="BGV3" s="458" t="s">
        <v>1159</v>
      </c>
      <c r="BGW3" s="458" t="s">
        <v>1159</v>
      </c>
      <c r="BGX3" s="458" t="s">
        <v>1159</v>
      </c>
      <c r="BGY3" s="458" t="s">
        <v>1159</v>
      </c>
      <c r="BGZ3" s="458" t="s">
        <v>1159</v>
      </c>
      <c r="BHA3" s="458" t="s">
        <v>1159</v>
      </c>
      <c r="BHB3" s="458" t="s">
        <v>1159</v>
      </c>
      <c r="BHC3" s="458" t="s">
        <v>1159</v>
      </c>
      <c r="BHD3" s="458" t="s">
        <v>1159</v>
      </c>
      <c r="BHE3" s="458" t="s">
        <v>1159</v>
      </c>
      <c r="BHF3" s="458" t="s">
        <v>1159</v>
      </c>
      <c r="BHG3" s="458" t="s">
        <v>1159</v>
      </c>
      <c r="BHH3" s="458" t="s">
        <v>1159</v>
      </c>
      <c r="BHI3" s="458" t="s">
        <v>1159</v>
      </c>
      <c r="BHJ3" s="458" t="s">
        <v>1159</v>
      </c>
      <c r="BHK3" s="458" t="s">
        <v>1159</v>
      </c>
      <c r="BHL3" s="458" t="s">
        <v>1159</v>
      </c>
      <c r="BHM3" s="458" t="s">
        <v>1159</v>
      </c>
      <c r="BHN3" s="458" t="s">
        <v>1159</v>
      </c>
      <c r="BHO3" s="458" t="s">
        <v>1159</v>
      </c>
      <c r="BHP3" s="458" t="s">
        <v>1159</v>
      </c>
      <c r="BHQ3" s="458" t="s">
        <v>1159</v>
      </c>
      <c r="BHR3" s="458" t="s">
        <v>1159</v>
      </c>
      <c r="BHS3" s="458" t="s">
        <v>1159</v>
      </c>
      <c r="BHT3" s="458" t="s">
        <v>1159</v>
      </c>
      <c r="BHU3" s="458" t="s">
        <v>1159</v>
      </c>
      <c r="BHV3" s="458" t="s">
        <v>1159</v>
      </c>
      <c r="BHW3" s="458" t="s">
        <v>1159</v>
      </c>
      <c r="BHX3" s="458" t="s">
        <v>1159</v>
      </c>
      <c r="BHY3" s="458" t="s">
        <v>1159</v>
      </c>
      <c r="BHZ3" s="458" t="s">
        <v>1159</v>
      </c>
      <c r="BIA3" s="458" t="s">
        <v>1159</v>
      </c>
      <c r="BIB3" s="458" t="s">
        <v>1159</v>
      </c>
      <c r="BIC3" s="458" t="s">
        <v>1159</v>
      </c>
      <c r="BID3" s="458" t="s">
        <v>1159</v>
      </c>
      <c r="BIE3" s="458" t="s">
        <v>1159</v>
      </c>
      <c r="BIF3" s="458" t="s">
        <v>1159</v>
      </c>
      <c r="BIG3" s="458" t="s">
        <v>1159</v>
      </c>
      <c r="BIH3" s="458" t="s">
        <v>1159</v>
      </c>
      <c r="BII3" s="458" t="s">
        <v>1159</v>
      </c>
      <c r="BIJ3" s="458" t="s">
        <v>1159</v>
      </c>
      <c r="BIK3" s="458" t="s">
        <v>1159</v>
      </c>
      <c r="BIL3" s="458" t="s">
        <v>1159</v>
      </c>
      <c r="BIM3" s="458" t="s">
        <v>1159</v>
      </c>
      <c r="BIN3" s="458" t="s">
        <v>1159</v>
      </c>
      <c r="BIO3" s="458" t="s">
        <v>1159</v>
      </c>
      <c r="BIP3" s="458" t="s">
        <v>1159</v>
      </c>
      <c r="BIQ3" s="458" t="s">
        <v>1159</v>
      </c>
      <c r="BIR3" s="458" t="s">
        <v>1159</v>
      </c>
      <c r="BIS3" s="458" t="s">
        <v>1159</v>
      </c>
      <c r="BIT3" s="458" t="s">
        <v>1159</v>
      </c>
      <c r="BIU3" s="458" t="s">
        <v>1159</v>
      </c>
      <c r="BIV3" s="458" t="s">
        <v>1159</v>
      </c>
      <c r="BIW3" s="458" t="s">
        <v>1159</v>
      </c>
      <c r="BIX3" s="458" t="s">
        <v>1159</v>
      </c>
      <c r="BIY3" s="458" t="s">
        <v>1159</v>
      </c>
      <c r="BIZ3" s="458" t="s">
        <v>1159</v>
      </c>
      <c r="BJA3" s="458" t="s">
        <v>1159</v>
      </c>
      <c r="BJB3" s="458" t="s">
        <v>1159</v>
      </c>
      <c r="BJC3" s="458" t="s">
        <v>1159</v>
      </c>
      <c r="BJD3" s="458" t="s">
        <v>1159</v>
      </c>
      <c r="BJE3" s="458" t="s">
        <v>1159</v>
      </c>
      <c r="BJF3" s="458" t="s">
        <v>1159</v>
      </c>
      <c r="BJG3" s="458" t="s">
        <v>1159</v>
      </c>
      <c r="BJH3" s="458" t="s">
        <v>1159</v>
      </c>
      <c r="BJI3" s="458" t="s">
        <v>1159</v>
      </c>
      <c r="BJJ3" s="458" t="s">
        <v>1159</v>
      </c>
      <c r="BJK3" s="458" t="s">
        <v>1159</v>
      </c>
      <c r="BJL3" s="458" t="s">
        <v>1159</v>
      </c>
      <c r="BJM3" s="458" t="s">
        <v>1159</v>
      </c>
      <c r="BJN3" s="458" t="s">
        <v>1159</v>
      </c>
      <c r="BJO3" s="458" t="s">
        <v>1159</v>
      </c>
      <c r="BJP3" s="458" t="s">
        <v>1159</v>
      </c>
      <c r="BJQ3" s="458" t="s">
        <v>1159</v>
      </c>
      <c r="BJR3" s="458" t="s">
        <v>1159</v>
      </c>
      <c r="BJS3" s="458" t="s">
        <v>1159</v>
      </c>
      <c r="BJT3" s="458" t="s">
        <v>1159</v>
      </c>
      <c r="BJU3" s="458" t="s">
        <v>1159</v>
      </c>
      <c r="BJV3" s="458" t="s">
        <v>1159</v>
      </c>
      <c r="BJW3" s="458" t="s">
        <v>1159</v>
      </c>
      <c r="BJX3" s="458" t="s">
        <v>1159</v>
      </c>
      <c r="BJY3" s="458" t="s">
        <v>1159</v>
      </c>
      <c r="BJZ3" s="458" t="s">
        <v>1159</v>
      </c>
      <c r="BKA3" s="458" t="s">
        <v>1159</v>
      </c>
      <c r="BKB3" s="458" t="s">
        <v>1159</v>
      </c>
      <c r="BKC3" s="458" t="s">
        <v>1159</v>
      </c>
      <c r="BKD3" s="458" t="s">
        <v>1159</v>
      </c>
      <c r="BKE3" s="458" t="s">
        <v>1159</v>
      </c>
      <c r="BKF3" s="458" t="s">
        <v>1159</v>
      </c>
      <c r="BKG3" s="458" t="s">
        <v>1159</v>
      </c>
      <c r="BKH3" s="458" t="s">
        <v>1159</v>
      </c>
      <c r="BKI3" s="458" t="s">
        <v>1159</v>
      </c>
      <c r="BKJ3" s="458" t="s">
        <v>1159</v>
      </c>
      <c r="BKK3" s="458" t="s">
        <v>1159</v>
      </c>
      <c r="BKL3" s="458" t="s">
        <v>1159</v>
      </c>
      <c r="BKM3" s="458" t="s">
        <v>1159</v>
      </c>
      <c r="BKN3" s="458" t="s">
        <v>1159</v>
      </c>
      <c r="BKO3" s="458" t="s">
        <v>1159</v>
      </c>
      <c r="BKP3" s="458" t="s">
        <v>1159</v>
      </c>
      <c r="BKQ3" s="458" t="s">
        <v>1159</v>
      </c>
      <c r="BKR3" s="458" t="s">
        <v>1159</v>
      </c>
      <c r="BKS3" s="458" t="s">
        <v>1159</v>
      </c>
      <c r="BKT3" s="458" t="s">
        <v>1159</v>
      </c>
      <c r="BKU3" s="458" t="s">
        <v>1159</v>
      </c>
      <c r="BKV3" s="458" t="s">
        <v>1159</v>
      </c>
      <c r="BKW3" s="458" t="s">
        <v>1159</v>
      </c>
      <c r="BKX3" s="458" t="s">
        <v>1159</v>
      </c>
      <c r="BKY3" s="458" t="s">
        <v>1159</v>
      </c>
      <c r="BKZ3" s="458" t="s">
        <v>1159</v>
      </c>
      <c r="BLA3" s="458" t="s">
        <v>1159</v>
      </c>
      <c r="BLB3" s="458" t="s">
        <v>1159</v>
      </c>
      <c r="BLC3" s="458" t="s">
        <v>1159</v>
      </c>
      <c r="BLD3" s="458" t="s">
        <v>1159</v>
      </c>
      <c r="BLE3" s="458" t="s">
        <v>1159</v>
      </c>
      <c r="BLF3" s="458" t="s">
        <v>1159</v>
      </c>
      <c r="BLG3" s="458" t="s">
        <v>1159</v>
      </c>
      <c r="BLH3" s="458" t="s">
        <v>1159</v>
      </c>
      <c r="BLI3" s="458" t="s">
        <v>1159</v>
      </c>
      <c r="BLJ3" s="458" t="s">
        <v>1159</v>
      </c>
      <c r="BLK3" s="458" t="s">
        <v>1159</v>
      </c>
      <c r="BLL3" s="458" t="s">
        <v>1159</v>
      </c>
      <c r="BLM3" s="458" t="s">
        <v>1159</v>
      </c>
      <c r="BLN3" s="458" t="s">
        <v>1159</v>
      </c>
      <c r="BLO3" s="458" t="s">
        <v>1159</v>
      </c>
      <c r="BLP3" s="458" t="s">
        <v>1159</v>
      </c>
      <c r="BLQ3" s="458" t="s">
        <v>1159</v>
      </c>
      <c r="BLR3" s="458" t="s">
        <v>1159</v>
      </c>
      <c r="BLS3" s="458" t="s">
        <v>1159</v>
      </c>
      <c r="BLT3" s="458" t="s">
        <v>1159</v>
      </c>
      <c r="BLU3" s="458" t="s">
        <v>1159</v>
      </c>
      <c r="BLV3" s="458" t="s">
        <v>1159</v>
      </c>
      <c r="BLW3" s="458" t="s">
        <v>1159</v>
      </c>
      <c r="BLX3" s="458" t="s">
        <v>1159</v>
      </c>
      <c r="BLY3" s="458" t="s">
        <v>1159</v>
      </c>
      <c r="BLZ3" s="458" t="s">
        <v>1159</v>
      </c>
      <c r="BMA3" s="458" t="s">
        <v>1159</v>
      </c>
      <c r="BMB3" s="458" t="s">
        <v>1159</v>
      </c>
      <c r="BMC3" s="458" t="s">
        <v>1159</v>
      </c>
      <c r="BMD3" s="458" t="s">
        <v>1159</v>
      </c>
      <c r="BME3" s="458" t="s">
        <v>1159</v>
      </c>
      <c r="BMF3" s="458" t="s">
        <v>1159</v>
      </c>
      <c r="BMG3" s="458" t="s">
        <v>1159</v>
      </c>
      <c r="BMH3" s="458" t="s">
        <v>1159</v>
      </c>
      <c r="BMI3" s="458" t="s">
        <v>1159</v>
      </c>
      <c r="BMJ3" s="458" t="s">
        <v>1159</v>
      </c>
      <c r="BMK3" s="458" t="s">
        <v>1159</v>
      </c>
      <c r="BML3" s="458" t="s">
        <v>1159</v>
      </c>
      <c r="BMM3" s="458" t="s">
        <v>1159</v>
      </c>
      <c r="BMN3" s="458" t="s">
        <v>1159</v>
      </c>
      <c r="BMO3" s="458" t="s">
        <v>1159</v>
      </c>
      <c r="BMP3" s="458" t="s">
        <v>1159</v>
      </c>
      <c r="BMQ3" s="458" t="s">
        <v>1159</v>
      </c>
      <c r="BMR3" s="458" t="s">
        <v>1159</v>
      </c>
      <c r="BMS3" s="458" t="s">
        <v>1159</v>
      </c>
      <c r="BMT3" s="458" t="s">
        <v>1159</v>
      </c>
      <c r="BMU3" s="458" t="s">
        <v>1159</v>
      </c>
      <c r="BMV3" s="458" t="s">
        <v>1159</v>
      </c>
      <c r="BMW3" s="458" t="s">
        <v>1159</v>
      </c>
      <c r="BMX3" s="458" t="s">
        <v>1159</v>
      </c>
      <c r="BMY3" s="458" t="s">
        <v>1159</v>
      </c>
      <c r="BMZ3" s="458" t="s">
        <v>1159</v>
      </c>
      <c r="BNA3" s="458" t="s">
        <v>1159</v>
      </c>
      <c r="BNB3" s="458" t="s">
        <v>1159</v>
      </c>
      <c r="BNC3" s="458" t="s">
        <v>1159</v>
      </c>
      <c r="BND3" s="458" t="s">
        <v>1159</v>
      </c>
      <c r="BNE3" s="458" t="s">
        <v>1159</v>
      </c>
      <c r="BNF3" s="458" t="s">
        <v>1159</v>
      </c>
      <c r="BNG3" s="458" t="s">
        <v>1159</v>
      </c>
      <c r="BNH3" s="458" t="s">
        <v>1159</v>
      </c>
      <c r="BNI3" s="458" t="s">
        <v>1159</v>
      </c>
      <c r="BNJ3" s="458" t="s">
        <v>1159</v>
      </c>
      <c r="BNK3" s="458" t="s">
        <v>1159</v>
      </c>
      <c r="BNL3" s="458" t="s">
        <v>1159</v>
      </c>
      <c r="BNM3" s="458" t="s">
        <v>1159</v>
      </c>
      <c r="BNN3" s="458" t="s">
        <v>1159</v>
      </c>
      <c r="BNO3" s="458" t="s">
        <v>1159</v>
      </c>
      <c r="BNP3" s="458" t="s">
        <v>1159</v>
      </c>
      <c r="BNQ3" s="458" t="s">
        <v>1159</v>
      </c>
      <c r="BNR3" s="458" t="s">
        <v>1159</v>
      </c>
      <c r="BNS3" s="458" t="s">
        <v>1159</v>
      </c>
      <c r="BNT3" s="458" t="s">
        <v>1159</v>
      </c>
      <c r="BNU3" s="458" t="s">
        <v>1159</v>
      </c>
      <c r="BNV3" s="458" t="s">
        <v>1159</v>
      </c>
      <c r="BNW3" s="458" t="s">
        <v>1159</v>
      </c>
      <c r="BNX3" s="458" t="s">
        <v>1159</v>
      </c>
      <c r="BNY3" s="458" t="s">
        <v>1159</v>
      </c>
      <c r="BNZ3" s="458" t="s">
        <v>1159</v>
      </c>
      <c r="BOA3" s="458" t="s">
        <v>1159</v>
      </c>
      <c r="BOB3" s="458" t="s">
        <v>1159</v>
      </c>
      <c r="BOC3" s="458" t="s">
        <v>1159</v>
      </c>
      <c r="BOD3" s="458" t="s">
        <v>1159</v>
      </c>
      <c r="BOE3" s="458" t="s">
        <v>1159</v>
      </c>
      <c r="BOF3" s="458" t="s">
        <v>1159</v>
      </c>
      <c r="BOG3" s="458" t="s">
        <v>1159</v>
      </c>
      <c r="BOH3" s="458" t="s">
        <v>1159</v>
      </c>
      <c r="BOI3" s="458" t="s">
        <v>1159</v>
      </c>
      <c r="BOJ3" s="458" t="s">
        <v>1159</v>
      </c>
      <c r="BOK3" s="458" t="s">
        <v>1159</v>
      </c>
      <c r="BOL3" s="458" t="s">
        <v>1159</v>
      </c>
      <c r="BOM3" s="458" t="s">
        <v>1159</v>
      </c>
      <c r="BON3" s="458" t="s">
        <v>1159</v>
      </c>
      <c r="BOO3" s="458" t="s">
        <v>1159</v>
      </c>
      <c r="BOP3" s="458" t="s">
        <v>1159</v>
      </c>
      <c r="BOQ3" s="458" t="s">
        <v>1159</v>
      </c>
      <c r="BOR3" s="458" t="s">
        <v>1159</v>
      </c>
      <c r="BOS3" s="458" t="s">
        <v>1159</v>
      </c>
      <c r="BOT3" s="458" t="s">
        <v>1159</v>
      </c>
      <c r="BOU3" s="458" t="s">
        <v>1159</v>
      </c>
      <c r="BOV3" s="458" t="s">
        <v>1159</v>
      </c>
      <c r="BOW3" s="458" t="s">
        <v>1159</v>
      </c>
      <c r="BOX3" s="458" t="s">
        <v>1159</v>
      </c>
      <c r="BOY3" s="458" t="s">
        <v>1159</v>
      </c>
      <c r="BOZ3" s="458" t="s">
        <v>1159</v>
      </c>
      <c r="BPA3" s="458" t="s">
        <v>1159</v>
      </c>
      <c r="BPB3" s="458" t="s">
        <v>1159</v>
      </c>
      <c r="BPC3" s="458" t="s">
        <v>1159</v>
      </c>
      <c r="BPD3" s="458" t="s">
        <v>1159</v>
      </c>
      <c r="BPE3" s="458" t="s">
        <v>1159</v>
      </c>
      <c r="BPF3" s="458" t="s">
        <v>1159</v>
      </c>
      <c r="BPG3" s="458" t="s">
        <v>1159</v>
      </c>
      <c r="BPH3" s="458" t="s">
        <v>1159</v>
      </c>
      <c r="BPI3" s="458" t="s">
        <v>1159</v>
      </c>
      <c r="BPJ3" s="458" t="s">
        <v>1159</v>
      </c>
      <c r="BPK3" s="458" t="s">
        <v>1159</v>
      </c>
      <c r="BPL3" s="458" t="s">
        <v>1159</v>
      </c>
      <c r="BPM3" s="458" t="s">
        <v>1159</v>
      </c>
      <c r="BPN3" s="458" t="s">
        <v>1159</v>
      </c>
      <c r="BPO3" s="458" t="s">
        <v>1159</v>
      </c>
      <c r="BPP3" s="458" t="s">
        <v>1159</v>
      </c>
      <c r="BPQ3" s="458" t="s">
        <v>1159</v>
      </c>
      <c r="BPR3" s="458" t="s">
        <v>1159</v>
      </c>
      <c r="BPS3" s="458" t="s">
        <v>1159</v>
      </c>
      <c r="BPT3" s="458" t="s">
        <v>1159</v>
      </c>
      <c r="BPU3" s="458" t="s">
        <v>1159</v>
      </c>
      <c r="BPV3" s="458" t="s">
        <v>1159</v>
      </c>
      <c r="BPW3" s="458" t="s">
        <v>1159</v>
      </c>
      <c r="BPX3" s="458" t="s">
        <v>1159</v>
      </c>
      <c r="BPY3" s="458" t="s">
        <v>1159</v>
      </c>
      <c r="BPZ3" s="458" t="s">
        <v>1159</v>
      </c>
      <c r="BQA3" s="458" t="s">
        <v>1159</v>
      </c>
      <c r="BQB3" s="458" t="s">
        <v>1159</v>
      </c>
      <c r="BQC3" s="458" t="s">
        <v>1159</v>
      </c>
      <c r="BQD3" s="458" t="s">
        <v>1159</v>
      </c>
      <c r="BQE3" s="458" t="s">
        <v>1159</v>
      </c>
      <c r="BQF3" s="458" t="s">
        <v>1159</v>
      </c>
      <c r="BQG3" s="458" t="s">
        <v>1159</v>
      </c>
      <c r="BQH3" s="458" t="s">
        <v>1159</v>
      </c>
      <c r="BQI3" s="458" t="s">
        <v>1159</v>
      </c>
      <c r="BQJ3" s="458" t="s">
        <v>1159</v>
      </c>
      <c r="BQK3" s="458" t="s">
        <v>1159</v>
      </c>
      <c r="BQL3" s="458" t="s">
        <v>1159</v>
      </c>
      <c r="BQM3" s="458" t="s">
        <v>1159</v>
      </c>
      <c r="BQN3" s="458" t="s">
        <v>1159</v>
      </c>
      <c r="BQO3" s="458" t="s">
        <v>1159</v>
      </c>
      <c r="BQP3" s="458" t="s">
        <v>1159</v>
      </c>
      <c r="BQQ3" s="458" t="s">
        <v>1159</v>
      </c>
      <c r="BQR3" s="458" t="s">
        <v>1159</v>
      </c>
      <c r="BQS3" s="458" t="s">
        <v>1159</v>
      </c>
      <c r="BQT3" s="458" t="s">
        <v>1159</v>
      </c>
      <c r="BQU3" s="458" t="s">
        <v>1159</v>
      </c>
      <c r="BQV3" s="458" t="s">
        <v>1159</v>
      </c>
      <c r="BQW3" s="458" t="s">
        <v>1159</v>
      </c>
      <c r="BQX3" s="458" t="s">
        <v>1159</v>
      </c>
      <c r="BQY3" s="458" t="s">
        <v>1159</v>
      </c>
      <c r="BQZ3" s="458" t="s">
        <v>1159</v>
      </c>
      <c r="BRA3" s="458" t="s">
        <v>1159</v>
      </c>
      <c r="BRB3" s="458" t="s">
        <v>1159</v>
      </c>
      <c r="BRC3" s="458" t="s">
        <v>1159</v>
      </c>
      <c r="BRD3" s="458" t="s">
        <v>1159</v>
      </c>
      <c r="BRE3" s="458" t="s">
        <v>1159</v>
      </c>
      <c r="BRF3" s="458" t="s">
        <v>1159</v>
      </c>
      <c r="BRG3" s="458" t="s">
        <v>1159</v>
      </c>
      <c r="BRH3" s="458" t="s">
        <v>1159</v>
      </c>
      <c r="BRI3" s="458" t="s">
        <v>1159</v>
      </c>
      <c r="BRJ3" s="458" t="s">
        <v>1159</v>
      </c>
      <c r="BRK3" s="458" t="s">
        <v>1159</v>
      </c>
      <c r="BRL3" s="458" t="s">
        <v>1159</v>
      </c>
      <c r="BRM3" s="458" t="s">
        <v>1159</v>
      </c>
      <c r="BRN3" s="458" t="s">
        <v>1159</v>
      </c>
      <c r="BRO3" s="458" t="s">
        <v>1159</v>
      </c>
      <c r="BRP3" s="458" t="s">
        <v>1159</v>
      </c>
      <c r="BRQ3" s="458" t="s">
        <v>1159</v>
      </c>
      <c r="BRR3" s="458" t="s">
        <v>1159</v>
      </c>
      <c r="BRS3" s="458" t="s">
        <v>1159</v>
      </c>
      <c r="BRT3" s="458" t="s">
        <v>1159</v>
      </c>
      <c r="BRU3" s="458" t="s">
        <v>1159</v>
      </c>
      <c r="BRV3" s="458" t="s">
        <v>1159</v>
      </c>
      <c r="BRW3" s="458" t="s">
        <v>1159</v>
      </c>
      <c r="BRX3" s="458" t="s">
        <v>1159</v>
      </c>
      <c r="BRY3" s="458" t="s">
        <v>1159</v>
      </c>
      <c r="BRZ3" s="458" t="s">
        <v>1159</v>
      </c>
      <c r="BSA3" s="458" t="s">
        <v>1159</v>
      </c>
      <c r="BSB3" s="458" t="s">
        <v>1159</v>
      </c>
      <c r="BSC3" s="458" t="s">
        <v>1159</v>
      </c>
      <c r="BSD3" s="458" t="s">
        <v>1159</v>
      </c>
      <c r="BSE3" s="458" t="s">
        <v>1159</v>
      </c>
      <c r="BSF3" s="458" t="s">
        <v>1159</v>
      </c>
      <c r="BSG3" s="458" t="s">
        <v>1159</v>
      </c>
      <c r="BSH3" s="458" t="s">
        <v>1159</v>
      </c>
      <c r="BSI3" s="458" t="s">
        <v>1159</v>
      </c>
      <c r="BSJ3" s="458" t="s">
        <v>1159</v>
      </c>
      <c r="BSK3" s="458" t="s">
        <v>1159</v>
      </c>
      <c r="BSL3" s="458" t="s">
        <v>1159</v>
      </c>
      <c r="BSM3" s="458" t="s">
        <v>1159</v>
      </c>
      <c r="BSN3" s="458" t="s">
        <v>1159</v>
      </c>
      <c r="BSO3" s="458" t="s">
        <v>1159</v>
      </c>
      <c r="BSP3" s="458" t="s">
        <v>1159</v>
      </c>
      <c r="BSQ3" s="458" t="s">
        <v>1159</v>
      </c>
      <c r="BSR3" s="458" t="s">
        <v>1159</v>
      </c>
      <c r="BSS3" s="458" t="s">
        <v>1159</v>
      </c>
      <c r="BST3" s="458" t="s">
        <v>1159</v>
      </c>
      <c r="BSU3" s="458" t="s">
        <v>1159</v>
      </c>
      <c r="BSV3" s="458" t="s">
        <v>1159</v>
      </c>
      <c r="BSW3" s="458" t="s">
        <v>1159</v>
      </c>
      <c r="BSX3" s="458" t="s">
        <v>1159</v>
      </c>
      <c r="BSY3" s="458" t="s">
        <v>1159</v>
      </c>
      <c r="BSZ3" s="458" t="s">
        <v>1159</v>
      </c>
      <c r="BTA3" s="458" t="s">
        <v>1159</v>
      </c>
      <c r="BTB3" s="458" t="s">
        <v>1159</v>
      </c>
      <c r="BTC3" s="458" t="s">
        <v>1159</v>
      </c>
      <c r="BTD3" s="458" t="s">
        <v>1159</v>
      </c>
      <c r="BTE3" s="458" t="s">
        <v>1159</v>
      </c>
      <c r="BTF3" s="458" t="s">
        <v>1159</v>
      </c>
      <c r="BTG3" s="458" t="s">
        <v>1159</v>
      </c>
      <c r="BTH3" s="458" t="s">
        <v>1159</v>
      </c>
      <c r="BTI3" s="458" t="s">
        <v>1159</v>
      </c>
      <c r="BTJ3" s="458" t="s">
        <v>1159</v>
      </c>
      <c r="BTK3" s="458" t="s">
        <v>1159</v>
      </c>
      <c r="BTL3" s="458" t="s">
        <v>1159</v>
      </c>
      <c r="BTM3" s="458" t="s">
        <v>1159</v>
      </c>
      <c r="BTN3" s="458" t="s">
        <v>1159</v>
      </c>
      <c r="BTO3" s="458" t="s">
        <v>1159</v>
      </c>
      <c r="BTP3" s="458" t="s">
        <v>1159</v>
      </c>
      <c r="BTQ3" s="458" t="s">
        <v>1159</v>
      </c>
      <c r="BTR3" s="458" t="s">
        <v>1159</v>
      </c>
      <c r="BTS3" s="458" t="s">
        <v>1159</v>
      </c>
      <c r="BTT3" s="458" t="s">
        <v>1159</v>
      </c>
      <c r="BTU3" s="458" t="s">
        <v>1159</v>
      </c>
      <c r="BTV3" s="458" t="s">
        <v>1159</v>
      </c>
      <c r="BTW3" s="458" t="s">
        <v>1159</v>
      </c>
      <c r="BTX3" s="458" t="s">
        <v>1159</v>
      </c>
      <c r="BTY3" s="458" t="s">
        <v>1159</v>
      </c>
      <c r="BTZ3" s="458" t="s">
        <v>1159</v>
      </c>
      <c r="BUA3" s="458" t="s">
        <v>1159</v>
      </c>
      <c r="BUB3" s="458" t="s">
        <v>1159</v>
      </c>
      <c r="BUC3" s="458" t="s">
        <v>1159</v>
      </c>
      <c r="BUD3" s="458" t="s">
        <v>1159</v>
      </c>
      <c r="BUE3" s="458" t="s">
        <v>1159</v>
      </c>
      <c r="BUF3" s="458" t="s">
        <v>1159</v>
      </c>
      <c r="BUG3" s="458" t="s">
        <v>1159</v>
      </c>
      <c r="BUH3" s="458" t="s">
        <v>1159</v>
      </c>
      <c r="BUI3" s="458" t="s">
        <v>1159</v>
      </c>
      <c r="BUJ3" s="458" t="s">
        <v>1159</v>
      </c>
      <c r="BUK3" s="458" t="s">
        <v>1159</v>
      </c>
      <c r="BUL3" s="458" t="s">
        <v>1159</v>
      </c>
      <c r="BUM3" s="458" t="s">
        <v>1159</v>
      </c>
      <c r="BUN3" s="458" t="s">
        <v>1159</v>
      </c>
      <c r="BUO3" s="458" t="s">
        <v>1159</v>
      </c>
      <c r="BUP3" s="458" t="s">
        <v>1159</v>
      </c>
      <c r="BUQ3" s="458" t="s">
        <v>1159</v>
      </c>
      <c r="BUR3" s="458" t="s">
        <v>1159</v>
      </c>
      <c r="BUS3" s="458" t="s">
        <v>1159</v>
      </c>
      <c r="BUT3" s="458" t="s">
        <v>1159</v>
      </c>
      <c r="BUU3" s="458" t="s">
        <v>1159</v>
      </c>
      <c r="BUV3" s="458" t="s">
        <v>1159</v>
      </c>
      <c r="BUW3" s="458" t="s">
        <v>1159</v>
      </c>
      <c r="BUX3" s="458" t="s">
        <v>1159</v>
      </c>
      <c r="BUY3" s="458" t="s">
        <v>1159</v>
      </c>
      <c r="BUZ3" s="458" t="s">
        <v>1159</v>
      </c>
      <c r="BVA3" s="458" t="s">
        <v>1159</v>
      </c>
      <c r="BVB3" s="458" t="s">
        <v>1159</v>
      </c>
      <c r="BVC3" s="458" t="s">
        <v>1159</v>
      </c>
      <c r="BVD3" s="458" t="s">
        <v>1159</v>
      </c>
      <c r="BVE3" s="458" t="s">
        <v>1159</v>
      </c>
      <c r="BVF3" s="458" t="s">
        <v>1159</v>
      </c>
      <c r="BVG3" s="458" t="s">
        <v>1159</v>
      </c>
      <c r="BVH3" s="458" t="s">
        <v>1159</v>
      </c>
      <c r="BVI3" s="458" t="s">
        <v>1159</v>
      </c>
      <c r="BVJ3" s="458" t="s">
        <v>1159</v>
      </c>
      <c r="BVK3" s="458" t="s">
        <v>1159</v>
      </c>
      <c r="BVL3" s="458" t="s">
        <v>1159</v>
      </c>
      <c r="BVM3" s="458" t="s">
        <v>1159</v>
      </c>
      <c r="BVN3" s="458" t="s">
        <v>1159</v>
      </c>
      <c r="BVO3" s="458" t="s">
        <v>1159</v>
      </c>
      <c r="BVP3" s="458" t="s">
        <v>1159</v>
      </c>
      <c r="BVQ3" s="458" t="s">
        <v>1159</v>
      </c>
      <c r="BVR3" s="458" t="s">
        <v>1159</v>
      </c>
      <c r="BVS3" s="458" t="s">
        <v>1159</v>
      </c>
      <c r="BVT3" s="458" t="s">
        <v>1159</v>
      </c>
      <c r="BVU3" s="458" t="s">
        <v>1159</v>
      </c>
      <c r="BVV3" s="458" t="s">
        <v>1159</v>
      </c>
      <c r="BVW3" s="458" t="s">
        <v>1159</v>
      </c>
      <c r="BVX3" s="458" t="s">
        <v>1159</v>
      </c>
      <c r="BVY3" s="458" t="s">
        <v>1159</v>
      </c>
      <c r="BVZ3" s="458" t="s">
        <v>1159</v>
      </c>
      <c r="BWA3" s="458" t="s">
        <v>1159</v>
      </c>
      <c r="BWB3" s="458" t="s">
        <v>1159</v>
      </c>
      <c r="BWC3" s="458" t="s">
        <v>1159</v>
      </c>
      <c r="BWD3" s="458" t="s">
        <v>1159</v>
      </c>
      <c r="BWE3" s="458" t="s">
        <v>1159</v>
      </c>
      <c r="BWF3" s="458" t="s">
        <v>1159</v>
      </c>
      <c r="BWG3" s="458" t="s">
        <v>1159</v>
      </c>
      <c r="BWH3" s="458" t="s">
        <v>1159</v>
      </c>
      <c r="BWI3" s="458" t="s">
        <v>1159</v>
      </c>
      <c r="BWJ3" s="458" t="s">
        <v>1159</v>
      </c>
      <c r="BWK3" s="458" t="s">
        <v>1159</v>
      </c>
      <c r="BWL3" s="458" t="s">
        <v>1159</v>
      </c>
      <c r="BWM3" s="458" t="s">
        <v>1159</v>
      </c>
      <c r="BWN3" s="458" t="s">
        <v>1159</v>
      </c>
      <c r="BWO3" s="458" t="s">
        <v>1159</v>
      </c>
      <c r="BWP3" s="458" t="s">
        <v>1159</v>
      </c>
      <c r="BWQ3" s="458" t="s">
        <v>1159</v>
      </c>
      <c r="BWR3" s="458" t="s">
        <v>1159</v>
      </c>
      <c r="BWS3" s="458" t="s">
        <v>1159</v>
      </c>
      <c r="BWT3" s="458" t="s">
        <v>1159</v>
      </c>
      <c r="BWU3" s="458" t="s">
        <v>1159</v>
      </c>
      <c r="BWV3" s="458" t="s">
        <v>1159</v>
      </c>
      <c r="BWW3" s="458" t="s">
        <v>1159</v>
      </c>
      <c r="BWX3" s="458" t="s">
        <v>1159</v>
      </c>
      <c r="BWY3" s="458" t="s">
        <v>1159</v>
      </c>
      <c r="BWZ3" s="458" t="s">
        <v>1159</v>
      </c>
      <c r="BXA3" s="458" t="s">
        <v>1159</v>
      </c>
      <c r="BXB3" s="458" t="s">
        <v>1159</v>
      </c>
      <c r="BXC3" s="458" t="s">
        <v>1159</v>
      </c>
      <c r="BXD3" s="458" t="s">
        <v>1159</v>
      </c>
      <c r="BXE3" s="458" t="s">
        <v>1159</v>
      </c>
      <c r="BXF3" s="458" t="s">
        <v>1159</v>
      </c>
      <c r="BXG3" s="458" t="s">
        <v>1159</v>
      </c>
      <c r="BXH3" s="458" t="s">
        <v>1159</v>
      </c>
      <c r="BXI3" s="458" t="s">
        <v>1159</v>
      </c>
      <c r="BXJ3" s="458" t="s">
        <v>1159</v>
      </c>
      <c r="BXK3" s="458" t="s">
        <v>1159</v>
      </c>
      <c r="BXL3" s="458" t="s">
        <v>1159</v>
      </c>
      <c r="BXM3" s="458" t="s">
        <v>1159</v>
      </c>
      <c r="BXN3" s="458" t="s">
        <v>1159</v>
      </c>
      <c r="BXO3" s="458" t="s">
        <v>1159</v>
      </c>
      <c r="BXP3" s="458" t="s">
        <v>1159</v>
      </c>
      <c r="BXQ3" s="458" t="s">
        <v>1159</v>
      </c>
      <c r="BXR3" s="458" t="s">
        <v>1159</v>
      </c>
      <c r="BXS3" s="458" t="s">
        <v>1159</v>
      </c>
      <c r="BXT3" s="458" t="s">
        <v>1159</v>
      </c>
      <c r="BXU3" s="458" t="s">
        <v>1159</v>
      </c>
      <c r="BXV3" s="458" t="s">
        <v>1159</v>
      </c>
      <c r="BXW3" s="458" t="s">
        <v>1159</v>
      </c>
      <c r="BXX3" s="458" t="s">
        <v>1159</v>
      </c>
      <c r="BXY3" s="458" t="s">
        <v>1159</v>
      </c>
      <c r="BXZ3" s="458" t="s">
        <v>1159</v>
      </c>
      <c r="BYA3" s="458" t="s">
        <v>1159</v>
      </c>
      <c r="BYB3" s="458" t="s">
        <v>1159</v>
      </c>
      <c r="BYC3" s="458" t="s">
        <v>1159</v>
      </c>
      <c r="BYD3" s="458" t="s">
        <v>1159</v>
      </c>
      <c r="BYE3" s="458" t="s">
        <v>1159</v>
      </c>
      <c r="BYF3" s="458" t="s">
        <v>1159</v>
      </c>
      <c r="BYG3" s="458" t="s">
        <v>1159</v>
      </c>
      <c r="BYH3" s="458" t="s">
        <v>1159</v>
      </c>
      <c r="BYI3" s="458" t="s">
        <v>1159</v>
      </c>
      <c r="BYJ3" s="458" t="s">
        <v>1159</v>
      </c>
      <c r="BYK3" s="458" t="s">
        <v>1159</v>
      </c>
      <c r="BYL3" s="458" t="s">
        <v>1159</v>
      </c>
      <c r="BYM3" s="458" t="s">
        <v>1159</v>
      </c>
      <c r="BYN3" s="458" t="s">
        <v>1159</v>
      </c>
      <c r="BYO3" s="458" t="s">
        <v>1159</v>
      </c>
      <c r="BYP3" s="458" t="s">
        <v>1159</v>
      </c>
      <c r="BYQ3" s="458" t="s">
        <v>1159</v>
      </c>
      <c r="BYR3" s="458" t="s">
        <v>1159</v>
      </c>
      <c r="BYS3" s="458" t="s">
        <v>1159</v>
      </c>
      <c r="BYT3" s="458" t="s">
        <v>1159</v>
      </c>
      <c r="BYU3" s="458" t="s">
        <v>1159</v>
      </c>
      <c r="BYV3" s="458" t="s">
        <v>1159</v>
      </c>
      <c r="BYW3" s="458" t="s">
        <v>1159</v>
      </c>
      <c r="BYX3" s="458" t="s">
        <v>1159</v>
      </c>
      <c r="BYY3" s="458" t="s">
        <v>1159</v>
      </c>
      <c r="BYZ3" s="458" t="s">
        <v>1159</v>
      </c>
      <c r="BZA3" s="458" t="s">
        <v>1159</v>
      </c>
      <c r="BZB3" s="458" t="s">
        <v>1159</v>
      </c>
      <c r="BZC3" s="458" t="s">
        <v>1159</v>
      </c>
      <c r="BZD3" s="458" t="s">
        <v>1159</v>
      </c>
      <c r="BZE3" s="458" t="s">
        <v>1159</v>
      </c>
      <c r="BZF3" s="458" t="s">
        <v>1159</v>
      </c>
      <c r="BZG3" s="458" t="s">
        <v>1159</v>
      </c>
      <c r="BZH3" s="458" t="s">
        <v>1159</v>
      </c>
      <c r="BZI3" s="458" t="s">
        <v>1159</v>
      </c>
      <c r="BZJ3" s="458" t="s">
        <v>1159</v>
      </c>
      <c r="BZK3" s="458" t="s">
        <v>1159</v>
      </c>
      <c r="BZL3" s="458" t="s">
        <v>1159</v>
      </c>
      <c r="BZM3" s="458" t="s">
        <v>1159</v>
      </c>
      <c r="BZN3" s="458" t="s">
        <v>1159</v>
      </c>
      <c r="BZO3" s="458" t="s">
        <v>1159</v>
      </c>
      <c r="BZP3" s="458" t="s">
        <v>1159</v>
      </c>
      <c r="BZQ3" s="458" t="s">
        <v>1159</v>
      </c>
      <c r="BZR3" s="458" t="s">
        <v>1159</v>
      </c>
      <c r="BZS3" s="458" t="s">
        <v>1159</v>
      </c>
      <c r="BZT3" s="458" t="s">
        <v>1159</v>
      </c>
      <c r="BZU3" s="458" t="s">
        <v>1159</v>
      </c>
      <c r="BZV3" s="458" t="s">
        <v>1159</v>
      </c>
      <c r="BZW3" s="458" t="s">
        <v>1159</v>
      </c>
      <c r="BZX3" s="458" t="s">
        <v>1159</v>
      </c>
      <c r="BZY3" s="458" t="s">
        <v>1159</v>
      </c>
      <c r="BZZ3" s="458" t="s">
        <v>1159</v>
      </c>
      <c r="CAA3" s="458" t="s">
        <v>1159</v>
      </c>
      <c r="CAB3" s="458" t="s">
        <v>1159</v>
      </c>
      <c r="CAC3" s="458" t="s">
        <v>1159</v>
      </c>
      <c r="CAD3" s="458" t="s">
        <v>1159</v>
      </c>
      <c r="CAE3" s="458" t="s">
        <v>1159</v>
      </c>
      <c r="CAF3" s="458" t="s">
        <v>1159</v>
      </c>
      <c r="CAG3" s="458" t="s">
        <v>1159</v>
      </c>
      <c r="CAH3" s="458" t="s">
        <v>1159</v>
      </c>
      <c r="CAI3" s="458" t="s">
        <v>1159</v>
      </c>
      <c r="CAJ3" s="458" t="s">
        <v>1159</v>
      </c>
      <c r="CAK3" s="458" t="s">
        <v>1159</v>
      </c>
      <c r="CAL3" s="458" t="s">
        <v>1159</v>
      </c>
      <c r="CAM3" s="458" t="s">
        <v>1159</v>
      </c>
      <c r="CAN3" s="458" t="s">
        <v>1159</v>
      </c>
      <c r="CAO3" s="458" t="s">
        <v>1159</v>
      </c>
      <c r="CAP3" s="458" t="s">
        <v>1159</v>
      </c>
      <c r="CAQ3" s="458" t="s">
        <v>1159</v>
      </c>
      <c r="CAR3" s="458" t="s">
        <v>1159</v>
      </c>
      <c r="CAS3" s="458" t="s">
        <v>1159</v>
      </c>
      <c r="CAT3" s="458" t="s">
        <v>1159</v>
      </c>
      <c r="CAU3" s="458" t="s">
        <v>1159</v>
      </c>
      <c r="CAV3" s="458" t="s">
        <v>1159</v>
      </c>
      <c r="CAW3" s="458" t="s">
        <v>1159</v>
      </c>
      <c r="CAX3" s="458" t="s">
        <v>1159</v>
      </c>
      <c r="CAY3" s="458" t="s">
        <v>1159</v>
      </c>
      <c r="CAZ3" s="458" t="s">
        <v>1159</v>
      </c>
      <c r="CBA3" s="458" t="s">
        <v>1159</v>
      </c>
      <c r="CBB3" s="458" t="s">
        <v>1159</v>
      </c>
      <c r="CBC3" s="458" t="s">
        <v>1159</v>
      </c>
      <c r="CBD3" s="458" t="s">
        <v>1159</v>
      </c>
      <c r="CBE3" s="458" t="s">
        <v>1159</v>
      </c>
      <c r="CBF3" s="458" t="s">
        <v>1159</v>
      </c>
      <c r="CBG3" s="458" t="s">
        <v>1159</v>
      </c>
      <c r="CBH3" s="458" t="s">
        <v>1159</v>
      </c>
      <c r="CBI3" s="458" t="s">
        <v>1159</v>
      </c>
      <c r="CBJ3" s="458" t="s">
        <v>1159</v>
      </c>
      <c r="CBK3" s="458" t="s">
        <v>1159</v>
      </c>
      <c r="CBL3" s="458" t="s">
        <v>1159</v>
      </c>
      <c r="CBM3" s="458" t="s">
        <v>1159</v>
      </c>
      <c r="CBN3" s="458" t="s">
        <v>1159</v>
      </c>
      <c r="CBO3" s="458" t="s">
        <v>1159</v>
      </c>
      <c r="CBP3" s="458" t="s">
        <v>1159</v>
      </c>
      <c r="CBQ3" s="458" t="s">
        <v>1159</v>
      </c>
      <c r="CBR3" s="458" t="s">
        <v>1159</v>
      </c>
      <c r="CBS3" s="458" t="s">
        <v>1159</v>
      </c>
      <c r="CBT3" s="458" t="s">
        <v>1159</v>
      </c>
      <c r="CBU3" s="458" t="s">
        <v>1159</v>
      </c>
      <c r="CBV3" s="458" t="s">
        <v>1159</v>
      </c>
      <c r="CBW3" s="458" t="s">
        <v>1159</v>
      </c>
      <c r="CBX3" s="458" t="s">
        <v>1159</v>
      </c>
      <c r="CBY3" s="458" t="s">
        <v>1159</v>
      </c>
      <c r="CBZ3" s="458" t="s">
        <v>1159</v>
      </c>
      <c r="CCA3" s="458" t="s">
        <v>1159</v>
      </c>
      <c r="CCB3" s="458" t="s">
        <v>1159</v>
      </c>
      <c r="CCC3" s="458" t="s">
        <v>1159</v>
      </c>
      <c r="CCD3" s="458" t="s">
        <v>1159</v>
      </c>
      <c r="CCE3" s="458" t="s">
        <v>1159</v>
      </c>
      <c r="CCF3" s="458" t="s">
        <v>1159</v>
      </c>
      <c r="CCG3" s="458" t="s">
        <v>1159</v>
      </c>
      <c r="CCH3" s="458" t="s">
        <v>1159</v>
      </c>
      <c r="CCI3" s="458" t="s">
        <v>1159</v>
      </c>
      <c r="CCJ3" s="458" t="s">
        <v>1159</v>
      </c>
      <c r="CCK3" s="458" t="s">
        <v>1159</v>
      </c>
      <c r="CCL3" s="458" t="s">
        <v>1159</v>
      </c>
      <c r="CCM3" s="458" t="s">
        <v>1159</v>
      </c>
      <c r="CCN3" s="458" t="s">
        <v>1159</v>
      </c>
      <c r="CCO3" s="458" t="s">
        <v>1159</v>
      </c>
      <c r="CCP3" s="458" t="s">
        <v>1159</v>
      </c>
      <c r="CCQ3" s="458" t="s">
        <v>1159</v>
      </c>
      <c r="CCR3" s="458" t="s">
        <v>1159</v>
      </c>
      <c r="CCS3" s="458" t="s">
        <v>1159</v>
      </c>
      <c r="CCT3" s="458" t="s">
        <v>1159</v>
      </c>
      <c r="CCU3" s="458" t="s">
        <v>1159</v>
      </c>
      <c r="CCV3" s="458" t="s">
        <v>1159</v>
      </c>
      <c r="CCW3" s="458" t="s">
        <v>1159</v>
      </c>
      <c r="CCX3" s="458" t="s">
        <v>1159</v>
      </c>
      <c r="CCY3" s="458" t="s">
        <v>1159</v>
      </c>
      <c r="CCZ3" s="458" t="s">
        <v>1159</v>
      </c>
      <c r="CDA3" s="458" t="s">
        <v>1159</v>
      </c>
      <c r="CDB3" s="458" t="s">
        <v>1159</v>
      </c>
      <c r="CDC3" s="458" t="s">
        <v>1159</v>
      </c>
      <c r="CDD3" s="458" t="s">
        <v>1159</v>
      </c>
      <c r="CDE3" s="458" t="s">
        <v>1159</v>
      </c>
      <c r="CDF3" s="458" t="s">
        <v>1159</v>
      </c>
      <c r="CDG3" s="458" t="s">
        <v>1159</v>
      </c>
      <c r="CDH3" s="458" t="s">
        <v>1159</v>
      </c>
      <c r="CDI3" s="458" t="s">
        <v>1159</v>
      </c>
      <c r="CDJ3" s="458" t="s">
        <v>1159</v>
      </c>
      <c r="CDK3" s="458" t="s">
        <v>1159</v>
      </c>
      <c r="CDL3" s="458" t="s">
        <v>1159</v>
      </c>
      <c r="CDM3" s="458" t="s">
        <v>1159</v>
      </c>
      <c r="CDN3" s="458" t="s">
        <v>1159</v>
      </c>
      <c r="CDO3" s="458" t="s">
        <v>1159</v>
      </c>
      <c r="CDP3" s="458" t="s">
        <v>1159</v>
      </c>
      <c r="CDQ3" s="458" t="s">
        <v>1159</v>
      </c>
      <c r="CDR3" s="458" t="s">
        <v>1159</v>
      </c>
      <c r="CDS3" s="458" t="s">
        <v>1159</v>
      </c>
      <c r="CDT3" s="458" t="s">
        <v>1159</v>
      </c>
      <c r="CDU3" s="458" t="s">
        <v>1159</v>
      </c>
      <c r="CDV3" s="458" t="s">
        <v>1159</v>
      </c>
      <c r="CDW3" s="458" t="s">
        <v>1159</v>
      </c>
      <c r="CDX3" s="458" t="s">
        <v>1159</v>
      </c>
      <c r="CDY3" s="458" t="s">
        <v>1159</v>
      </c>
      <c r="CDZ3" s="458" t="s">
        <v>1159</v>
      </c>
      <c r="CEA3" s="458" t="s">
        <v>1159</v>
      </c>
      <c r="CEB3" s="458" t="s">
        <v>1159</v>
      </c>
      <c r="CEC3" s="458" t="s">
        <v>1159</v>
      </c>
      <c r="CED3" s="458" t="s">
        <v>1159</v>
      </c>
      <c r="CEE3" s="458" t="s">
        <v>1159</v>
      </c>
      <c r="CEF3" s="458" t="s">
        <v>1159</v>
      </c>
      <c r="CEG3" s="458" t="s">
        <v>1159</v>
      </c>
      <c r="CEH3" s="458" t="s">
        <v>1159</v>
      </c>
      <c r="CEI3" s="458" t="s">
        <v>1159</v>
      </c>
      <c r="CEJ3" s="458" t="s">
        <v>1159</v>
      </c>
      <c r="CEK3" s="458" t="s">
        <v>1159</v>
      </c>
      <c r="CEL3" s="458" t="s">
        <v>1159</v>
      </c>
      <c r="CEM3" s="458" t="s">
        <v>1159</v>
      </c>
      <c r="CEN3" s="458" t="s">
        <v>1159</v>
      </c>
      <c r="CEO3" s="458" t="s">
        <v>1159</v>
      </c>
      <c r="CEP3" s="458" t="s">
        <v>1159</v>
      </c>
      <c r="CEQ3" s="458" t="s">
        <v>1159</v>
      </c>
      <c r="CER3" s="458" t="s">
        <v>1159</v>
      </c>
      <c r="CES3" s="458" t="s">
        <v>1159</v>
      </c>
      <c r="CET3" s="458" t="s">
        <v>1159</v>
      </c>
      <c r="CEU3" s="458" t="s">
        <v>1159</v>
      </c>
      <c r="CEV3" s="458" t="s">
        <v>1159</v>
      </c>
      <c r="CEW3" s="458" t="s">
        <v>1159</v>
      </c>
      <c r="CEX3" s="458" t="s">
        <v>1159</v>
      </c>
      <c r="CEY3" s="458" t="s">
        <v>1159</v>
      </c>
      <c r="CEZ3" s="458" t="s">
        <v>1159</v>
      </c>
      <c r="CFA3" s="458" t="s">
        <v>1159</v>
      </c>
      <c r="CFB3" s="458" t="s">
        <v>1159</v>
      </c>
      <c r="CFC3" s="458" t="s">
        <v>1159</v>
      </c>
      <c r="CFD3" s="458" t="s">
        <v>1159</v>
      </c>
      <c r="CFE3" s="458" t="s">
        <v>1159</v>
      </c>
      <c r="CFF3" s="458" t="s">
        <v>1159</v>
      </c>
      <c r="CFG3" s="458" t="s">
        <v>1159</v>
      </c>
      <c r="CFH3" s="458" t="s">
        <v>1159</v>
      </c>
      <c r="CFI3" s="458" t="s">
        <v>1159</v>
      </c>
      <c r="CFJ3" s="458" t="s">
        <v>1159</v>
      </c>
      <c r="CFK3" s="458" t="s">
        <v>1159</v>
      </c>
      <c r="CFL3" s="458" t="s">
        <v>1159</v>
      </c>
      <c r="CFM3" s="458" t="s">
        <v>1159</v>
      </c>
      <c r="CFN3" s="458" t="s">
        <v>1159</v>
      </c>
      <c r="CFO3" s="458" t="s">
        <v>1159</v>
      </c>
      <c r="CFP3" s="458" t="s">
        <v>1159</v>
      </c>
      <c r="CFQ3" s="458" t="s">
        <v>1159</v>
      </c>
      <c r="CFR3" s="458" t="s">
        <v>1159</v>
      </c>
      <c r="CFS3" s="458" t="s">
        <v>1159</v>
      </c>
      <c r="CFT3" s="458" t="s">
        <v>1159</v>
      </c>
      <c r="CFU3" s="458" t="s">
        <v>1159</v>
      </c>
      <c r="CFV3" s="458" t="s">
        <v>1159</v>
      </c>
      <c r="CFW3" s="458" t="s">
        <v>1159</v>
      </c>
      <c r="CFX3" s="458" t="s">
        <v>1159</v>
      </c>
      <c r="CFY3" s="458" t="s">
        <v>1159</v>
      </c>
      <c r="CFZ3" s="458" t="s">
        <v>1159</v>
      </c>
      <c r="CGA3" s="458" t="s">
        <v>1159</v>
      </c>
      <c r="CGB3" s="458" t="s">
        <v>1159</v>
      </c>
      <c r="CGC3" s="458" t="s">
        <v>1159</v>
      </c>
      <c r="CGD3" s="458" t="s">
        <v>1159</v>
      </c>
      <c r="CGE3" s="458" t="s">
        <v>1159</v>
      </c>
      <c r="CGF3" s="458" t="s">
        <v>1159</v>
      </c>
      <c r="CGG3" s="458" t="s">
        <v>1159</v>
      </c>
      <c r="CGH3" s="458" t="s">
        <v>1159</v>
      </c>
      <c r="CGI3" s="458" t="s">
        <v>1159</v>
      </c>
      <c r="CGJ3" s="458" t="s">
        <v>1159</v>
      </c>
      <c r="CGK3" s="458" t="s">
        <v>1159</v>
      </c>
      <c r="CGL3" s="458" t="s">
        <v>1159</v>
      </c>
      <c r="CGM3" s="458" t="s">
        <v>1159</v>
      </c>
      <c r="CGN3" s="458" t="s">
        <v>1159</v>
      </c>
      <c r="CGO3" s="458" t="s">
        <v>1159</v>
      </c>
      <c r="CGP3" s="458" t="s">
        <v>1159</v>
      </c>
      <c r="CGQ3" s="458" t="s">
        <v>1159</v>
      </c>
      <c r="CGR3" s="458" t="s">
        <v>1159</v>
      </c>
      <c r="CGS3" s="458" t="s">
        <v>1159</v>
      </c>
      <c r="CGT3" s="458" t="s">
        <v>1159</v>
      </c>
      <c r="CGU3" s="458" t="s">
        <v>1159</v>
      </c>
      <c r="CGV3" s="458" t="s">
        <v>1159</v>
      </c>
      <c r="CGW3" s="458" t="s">
        <v>1159</v>
      </c>
      <c r="CGX3" s="458" t="s">
        <v>1159</v>
      </c>
      <c r="CGY3" s="458" t="s">
        <v>1159</v>
      </c>
      <c r="CGZ3" s="458" t="s">
        <v>1159</v>
      </c>
      <c r="CHA3" s="458" t="s">
        <v>1159</v>
      </c>
      <c r="CHB3" s="458" t="s">
        <v>1159</v>
      </c>
      <c r="CHC3" s="458" t="s">
        <v>1159</v>
      </c>
      <c r="CHD3" s="458" t="s">
        <v>1159</v>
      </c>
      <c r="CHE3" s="458" t="s">
        <v>1159</v>
      </c>
      <c r="CHF3" s="458" t="s">
        <v>1159</v>
      </c>
      <c r="CHG3" s="458" t="s">
        <v>1159</v>
      </c>
      <c r="CHH3" s="458" t="s">
        <v>1159</v>
      </c>
      <c r="CHI3" s="458" t="s">
        <v>1159</v>
      </c>
      <c r="CHJ3" s="458" t="s">
        <v>1159</v>
      </c>
      <c r="CHK3" s="458" t="s">
        <v>1159</v>
      </c>
      <c r="CHL3" s="458" t="s">
        <v>1159</v>
      </c>
      <c r="CHM3" s="458" t="s">
        <v>1159</v>
      </c>
      <c r="CHN3" s="458" t="s">
        <v>1159</v>
      </c>
      <c r="CHO3" s="458" t="s">
        <v>1159</v>
      </c>
      <c r="CHP3" s="458" t="s">
        <v>1159</v>
      </c>
      <c r="CHQ3" s="458" t="s">
        <v>1159</v>
      </c>
      <c r="CHR3" s="458" t="s">
        <v>1159</v>
      </c>
      <c r="CHS3" s="458" t="s">
        <v>1159</v>
      </c>
      <c r="CHT3" s="458" t="s">
        <v>1159</v>
      </c>
      <c r="CHU3" s="458" t="s">
        <v>1159</v>
      </c>
      <c r="CHV3" s="458" t="s">
        <v>1159</v>
      </c>
      <c r="CHW3" s="458" t="s">
        <v>1159</v>
      </c>
      <c r="CHX3" s="458" t="s">
        <v>1159</v>
      </c>
      <c r="CHY3" s="458" t="s">
        <v>1159</v>
      </c>
      <c r="CHZ3" s="458" t="s">
        <v>1159</v>
      </c>
      <c r="CIA3" s="458" t="s">
        <v>1159</v>
      </c>
      <c r="CIB3" s="458" t="s">
        <v>1159</v>
      </c>
      <c r="CIC3" s="458" t="s">
        <v>1159</v>
      </c>
      <c r="CID3" s="458" t="s">
        <v>1159</v>
      </c>
      <c r="CIE3" s="458" t="s">
        <v>1159</v>
      </c>
      <c r="CIF3" s="458" t="s">
        <v>1159</v>
      </c>
      <c r="CIG3" s="458" t="s">
        <v>1159</v>
      </c>
      <c r="CIH3" s="458" t="s">
        <v>1159</v>
      </c>
      <c r="CII3" s="458" t="s">
        <v>1159</v>
      </c>
      <c r="CIJ3" s="458" t="s">
        <v>1159</v>
      </c>
      <c r="CIK3" s="458" t="s">
        <v>1159</v>
      </c>
      <c r="CIL3" s="458" t="s">
        <v>1159</v>
      </c>
      <c r="CIM3" s="458" t="s">
        <v>1159</v>
      </c>
      <c r="CIN3" s="458" t="s">
        <v>1159</v>
      </c>
      <c r="CIO3" s="458" t="s">
        <v>1159</v>
      </c>
      <c r="CIP3" s="458" t="s">
        <v>1159</v>
      </c>
      <c r="CIQ3" s="458" t="s">
        <v>1159</v>
      </c>
      <c r="CIR3" s="458" t="s">
        <v>1159</v>
      </c>
      <c r="CIS3" s="458" t="s">
        <v>1159</v>
      </c>
      <c r="CIT3" s="458" t="s">
        <v>1159</v>
      </c>
      <c r="CIU3" s="458" t="s">
        <v>1159</v>
      </c>
      <c r="CIV3" s="458" t="s">
        <v>1159</v>
      </c>
      <c r="CIW3" s="458" t="s">
        <v>1159</v>
      </c>
      <c r="CIX3" s="458" t="s">
        <v>1159</v>
      </c>
      <c r="CIY3" s="458" t="s">
        <v>1159</v>
      </c>
      <c r="CIZ3" s="458" t="s">
        <v>1159</v>
      </c>
      <c r="CJA3" s="458" t="s">
        <v>1159</v>
      </c>
      <c r="CJB3" s="458" t="s">
        <v>1159</v>
      </c>
      <c r="CJC3" s="458" t="s">
        <v>1159</v>
      </c>
      <c r="CJD3" s="458" t="s">
        <v>1159</v>
      </c>
      <c r="CJE3" s="458" t="s">
        <v>1159</v>
      </c>
      <c r="CJF3" s="458" t="s">
        <v>1159</v>
      </c>
      <c r="CJG3" s="458" t="s">
        <v>1159</v>
      </c>
      <c r="CJH3" s="458" t="s">
        <v>1159</v>
      </c>
      <c r="CJI3" s="458" t="s">
        <v>1159</v>
      </c>
      <c r="CJJ3" s="458" t="s">
        <v>1159</v>
      </c>
      <c r="CJK3" s="458" t="s">
        <v>1159</v>
      </c>
      <c r="CJL3" s="458" t="s">
        <v>1159</v>
      </c>
      <c r="CJM3" s="458" t="s">
        <v>1159</v>
      </c>
      <c r="CJN3" s="458" t="s">
        <v>1159</v>
      </c>
      <c r="CJO3" s="458" t="s">
        <v>1159</v>
      </c>
      <c r="CJP3" s="458" t="s">
        <v>1159</v>
      </c>
      <c r="CJQ3" s="458" t="s">
        <v>1159</v>
      </c>
      <c r="CJR3" s="458" t="s">
        <v>1159</v>
      </c>
      <c r="CJS3" s="458" t="s">
        <v>1159</v>
      </c>
      <c r="CJT3" s="458" t="s">
        <v>1159</v>
      </c>
      <c r="CJU3" s="458" t="s">
        <v>1159</v>
      </c>
      <c r="CJV3" s="458" t="s">
        <v>1159</v>
      </c>
      <c r="CJW3" s="458" t="s">
        <v>1159</v>
      </c>
      <c r="CJX3" s="458" t="s">
        <v>1159</v>
      </c>
      <c r="CJY3" s="458" t="s">
        <v>1159</v>
      </c>
      <c r="CJZ3" s="458" t="s">
        <v>1159</v>
      </c>
      <c r="CKA3" s="458" t="s">
        <v>1159</v>
      </c>
      <c r="CKB3" s="458" t="s">
        <v>1159</v>
      </c>
      <c r="CKC3" s="458" t="s">
        <v>1159</v>
      </c>
      <c r="CKD3" s="458" t="s">
        <v>1159</v>
      </c>
      <c r="CKE3" s="458" t="s">
        <v>1159</v>
      </c>
      <c r="CKF3" s="458" t="s">
        <v>1159</v>
      </c>
      <c r="CKG3" s="458" t="s">
        <v>1159</v>
      </c>
      <c r="CKH3" s="458" t="s">
        <v>1159</v>
      </c>
      <c r="CKI3" s="458" t="s">
        <v>1159</v>
      </c>
      <c r="CKJ3" s="458" t="s">
        <v>1159</v>
      </c>
      <c r="CKK3" s="458" t="s">
        <v>1159</v>
      </c>
      <c r="CKL3" s="458" t="s">
        <v>1159</v>
      </c>
      <c r="CKM3" s="458" t="s">
        <v>1159</v>
      </c>
      <c r="CKN3" s="458" t="s">
        <v>1159</v>
      </c>
      <c r="CKO3" s="458" t="s">
        <v>1159</v>
      </c>
      <c r="CKP3" s="458" t="s">
        <v>1159</v>
      </c>
      <c r="CKQ3" s="458" t="s">
        <v>1159</v>
      </c>
      <c r="CKR3" s="458" t="s">
        <v>1159</v>
      </c>
      <c r="CKS3" s="458" t="s">
        <v>1159</v>
      </c>
      <c r="CKT3" s="458" t="s">
        <v>1159</v>
      </c>
      <c r="CKU3" s="458" t="s">
        <v>1159</v>
      </c>
      <c r="CKV3" s="458" t="s">
        <v>1159</v>
      </c>
      <c r="CKW3" s="458" t="s">
        <v>1159</v>
      </c>
      <c r="CKX3" s="458" t="s">
        <v>1159</v>
      </c>
      <c r="CKY3" s="458" t="s">
        <v>1159</v>
      </c>
      <c r="CKZ3" s="458" t="s">
        <v>1159</v>
      </c>
      <c r="CLA3" s="458" t="s">
        <v>1159</v>
      </c>
      <c r="CLB3" s="458" t="s">
        <v>1159</v>
      </c>
      <c r="CLC3" s="458" t="s">
        <v>1159</v>
      </c>
      <c r="CLD3" s="458" t="s">
        <v>1159</v>
      </c>
      <c r="CLE3" s="458" t="s">
        <v>1159</v>
      </c>
      <c r="CLF3" s="458" t="s">
        <v>1159</v>
      </c>
      <c r="CLG3" s="458" t="s">
        <v>1159</v>
      </c>
      <c r="CLH3" s="458" t="s">
        <v>1159</v>
      </c>
      <c r="CLI3" s="458" t="s">
        <v>1159</v>
      </c>
      <c r="CLJ3" s="458" t="s">
        <v>1159</v>
      </c>
      <c r="CLK3" s="458" t="s">
        <v>1159</v>
      </c>
      <c r="CLL3" s="458" t="s">
        <v>1159</v>
      </c>
      <c r="CLM3" s="458" t="s">
        <v>1159</v>
      </c>
      <c r="CLN3" s="458" t="s">
        <v>1159</v>
      </c>
      <c r="CLO3" s="458" t="s">
        <v>1159</v>
      </c>
      <c r="CLP3" s="458" t="s">
        <v>1159</v>
      </c>
      <c r="CLQ3" s="458" t="s">
        <v>1159</v>
      </c>
      <c r="CLR3" s="458" t="s">
        <v>1159</v>
      </c>
      <c r="CLS3" s="458" t="s">
        <v>1159</v>
      </c>
      <c r="CLT3" s="458" t="s">
        <v>1159</v>
      </c>
      <c r="CLU3" s="458" t="s">
        <v>1159</v>
      </c>
      <c r="CLV3" s="458" t="s">
        <v>1159</v>
      </c>
      <c r="CLW3" s="458" t="s">
        <v>1159</v>
      </c>
      <c r="CLX3" s="458" t="s">
        <v>1159</v>
      </c>
      <c r="CLY3" s="458" t="s">
        <v>1159</v>
      </c>
      <c r="CLZ3" s="458" t="s">
        <v>1159</v>
      </c>
      <c r="CMA3" s="458" t="s">
        <v>1159</v>
      </c>
      <c r="CMB3" s="458" t="s">
        <v>1159</v>
      </c>
      <c r="CMC3" s="458" t="s">
        <v>1159</v>
      </c>
      <c r="CMD3" s="458" t="s">
        <v>1159</v>
      </c>
      <c r="CME3" s="458" t="s">
        <v>1159</v>
      </c>
      <c r="CMF3" s="458" t="s">
        <v>1159</v>
      </c>
      <c r="CMG3" s="458" t="s">
        <v>1159</v>
      </c>
      <c r="CMH3" s="458" t="s">
        <v>1159</v>
      </c>
      <c r="CMI3" s="458" t="s">
        <v>1159</v>
      </c>
      <c r="CMJ3" s="458" t="s">
        <v>1159</v>
      </c>
      <c r="CMK3" s="458" t="s">
        <v>1159</v>
      </c>
      <c r="CML3" s="458" t="s">
        <v>1159</v>
      </c>
      <c r="CMM3" s="458" t="s">
        <v>1159</v>
      </c>
      <c r="CMN3" s="458" t="s">
        <v>1159</v>
      </c>
      <c r="CMO3" s="458" t="s">
        <v>1159</v>
      </c>
      <c r="CMP3" s="458" t="s">
        <v>1159</v>
      </c>
      <c r="CMQ3" s="458" t="s">
        <v>1159</v>
      </c>
      <c r="CMR3" s="458" t="s">
        <v>1159</v>
      </c>
      <c r="CMS3" s="458" t="s">
        <v>1159</v>
      </c>
      <c r="CMT3" s="458" t="s">
        <v>1159</v>
      </c>
      <c r="CMU3" s="458" t="s">
        <v>1159</v>
      </c>
      <c r="CMV3" s="458" t="s">
        <v>1159</v>
      </c>
      <c r="CMW3" s="458" t="s">
        <v>1159</v>
      </c>
      <c r="CMX3" s="458" t="s">
        <v>1159</v>
      </c>
      <c r="CMY3" s="458" t="s">
        <v>1159</v>
      </c>
      <c r="CMZ3" s="458" t="s">
        <v>1159</v>
      </c>
      <c r="CNA3" s="458" t="s">
        <v>1159</v>
      </c>
      <c r="CNB3" s="458" t="s">
        <v>1159</v>
      </c>
      <c r="CNC3" s="458" t="s">
        <v>1159</v>
      </c>
      <c r="CND3" s="458" t="s">
        <v>1159</v>
      </c>
      <c r="CNE3" s="458" t="s">
        <v>1159</v>
      </c>
      <c r="CNF3" s="458" t="s">
        <v>1159</v>
      </c>
      <c r="CNG3" s="458" t="s">
        <v>1159</v>
      </c>
      <c r="CNH3" s="458" t="s">
        <v>1159</v>
      </c>
      <c r="CNI3" s="458" t="s">
        <v>1159</v>
      </c>
      <c r="CNJ3" s="458" t="s">
        <v>1159</v>
      </c>
      <c r="CNK3" s="458" t="s">
        <v>1159</v>
      </c>
      <c r="CNL3" s="458" t="s">
        <v>1159</v>
      </c>
      <c r="CNM3" s="458" t="s">
        <v>1159</v>
      </c>
      <c r="CNN3" s="458" t="s">
        <v>1159</v>
      </c>
      <c r="CNO3" s="458" t="s">
        <v>1159</v>
      </c>
      <c r="CNP3" s="458" t="s">
        <v>1159</v>
      </c>
      <c r="CNQ3" s="458" t="s">
        <v>1159</v>
      </c>
      <c r="CNR3" s="458" t="s">
        <v>1159</v>
      </c>
      <c r="CNS3" s="458" t="s">
        <v>1159</v>
      </c>
      <c r="CNT3" s="458" t="s">
        <v>1159</v>
      </c>
      <c r="CNU3" s="458" t="s">
        <v>1159</v>
      </c>
      <c r="CNV3" s="458" t="s">
        <v>1159</v>
      </c>
      <c r="CNW3" s="458" t="s">
        <v>1159</v>
      </c>
      <c r="CNX3" s="458" t="s">
        <v>1159</v>
      </c>
      <c r="CNY3" s="458" t="s">
        <v>1159</v>
      </c>
      <c r="CNZ3" s="458" t="s">
        <v>1159</v>
      </c>
      <c r="COA3" s="458" t="s">
        <v>1159</v>
      </c>
      <c r="COB3" s="458" t="s">
        <v>1159</v>
      </c>
      <c r="COC3" s="458" t="s">
        <v>1159</v>
      </c>
      <c r="COD3" s="458" t="s">
        <v>1159</v>
      </c>
      <c r="COE3" s="458" t="s">
        <v>1159</v>
      </c>
      <c r="COF3" s="458" t="s">
        <v>1159</v>
      </c>
      <c r="COG3" s="458" t="s">
        <v>1159</v>
      </c>
      <c r="COH3" s="458" t="s">
        <v>1159</v>
      </c>
      <c r="COI3" s="458" t="s">
        <v>1159</v>
      </c>
      <c r="COJ3" s="458" t="s">
        <v>1159</v>
      </c>
      <c r="COK3" s="458" t="s">
        <v>1159</v>
      </c>
      <c r="COL3" s="458" t="s">
        <v>1159</v>
      </c>
      <c r="COM3" s="458" t="s">
        <v>1159</v>
      </c>
      <c r="CON3" s="458" t="s">
        <v>1159</v>
      </c>
      <c r="COO3" s="458" t="s">
        <v>1159</v>
      </c>
      <c r="COP3" s="458" t="s">
        <v>1159</v>
      </c>
      <c r="COQ3" s="458" t="s">
        <v>1159</v>
      </c>
      <c r="COR3" s="458" t="s">
        <v>1159</v>
      </c>
      <c r="COS3" s="458" t="s">
        <v>1159</v>
      </c>
      <c r="COT3" s="458" t="s">
        <v>1159</v>
      </c>
      <c r="COU3" s="458" t="s">
        <v>1159</v>
      </c>
      <c r="COV3" s="458" t="s">
        <v>1159</v>
      </c>
      <c r="COW3" s="458" t="s">
        <v>1159</v>
      </c>
      <c r="COX3" s="458" t="s">
        <v>1159</v>
      </c>
      <c r="COY3" s="458" t="s">
        <v>1159</v>
      </c>
      <c r="COZ3" s="458" t="s">
        <v>1159</v>
      </c>
      <c r="CPA3" s="458" t="s">
        <v>1159</v>
      </c>
      <c r="CPB3" s="458" t="s">
        <v>1159</v>
      </c>
      <c r="CPC3" s="458" t="s">
        <v>1159</v>
      </c>
      <c r="CPD3" s="458" t="s">
        <v>1159</v>
      </c>
      <c r="CPE3" s="458" t="s">
        <v>1159</v>
      </c>
      <c r="CPF3" s="458" t="s">
        <v>1159</v>
      </c>
      <c r="CPG3" s="458" t="s">
        <v>1159</v>
      </c>
      <c r="CPH3" s="458" t="s">
        <v>1159</v>
      </c>
      <c r="CPI3" s="458" t="s">
        <v>1159</v>
      </c>
      <c r="CPJ3" s="458" t="s">
        <v>1159</v>
      </c>
      <c r="CPK3" s="458" t="s">
        <v>1159</v>
      </c>
      <c r="CPL3" s="458" t="s">
        <v>1159</v>
      </c>
      <c r="CPM3" s="458" t="s">
        <v>1159</v>
      </c>
      <c r="CPN3" s="458" t="s">
        <v>1159</v>
      </c>
      <c r="CPO3" s="458" t="s">
        <v>1159</v>
      </c>
      <c r="CPP3" s="458" t="s">
        <v>1159</v>
      </c>
      <c r="CPQ3" s="458" t="s">
        <v>1159</v>
      </c>
      <c r="CPR3" s="458" t="s">
        <v>1159</v>
      </c>
      <c r="CPS3" s="458" t="s">
        <v>1159</v>
      </c>
      <c r="CPT3" s="458" t="s">
        <v>1159</v>
      </c>
      <c r="CPU3" s="458" t="s">
        <v>1159</v>
      </c>
      <c r="CPV3" s="458" t="s">
        <v>1159</v>
      </c>
      <c r="CPW3" s="458" t="s">
        <v>1159</v>
      </c>
      <c r="CPX3" s="458" t="s">
        <v>1159</v>
      </c>
      <c r="CPY3" s="458" t="s">
        <v>1159</v>
      </c>
      <c r="CPZ3" s="458" t="s">
        <v>1159</v>
      </c>
      <c r="CQA3" s="458" t="s">
        <v>1159</v>
      </c>
      <c r="CQB3" s="458" t="s">
        <v>1159</v>
      </c>
      <c r="CQC3" s="458" t="s">
        <v>1159</v>
      </c>
      <c r="CQD3" s="458" t="s">
        <v>1159</v>
      </c>
      <c r="CQE3" s="458" t="s">
        <v>1159</v>
      </c>
      <c r="CQF3" s="458" t="s">
        <v>1159</v>
      </c>
      <c r="CQG3" s="458" t="s">
        <v>1159</v>
      </c>
      <c r="CQH3" s="458" t="s">
        <v>1159</v>
      </c>
      <c r="CQI3" s="458" t="s">
        <v>1159</v>
      </c>
      <c r="CQJ3" s="458" t="s">
        <v>1159</v>
      </c>
      <c r="CQK3" s="458" t="s">
        <v>1159</v>
      </c>
      <c r="CQL3" s="458" t="s">
        <v>1159</v>
      </c>
      <c r="CQM3" s="458" t="s">
        <v>1159</v>
      </c>
      <c r="CQN3" s="458" t="s">
        <v>1159</v>
      </c>
      <c r="CQO3" s="458" t="s">
        <v>1159</v>
      </c>
      <c r="CQP3" s="458" t="s">
        <v>1159</v>
      </c>
      <c r="CQQ3" s="458" t="s">
        <v>1159</v>
      </c>
      <c r="CQR3" s="458" t="s">
        <v>1159</v>
      </c>
      <c r="CQS3" s="458" t="s">
        <v>1159</v>
      </c>
      <c r="CQT3" s="458" t="s">
        <v>1159</v>
      </c>
      <c r="CQU3" s="458" t="s">
        <v>1159</v>
      </c>
      <c r="CQV3" s="458" t="s">
        <v>1159</v>
      </c>
      <c r="CQW3" s="458" t="s">
        <v>1159</v>
      </c>
      <c r="CQX3" s="458" t="s">
        <v>1159</v>
      </c>
      <c r="CQY3" s="458" t="s">
        <v>1159</v>
      </c>
      <c r="CQZ3" s="458" t="s">
        <v>1159</v>
      </c>
      <c r="CRA3" s="458" t="s">
        <v>1159</v>
      </c>
      <c r="CRB3" s="458" t="s">
        <v>1159</v>
      </c>
      <c r="CRC3" s="458" t="s">
        <v>1159</v>
      </c>
      <c r="CRD3" s="458" t="s">
        <v>1159</v>
      </c>
      <c r="CRE3" s="458" t="s">
        <v>1159</v>
      </c>
      <c r="CRF3" s="458" t="s">
        <v>1159</v>
      </c>
      <c r="CRG3" s="458" t="s">
        <v>1159</v>
      </c>
      <c r="CRH3" s="458" t="s">
        <v>1159</v>
      </c>
      <c r="CRI3" s="458" t="s">
        <v>1159</v>
      </c>
      <c r="CRJ3" s="458" t="s">
        <v>1159</v>
      </c>
      <c r="CRK3" s="458" t="s">
        <v>1159</v>
      </c>
      <c r="CRL3" s="458" t="s">
        <v>1159</v>
      </c>
      <c r="CRM3" s="458" t="s">
        <v>1159</v>
      </c>
      <c r="CRN3" s="458" t="s">
        <v>1159</v>
      </c>
      <c r="CRO3" s="458" t="s">
        <v>1159</v>
      </c>
      <c r="CRP3" s="458" t="s">
        <v>1159</v>
      </c>
      <c r="CRQ3" s="458" t="s">
        <v>1159</v>
      </c>
      <c r="CRR3" s="458" t="s">
        <v>1159</v>
      </c>
      <c r="CRS3" s="458" t="s">
        <v>1159</v>
      </c>
      <c r="CRT3" s="458" t="s">
        <v>1159</v>
      </c>
      <c r="CRU3" s="458" t="s">
        <v>1159</v>
      </c>
      <c r="CRV3" s="458" t="s">
        <v>1159</v>
      </c>
      <c r="CRW3" s="458" t="s">
        <v>1159</v>
      </c>
      <c r="CRX3" s="458" t="s">
        <v>1159</v>
      </c>
      <c r="CRY3" s="458" t="s">
        <v>1159</v>
      </c>
      <c r="CRZ3" s="458" t="s">
        <v>1159</v>
      </c>
      <c r="CSA3" s="458" t="s">
        <v>1159</v>
      </c>
      <c r="CSB3" s="458" t="s">
        <v>1159</v>
      </c>
      <c r="CSC3" s="458" t="s">
        <v>1159</v>
      </c>
      <c r="CSD3" s="458" t="s">
        <v>1159</v>
      </c>
      <c r="CSE3" s="458" t="s">
        <v>1159</v>
      </c>
      <c r="CSF3" s="458" t="s">
        <v>1159</v>
      </c>
      <c r="CSG3" s="458" t="s">
        <v>1159</v>
      </c>
      <c r="CSH3" s="458" t="s">
        <v>1159</v>
      </c>
      <c r="CSI3" s="458" t="s">
        <v>1159</v>
      </c>
      <c r="CSJ3" s="458" t="s">
        <v>1159</v>
      </c>
      <c r="CSK3" s="458" t="s">
        <v>1159</v>
      </c>
      <c r="CSL3" s="458" t="s">
        <v>1159</v>
      </c>
      <c r="CSM3" s="458" t="s">
        <v>1159</v>
      </c>
      <c r="CSN3" s="458" t="s">
        <v>1159</v>
      </c>
      <c r="CSO3" s="458" t="s">
        <v>1159</v>
      </c>
      <c r="CSP3" s="458" t="s">
        <v>1159</v>
      </c>
      <c r="CSQ3" s="458" t="s">
        <v>1159</v>
      </c>
      <c r="CSR3" s="458" t="s">
        <v>1159</v>
      </c>
      <c r="CSS3" s="458" t="s">
        <v>1159</v>
      </c>
      <c r="CST3" s="458" t="s">
        <v>1159</v>
      </c>
      <c r="CSU3" s="458" t="s">
        <v>1159</v>
      </c>
      <c r="CSV3" s="458" t="s">
        <v>1159</v>
      </c>
      <c r="CSW3" s="458" t="s">
        <v>1159</v>
      </c>
      <c r="CSX3" s="458" t="s">
        <v>1159</v>
      </c>
      <c r="CSY3" s="458" t="s">
        <v>1159</v>
      </c>
      <c r="CSZ3" s="458" t="s">
        <v>1159</v>
      </c>
      <c r="CTA3" s="458" t="s">
        <v>1159</v>
      </c>
      <c r="CTB3" s="458" t="s">
        <v>1159</v>
      </c>
      <c r="CTC3" s="458" t="s">
        <v>1159</v>
      </c>
      <c r="CTD3" s="458" t="s">
        <v>1159</v>
      </c>
      <c r="CTE3" s="458" t="s">
        <v>1159</v>
      </c>
      <c r="CTF3" s="458" t="s">
        <v>1159</v>
      </c>
      <c r="CTG3" s="458" t="s">
        <v>1159</v>
      </c>
      <c r="CTH3" s="458" t="s">
        <v>1159</v>
      </c>
      <c r="CTI3" s="458" t="s">
        <v>1159</v>
      </c>
      <c r="CTJ3" s="458" t="s">
        <v>1159</v>
      </c>
      <c r="CTK3" s="458" t="s">
        <v>1159</v>
      </c>
      <c r="CTL3" s="458" t="s">
        <v>1159</v>
      </c>
      <c r="CTM3" s="458" t="s">
        <v>1159</v>
      </c>
      <c r="CTN3" s="458" t="s">
        <v>1159</v>
      </c>
      <c r="CTO3" s="458" t="s">
        <v>1159</v>
      </c>
      <c r="CTP3" s="458" t="s">
        <v>1159</v>
      </c>
      <c r="CTQ3" s="458" t="s">
        <v>1159</v>
      </c>
      <c r="CTR3" s="458" t="s">
        <v>1159</v>
      </c>
      <c r="CTS3" s="458" t="s">
        <v>1159</v>
      </c>
      <c r="CTT3" s="458" t="s">
        <v>1159</v>
      </c>
      <c r="CTU3" s="458" t="s">
        <v>1159</v>
      </c>
      <c r="CTV3" s="458" t="s">
        <v>1159</v>
      </c>
      <c r="CTW3" s="458" t="s">
        <v>1159</v>
      </c>
      <c r="CTX3" s="458" t="s">
        <v>1159</v>
      </c>
      <c r="CTY3" s="458" t="s">
        <v>1159</v>
      </c>
      <c r="CTZ3" s="458" t="s">
        <v>1159</v>
      </c>
      <c r="CUA3" s="458" t="s">
        <v>1159</v>
      </c>
      <c r="CUB3" s="458" t="s">
        <v>1159</v>
      </c>
      <c r="CUC3" s="458" t="s">
        <v>1159</v>
      </c>
      <c r="CUD3" s="458" t="s">
        <v>1159</v>
      </c>
      <c r="CUE3" s="458" t="s">
        <v>1159</v>
      </c>
      <c r="CUF3" s="458" t="s">
        <v>1159</v>
      </c>
      <c r="CUG3" s="458" t="s">
        <v>1159</v>
      </c>
      <c r="CUH3" s="458" t="s">
        <v>1159</v>
      </c>
      <c r="CUI3" s="458" t="s">
        <v>1159</v>
      </c>
      <c r="CUJ3" s="458" t="s">
        <v>1159</v>
      </c>
      <c r="CUK3" s="458" t="s">
        <v>1159</v>
      </c>
      <c r="CUL3" s="458" t="s">
        <v>1159</v>
      </c>
      <c r="CUM3" s="458" t="s">
        <v>1159</v>
      </c>
      <c r="CUN3" s="458" t="s">
        <v>1159</v>
      </c>
      <c r="CUO3" s="458" t="s">
        <v>1159</v>
      </c>
      <c r="CUP3" s="458" t="s">
        <v>1159</v>
      </c>
      <c r="CUQ3" s="458" t="s">
        <v>1159</v>
      </c>
      <c r="CUR3" s="458" t="s">
        <v>1159</v>
      </c>
      <c r="CUS3" s="458" t="s">
        <v>1159</v>
      </c>
      <c r="CUT3" s="458" t="s">
        <v>1159</v>
      </c>
      <c r="CUU3" s="458" t="s">
        <v>1159</v>
      </c>
      <c r="CUV3" s="458" t="s">
        <v>1159</v>
      </c>
      <c r="CUW3" s="458" t="s">
        <v>1159</v>
      </c>
      <c r="CUX3" s="458" t="s">
        <v>1159</v>
      </c>
      <c r="CUY3" s="458" t="s">
        <v>1159</v>
      </c>
      <c r="CUZ3" s="458" t="s">
        <v>1159</v>
      </c>
      <c r="CVA3" s="458" t="s">
        <v>1159</v>
      </c>
      <c r="CVB3" s="458" t="s">
        <v>1159</v>
      </c>
      <c r="CVC3" s="458" t="s">
        <v>1159</v>
      </c>
      <c r="CVD3" s="458" t="s">
        <v>1159</v>
      </c>
      <c r="CVE3" s="458" t="s">
        <v>1159</v>
      </c>
      <c r="CVF3" s="458" t="s">
        <v>1159</v>
      </c>
      <c r="CVG3" s="458" t="s">
        <v>1159</v>
      </c>
      <c r="CVH3" s="458" t="s">
        <v>1159</v>
      </c>
      <c r="CVI3" s="458" t="s">
        <v>1159</v>
      </c>
      <c r="CVJ3" s="458" t="s">
        <v>1159</v>
      </c>
      <c r="CVK3" s="458" t="s">
        <v>1159</v>
      </c>
      <c r="CVL3" s="458" t="s">
        <v>1159</v>
      </c>
      <c r="CVM3" s="458" t="s">
        <v>1159</v>
      </c>
      <c r="CVN3" s="458" t="s">
        <v>1159</v>
      </c>
      <c r="CVO3" s="458" t="s">
        <v>1159</v>
      </c>
      <c r="CVP3" s="458" t="s">
        <v>1159</v>
      </c>
      <c r="CVQ3" s="458" t="s">
        <v>1159</v>
      </c>
      <c r="CVR3" s="458" t="s">
        <v>1159</v>
      </c>
      <c r="CVS3" s="458" t="s">
        <v>1159</v>
      </c>
      <c r="CVT3" s="458" t="s">
        <v>1159</v>
      </c>
      <c r="CVU3" s="458" t="s">
        <v>1159</v>
      </c>
      <c r="CVV3" s="458" t="s">
        <v>1159</v>
      </c>
      <c r="CVW3" s="458" t="s">
        <v>1159</v>
      </c>
      <c r="CVX3" s="458" t="s">
        <v>1159</v>
      </c>
      <c r="CVY3" s="458" t="s">
        <v>1159</v>
      </c>
      <c r="CVZ3" s="458" t="s">
        <v>1159</v>
      </c>
      <c r="CWA3" s="458" t="s">
        <v>1159</v>
      </c>
      <c r="CWB3" s="458" t="s">
        <v>1159</v>
      </c>
      <c r="CWC3" s="458" t="s">
        <v>1159</v>
      </c>
      <c r="CWD3" s="458" t="s">
        <v>1159</v>
      </c>
      <c r="CWE3" s="458" t="s">
        <v>1159</v>
      </c>
      <c r="CWF3" s="458" t="s">
        <v>1159</v>
      </c>
      <c r="CWG3" s="458" t="s">
        <v>1159</v>
      </c>
      <c r="CWH3" s="458" t="s">
        <v>1159</v>
      </c>
      <c r="CWI3" s="458" t="s">
        <v>1159</v>
      </c>
      <c r="CWJ3" s="458" t="s">
        <v>1159</v>
      </c>
      <c r="CWK3" s="458" t="s">
        <v>1159</v>
      </c>
      <c r="CWL3" s="458" t="s">
        <v>1159</v>
      </c>
      <c r="CWM3" s="458" t="s">
        <v>1159</v>
      </c>
      <c r="CWN3" s="458" t="s">
        <v>1159</v>
      </c>
      <c r="CWO3" s="458" t="s">
        <v>1159</v>
      </c>
      <c r="CWP3" s="458" t="s">
        <v>1159</v>
      </c>
      <c r="CWQ3" s="458" t="s">
        <v>1159</v>
      </c>
      <c r="CWR3" s="458" t="s">
        <v>1159</v>
      </c>
      <c r="CWS3" s="458" t="s">
        <v>1159</v>
      </c>
      <c r="CWT3" s="458" t="s">
        <v>1159</v>
      </c>
      <c r="CWU3" s="458" t="s">
        <v>1159</v>
      </c>
      <c r="CWV3" s="458" t="s">
        <v>1159</v>
      </c>
      <c r="CWW3" s="458" t="s">
        <v>1159</v>
      </c>
      <c r="CWX3" s="458" t="s">
        <v>1159</v>
      </c>
      <c r="CWY3" s="458" t="s">
        <v>1159</v>
      </c>
      <c r="CWZ3" s="458" t="s">
        <v>1159</v>
      </c>
      <c r="CXA3" s="458" t="s">
        <v>1159</v>
      </c>
      <c r="CXB3" s="458" t="s">
        <v>1159</v>
      </c>
      <c r="CXC3" s="458" t="s">
        <v>1159</v>
      </c>
      <c r="CXD3" s="458" t="s">
        <v>1159</v>
      </c>
      <c r="CXE3" s="458" t="s">
        <v>1159</v>
      </c>
      <c r="CXF3" s="458" t="s">
        <v>1159</v>
      </c>
      <c r="CXG3" s="458" t="s">
        <v>1159</v>
      </c>
      <c r="CXH3" s="458" t="s">
        <v>1159</v>
      </c>
      <c r="CXI3" s="458" t="s">
        <v>1159</v>
      </c>
      <c r="CXJ3" s="458" t="s">
        <v>1159</v>
      </c>
      <c r="CXK3" s="458" t="s">
        <v>1159</v>
      </c>
      <c r="CXL3" s="458" t="s">
        <v>1159</v>
      </c>
      <c r="CXM3" s="458" t="s">
        <v>1159</v>
      </c>
      <c r="CXN3" s="458" t="s">
        <v>1159</v>
      </c>
      <c r="CXO3" s="458" t="s">
        <v>1159</v>
      </c>
      <c r="CXP3" s="458" t="s">
        <v>1159</v>
      </c>
      <c r="CXQ3" s="458" t="s">
        <v>1159</v>
      </c>
      <c r="CXR3" s="458" t="s">
        <v>1159</v>
      </c>
      <c r="CXS3" s="458" t="s">
        <v>1159</v>
      </c>
      <c r="CXT3" s="458" t="s">
        <v>1159</v>
      </c>
      <c r="CXU3" s="458" t="s">
        <v>1159</v>
      </c>
      <c r="CXV3" s="458" t="s">
        <v>1159</v>
      </c>
      <c r="CXW3" s="458" t="s">
        <v>1159</v>
      </c>
      <c r="CXX3" s="458" t="s">
        <v>1159</v>
      </c>
      <c r="CXY3" s="458" t="s">
        <v>1159</v>
      </c>
      <c r="CXZ3" s="458" t="s">
        <v>1159</v>
      </c>
      <c r="CYA3" s="458" t="s">
        <v>1159</v>
      </c>
      <c r="CYB3" s="458" t="s">
        <v>1159</v>
      </c>
      <c r="CYC3" s="458" t="s">
        <v>1159</v>
      </c>
      <c r="CYD3" s="458" t="s">
        <v>1159</v>
      </c>
      <c r="CYE3" s="458" t="s">
        <v>1159</v>
      </c>
      <c r="CYF3" s="458" t="s">
        <v>1159</v>
      </c>
      <c r="CYG3" s="458" t="s">
        <v>1159</v>
      </c>
      <c r="CYH3" s="458" t="s">
        <v>1159</v>
      </c>
      <c r="CYI3" s="458" t="s">
        <v>1159</v>
      </c>
      <c r="CYJ3" s="458" t="s">
        <v>1159</v>
      </c>
      <c r="CYK3" s="458" t="s">
        <v>1159</v>
      </c>
      <c r="CYL3" s="458" t="s">
        <v>1159</v>
      </c>
      <c r="CYM3" s="458" t="s">
        <v>1159</v>
      </c>
      <c r="CYN3" s="458" t="s">
        <v>1159</v>
      </c>
      <c r="CYO3" s="458" t="s">
        <v>1159</v>
      </c>
      <c r="CYP3" s="458" t="s">
        <v>1159</v>
      </c>
      <c r="CYQ3" s="458" t="s">
        <v>1159</v>
      </c>
      <c r="CYR3" s="458" t="s">
        <v>1159</v>
      </c>
      <c r="CYS3" s="458" t="s">
        <v>1159</v>
      </c>
      <c r="CYT3" s="458" t="s">
        <v>1159</v>
      </c>
      <c r="CYU3" s="458" t="s">
        <v>1159</v>
      </c>
      <c r="CYV3" s="458" t="s">
        <v>1159</v>
      </c>
      <c r="CYW3" s="458" t="s">
        <v>1159</v>
      </c>
      <c r="CYX3" s="458" t="s">
        <v>1159</v>
      </c>
      <c r="CYY3" s="458" t="s">
        <v>1159</v>
      </c>
      <c r="CYZ3" s="458" t="s">
        <v>1159</v>
      </c>
      <c r="CZA3" s="458" t="s">
        <v>1159</v>
      </c>
      <c r="CZB3" s="458" t="s">
        <v>1159</v>
      </c>
      <c r="CZC3" s="458" t="s">
        <v>1159</v>
      </c>
      <c r="CZD3" s="458" t="s">
        <v>1159</v>
      </c>
      <c r="CZE3" s="458" t="s">
        <v>1159</v>
      </c>
      <c r="CZF3" s="458" t="s">
        <v>1159</v>
      </c>
      <c r="CZG3" s="458" t="s">
        <v>1159</v>
      </c>
      <c r="CZH3" s="458" t="s">
        <v>1159</v>
      </c>
      <c r="CZI3" s="458" t="s">
        <v>1159</v>
      </c>
      <c r="CZJ3" s="458" t="s">
        <v>1159</v>
      </c>
      <c r="CZK3" s="458" t="s">
        <v>1159</v>
      </c>
      <c r="CZL3" s="458" t="s">
        <v>1159</v>
      </c>
      <c r="CZM3" s="458" t="s">
        <v>1159</v>
      </c>
      <c r="CZN3" s="458" t="s">
        <v>1159</v>
      </c>
      <c r="CZO3" s="458" t="s">
        <v>1159</v>
      </c>
      <c r="CZP3" s="458" t="s">
        <v>1159</v>
      </c>
      <c r="CZQ3" s="458" t="s">
        <v>1159</v>
      </c>
      <c r="CZR3" s="458" t="s">
        <v>1159</v>
      </c>
      <c r="CZS3" s="458" t="s">
        <v>1159</v>
      </c>
      <c r="CZT3" s="458" t="s">
        <v>1159</v>
      </c>
      <c r="CZU3" s="458" t="s">
        <v>1159</v>
      </c>
      <c r="CZV3" s="458" t="s">
        <v>1159</v>
      </c>
      <c r="CZW3" s="458" t="s">
        <v>1159</v>
      </c>
      <c r="CZX3" s="458" t="s">
        <v>1159</v>
      </c>
      <c r="CZY3" s="458" t="s">
        <v>1159</v>
      </c>
      <c r="CZZ3" s="458" t="s">
        <v>1159</v>
      </c>
      <c r="DAA3" s="458" t="s">
        <v>1159</v>
      </c>
      <c r="DAB3" s="458" t="s">
        <v>1159</v>
      </c>
      <c r="DAC3" s="458" t="s">
        <v>1159</v>
      </c>
      <c r="DAD3" s="458" t="s">
        <v>1159</v>
      </c>
      <c r="DAE3" s="458" t="s">
        <v>1159</v>
      </c>
      <c r="DAF3" s="458" t="s">
        <v>1159</v>
      </c>
      <c r="DAG3" s="458" t="s">
        <v>1159</v>
      </c>
      <c r="DAH3" s="458" t="s">
        <v>1159</v>
      </c>
      <c r="DAI3" s="458" t="s">
        <v>1159</v>
      </c>
      <c r="DAJ3" s="458" t="s">
        <v>1159</v>
      </c>
      <c r="DAK3" s="458" t="s">
        <v>1159</v>
      </c>
      <c r="DAL3" s="458" t="s">
        <v>1159</v>
      </c>
      <c r="DAM3" s="458" t="s">
        <v>1159</v>
      </c>
      <c r="DAN3" s="458" t="s">
        <v>1159</v>
      </c>
      <c r="DAO3" s="458" t="s">
        <v>1159</v>
      </c>
      <c r="DAP3" s="458" t="s">
        <v>1159</v>
      </c>
      <c r="DAQ3" s="458" t="s">
        <v>1159</v>
      </c>
      <c r="DAR3" s="458" t="s">
        <v>1159</v>
      </c>
      <c r="DAS3" s="458" t="s">
        <v>1159</v>
      </c>
      <c r="DAT3" s="458" t="s">
        <v>1159</v>
      </c>
      <c r="DAU3" s="458" t="s">
        <v>1159</v>
      </c>
      <c r="DAV3" s="458" t="s">
        <v>1159</v>
      </c>
      <c r="DAW3" s="458" t="s">
        <v>1159</v>
      </c>
      <c r="DAX3" s="458" t="s">
        <v>1159</v>
      </c>
      <c r="DAY3" s="458" t="s">
        <v>1159</v>
      </c>
      <c r="DAZ3" s="458" t="s">
        <v>1159</v>
      </c>
      <c r="DBA3" s="458" t="s">
        <v>1159</v>
      </c>
      <c r="DBB3" s="458" t="s">
        <v>1159</v>
      </c>
      <c r="DBC3" s="458" t="s">
        <v>1159</v>
      </c>
      <c r="DBD3" s="458" t="s">
        <v>1159</v>
      </c>
      <c r="DBE3" s="458" t="s">
        <v>1159</v>
      </c>
      <c r="DBF3" s="458" t="s">
        <v>1159</v>
      </c>
      <c r="DBG3" s="458" t="s">
        <v>1159</v>
      </c>
      <c r="DBH3" s="458" t="s">
        <v>1159</v>
      </c>
      <c r="DBI3" s="458" t="s">
        <v>1159</v>
      </c>
      <c r="DBJ3" s="458" t="s">
        <v>1159</v>
      </c>
      <c r="DBK3" s="458" t="s">
        <v>1159</v>
      </c>
      <c r="DBL3" s="458" t="s">
        <v>1159</v>
      </c>
      <c r="DBM3" s="458" t="s">
        <v>1159</v>
      </c>
      <c r="DBN3" s="458" t="s">
        <v>1159</v>
      </c>
      <c r="DBO3" s="458" t="s">
        <v>1159</v>
      </c>
      <c r="DBP3" s="458" t="s">
        <v>1159</v>
      </c>
      <c r="DBQ3" s="458" t="s">
        <v>1159</v>
      </c>
      <c r="DBR3" s="458" t="s">
        <v>1159</v>
      </c>
      <c r="DBS3" s="458" t="s">
        <v>1159</v>
      </c>
      <c r="DBT3" s="458" t="s">
        <v>1159</v>
      </c>
      <c r="DBU3" s="458" t="s">
        <v>1159</v>
      </c>
      <c r="DBV3" s="458" t="s">
        <v>1159</v>
      </c>
      <c r="DBW3" s="458" t="s">
        <v>1159</v>
      </c>
      <c r="DBX3" s="458" t="s">
        <v>1159</v>
      </c>
      <c r="DBY3" s="458" t="s">
        <v>1159</v>
      </c>
      <c r="DBZ3" s="458" t="s">
        <v>1159</v>
      </c>
      <c r="DCA3" s="458" t="s">
        <v>1159</v>
      </c>
      <c r="DCB3" s="458" t="s">
        <v>1159</v>
      </c>
      <c r="DCC3" s="458" t="s">
        <v>1159</v>
      </c>
      <c r="DCD3" s="458" t="s">
        <v>1159</v>
      </c>
      <c r="DCE3" s="458" t="s">
        <v>1159</v>
      </c>
      <c r="DCF3" s="458" t="s">
        <v>1159</v>
      </c>
      <c r="DCG3" s="458" t="s">
        <v>1159</v>
      </c>
      <c r="DCH3" s="458" t="s">
        <v>1159</v>
      </c>
      <c r="DCI3" s="458" t="s">
        <v>1159</v>
      </c>
      <c r="DCJ3" s="458" t="s">
        <v>1159</v>
      </c>
      <c r="DCK3" s="458" t="s">
        <v>1159</v>
      </c>
      <c r="DCL3" s="458" t="s">
        <v>1159</v>
      </c>
      <c r="DCM3" s="458" t="s">
        <v>1159</v>
      </c>
      <c r="DCN3" s="458" t="s">
        <v>1159</v>
      </c>
      <c r="DCO3" s="458" t="s">
        <v>1159</v>
      </c>
      <c r="DCP3" s="458" t="s">
        <v>1159</v>
      </c>
      <c r="DCQ3" s="458" t="s">
        <v>1159</v>
      </c>
      <c r="DCR3" s="458" t="s">
        <v>1159</v>
      </c>
      <c r="DCS3" s="458" t="s">
        <v>1159</v>
      </c>
      <c r="DCT3" s="458" t="s">
        <v>1159</v>
      </c>
      <c r="DCU3" s="458" t="s">
        <v>1159</v>
      </c>
      <c r="DCV3" s="458" t="s">
        <v>1159</v>
      </c>
      <c r="DCW3" s="458" t="s">
        <v>1159</v>
      </c>
      <c r="DCX3" s="458" t="s">
        <v>1159</v>
      </c>
      <c r="DCY3" s="458" t="s">
        <v>1159</v>
      </c>
      <c r="DCZ3" s="458" t="s">
        <v>1159</v>
      </c>
      <c r="DDA3" s="458" t="s">
        <v>1159</v>
      </c>
      <c r="DDB3" s="458" t="s">
        <v>1159</v>
      </c>
      <c r="DDC3" s="458" t="s">
        <v>1159</v>
      </c>
      <c r="DDD3" s="458" t="s">
        <v>1159</v>
      </c>
      <c r="DDE3" s="458" t="s">
        <v>1159</v>
      </c>
      <c r="DDF3" s="458" t="s">
        <v>1159</v>
      </c>
      <c r="DDG3" s="458" t="s">
        <v>1159</v>
      </c>
      <c r="DDH3" s="458" t="s">
        <v>1159</v>
      </c>
      <c r="DDI3" s="458" t="s">
        <v>1159</v>
      </c>
      <c r="DDJ3" s="458" t="s">
        <v>1159</v>
      </c>
      <c r="DDK3" s="458" t="s">
        <v>1159</v>
      </c>
      <c r="DDL3" s="458" t="s">
        <v>1159</v>
      </c>
      <c r="DDM3" s="458" t="s">
        <v>1159</v>
      </c>
      <c r="DDN3" s="458" t="s">
        <v>1159</v>
      </c>
      <c r="DDO3" s="458" t="s">
        <v>1159</v>
      </c>
      <c r="DDP3" s="458" t="s">
        <v>1159</v>
      </c>
      <c r="DDQ3" s="458" t="s">
        <v>1159</v>
      </c>
      <c r="DDR3" s="458" t="s">
        <v>1159</v>
      </c>
      <c r="DDS3" s="458" t="s">
        <v>1159</v>
      </c>
      <c r="DDT3" s="458" t="s">
        <v>1159</v>
      </c>
      <c r="DDU3" s="458" t="s">
        <v>1159</v>
      </c>
      <c r="DDV3" s="458" t="s">
        <v>1159</v>
      </c>
      <c r="DDW3" s="458" t="s">
        <v>1159</v>
      </c>
      <c r="DDX3" s="458" t="s">
        <v>1159</v>
      </c>
      <c r="DDY3" s="458" t="s">
        <v>1159</v>
      </c>
      <c r="DDZ3" s="458" t="s">
        <v>1159</v>
      </c>
      <c r="DEA3" s="458" t="s">
        <v>1159</v>
      </c>
      <c r="DEB3" s="458" t="s">
        <v>1159</v>
      </c>
      <c r="DEC3" s="458" t="s">
        <v>1159</v>
      </c>
      <c r="DED3" s="458" t="s">
        <v>1159</v>
      </c>
      <c r="DEE3" s="458" t="s">
        <v>1159</v>
      </c>
      <c r="DEF3" s="458" t="s">
        <v>1159</v>
      </c>
      <c r="DEG3" s="458" t="s">
        <v>1159</v>
      </c>
      <c r="DEH3" s="458" t="s">
        <v>1159</v>
      </c>
      <c r="DEI3" s="458" t="s">
        <v>1159</v>
      </c>
      <c r="DEJ3" s="458" t="s">
        <v>1159</v>
      </c>
      <c r="DEK3" s="458" t="s">
        <v>1159</v>
      </c>
      <c r="DEL3" s="458" t="s">
        <v>1159</v>
      </c>
      <c r="DEM3" s="458" t="s">
        <v>1159</v>
      </c>
      <c r="DEN3" s="458" t="s">
        <v>1159</v>
      </c>
      <c r="DEO3" s="458" t="s">
        <v>1159</v>
      </c>
      <c r="DEP3" s="458" t="s">
        <v>1159</v>
      </c>
      <c r="DEQ3" s="458" t="s">
        <v>1159</v>
      </c>
      <c r="DER3" s="458" t="s">
        <v>1159</v>
      </c>
      <c r="DES3" s="458" t="s">
        <v>1159</v>
      </c>
      <c r="DET3" s="458" t="s">
        <v>1159</v>
      </c>
      <c r="DEU3" s="458" t="s">
        <v>1159</v>
      </c>
      <c r="DEV3" s="458" t="s">
        <v>1159</v>
      </c>
      <c r="DEW3" s="458" t="s">
        <v>1159</v>
      </c>
      <c r="DEX3" s="458" t="s">
        <v>1159</v>
      </c>
      <c r="DEY3" s="458" t="s">
        <v>1159</v>
      </c>
      <c r="DEZ3" s="458" t="s">
        <v>1159</v>
      </c>
      <c r="DFA3" s="458" t="s">
        <v>1159</v>
      </c>
      <c r="DFB3" s="458" t="s">
        <v>1159</v>
      </c>
      <c r="DFC3" s="458" t="s">
        <v>1159</v>
      </c>
      <c r="DFD3" s="458" t="s">
        <v>1159</v>
      </c>
      <c r="DFE3" s="458" t="s">
        <v>1159</v>
      </c>
      <c r="DFF3" s="458" t="s">
        <v>1159</v>
      </c>
      <c r="DFG3" s="458" t="s">
        <v>1159</v>
      </c>
      <c r="DFH3" s="458" t="s">
        <v>1159</v>
      </c>
      <c r="DFI3" s="458" t="s">
        <v>1159</v>
      </c>
      <c r="DFJ3" s="458" t="s">
        <v>1159</v>
      </c>
      <c r="DFK3" s="458" t="s">
        <v>1159</v>
      </c>
      <c r="DFL3" s="458" t="s">
        <v>1159</v>
      </c>
      <c r="DFM3" s="458" t="s">
        <v>1159</v>
      </c>
      <c r="DFN3" s="458" t="s">
        <v>1159</v>
      </c>
      <c r="DFO3" s="458" t="s">
        <v>1159</v>
      </c>
      <c r="DFP3" s="458" t="s">
        <v>1159</v>
      </c>
      <c r="DFQ3" s="458" t="s">
        <v>1159</v>
      </c>
      <c r="DFR3" s="458" t="s">
        <v>1159</v>
      </c>
      <c r="DFS3" s="458" t="s">
        <v>1159</v>
      </c>
      <c r="DFT3" s="458" t="s">
        <v>1159</v>
      </c>
      <c r="DFU3" s="458" t="s">
        <v>1159</v>
      </c>
      <c r="DFV3" s="458" t="s">
        <v>1159</v>
      </c>
      <c r="DFW3" s="458" t="s">
        <v>1159</v>
      </c>
      <c r="DFX3" s="458" t="s">
        <v>1159</v>
      </c>
      <c r="DFY3" s="458" t="s">
        <v>1159</v>
      </c>
      <c r="DFZ3" s="458" t="s">
        <v>1159</v>
      </c>
      <c r="DGA3" s="458" t="s">
        <v>1159</v>
      </c>
      <c r="DGB3" s="458" t="s">
        <v>1159</v>
      </c>
      <c r="DGC3" s="458" t="s">
        <v>1159</v>
      </c>
      <c r="DGD3" s="458" t="s">
        <v>1159</v>
      </c>
      <c r="DGE3" s="458" t="s">
        <v>1159</v>
      </c>
      <c r="DGF3" s="458" t="s">
        <v>1159</v>
      </c>
      <c r="DGG3" s="458" t="s">
        <v>1159</v>
      </c>
      <c r="DGH3" s="458" t="s">
        <v>1159</v>
      </c>
      <c r="DGI3" s="458" t="s">
        <v>1159</v>
      </c>
      <c r="DGJ3" s="458" t="s">
        <v>1159</v>
      </c>
      <c r="DGK3" s="458" t="s">
        <v>1159</v>
      </c>
      <c r="DGL3" s="458" t="s">
        <v>1159</v>
      </c>
      <c r="DGM3" s="458" t="s">
        <v>1159</v>
      </c>
      <c r="DGN3" s="458" t="s">
        <v>1159</v>
      </c>
      <c r="DGO3" s="458" t="s">
        <v>1159</v>
      </c>
      <c r="DGP3" s="458" t="s">
        <v>1159</v>
      </c>
      <c r="DGQ3" s="458" t="s">
        <v>1159</v>
      </c>
      <c r="DGR3" s="458" t="s">
        <v>1159</v>
      </c>
      <c r="DGS3" s="458" t="s">
        <v>1159</v>
      </c>
      <c r="DGT3" s="458" t="s">
        <v>1159</v>
      </c>
      <c r="DGU3" s="458" t="s">
        <v>1159</v>
      </c>
      <c r="DGV3" s="458" t="s">
        <v>1159</v>
      </c>
      <c r="DGW3" s="458" t="s">
        <v>1159</v>
      </c>
      <c r="DGX3" s="458" t="s">
        <v>1159</v>
      </c>
      <c r="DGY3" s="458" t="s">
        <v>1159</v>
      </c>
      <c r="DGZ3" s="458" t="s">
        <v>1159</v>
      </c>
      <c r="DHA3" s="458" t="s">
        <v>1159</v>
      </c>
      <c r="DHB3" s="458" t="s">
        <v>1159</v>
      </c>
      <c r="DHC3" s="458" t="s">
        <v>1159</v>
      </c>
      <c r="DHD3" s="458" t="s">
        <v>1159</v>
      </c>
      <c r="DHE3" s="458" t="s">
        <v>1159</v>
      </c>
      <c r="DHF3" s="458" t="s">
        <v>1159</v>
      </c>
      <c r="DHG3" s="458" t="s">
        <v>1159</v>
      </c>
      <c r="DHH3" s="458" t="s">
        <v>1159</v>
      </c>
      <c r="DHI3" s="458" t="s">
        <v>1159</v>
      </c>
      <c r="DHJ3" s="458" t="s">
        <v>1159</v>
      </c>
      <c r="DHK3" s="458" t="s">
        <v>1159</v>
      </c>
      <c r="DHL3" s="458" t="s">
        <v>1159</v>
      </c>
      <c r="DHM3" s="458" t="s">
        <v>1159</v>
      </c>
      <c r="DHN3" s="458" t="s">
        <v>1159</v>
      </c>
      <c r="DHO3" s="458" t="s">
        <v>1159</v>
      </c>
      <c r="DHP3" s="458" t="s">
        <v>1159</v>
      </c>
      <c r="DHQ3" s="458" t="s">
        <v>1159</v>
      </c>
      <c r="DHR3" s="458" t="s">
        <v>1159</v>
      </c>
      <c r="DHS3" s="458" t="s">
        <v>1159</v>
      </c>
      <c r="DHT3" s="458" t="s">
        <v>1159</v>
      </c>
      <c r="DHU3" s="458" t="s">
        <v>1159</v>
      </c>
      <c r="DHV3" s="458" t="s">
        <v>1159</v>
      </c>
      <c r="DHW3" s="458" t="s">
        <v>1159</v>
      </c>
      <c r="DHX3" s="458" t="s">
        <v>1159</v>
      </c>
      <c r="DHY3" s="458" t="s">
        <v>1159</v>
      </c>
      <c r="DHZ3" s="458" t="s">
        <v>1159</v>
      </c>
      <c r="DIA3" s="458" t="s">
        <v>1159</v>
      </c>
      <c r="DIB3" s="458" t="s">
        <v>1159</v>
      </c>
      <c r="DIC3" s="458" t="s">
        <v>1159</v>
      </c>
      <c r="DID3" s="458" t="s">
        <v>1159</v>
      </c>
      <c r="DIE3" s="458" t="s">
        <v>1159</v>
      </c>
      <c r="DIF3" s="458" t="s">
        <v>1159</v>
      </c>
      <c r="DIG3" s="458" t="s">
        <v>1159</v>
      </c>
      <c r="DIH3" s="458" t="s">
        <v>1159</v>
      </c>
      <c r="DII3" s="458" t="s">
        <v>1159</v>
      </c>
      <c r="DIJ3" s="458" t="s">
        <v>1159</v>
      </c>
      <c r="DIK3" s="458" t="s">
        <v>1159</v>
      </c>
      <c r="DIL3" s="458" t="s">
        <v>1159</v>
      </c>
      <c r="DIM3" s="458" t="s">
        <v>1159</v>
      </c>
      <c r="DIN3" s="458" t="s">
        <v>1159</v>
      </c>
      <c r="DIO3" s="458" t="s">
        <v>1159</v>
      </c>
      <c r="DIP3" s="458" t="s">
        <v>1159</v>
      </c>
      <c r="DIQ3" s="458" t="s">
        <v>1159</v>
      </c>
      <c r="DIR3" s="458" t="s">
        <v>1159</v>
      </c>
      <c r="DIS3" s="458" t="s">
        <v>1159</v>
      </c>
      <c r="DIT3" s="458" t="s">
        <v>1159</v>
      </c>
      <c r="DIU3" s="458" t="s">
        <v>1159</v>
      </c>
      <c r="DIV3" s="458" t="s">
        <v>1159</v>
      </c>
      <c r="DIW3" s="458" t="s">
        <v>1159</v>
      </c>
      <c r="DIX3" s="458" t="s">
        <v>1159</v>
      </c>
      <c r="DIY3" s="458" t="s">
        <v>1159</v>
      </c>
      <c r="DIZ3" s="458" t="s">
        <v>1159</v>
      </c>
      <c r="DJA3" s="458" t="s">
        <v>1159</v>
      </c>
      <c r="DJB3" s="458" t="s">
        <v>1159</v>
      </c>
      <c r="DJC3" s="458" t="s">
        <v>1159</v>
      </c>
      <c r="DJD3" s="458" t="s">
        <v>1159</v>
      </c>
      <c r="DJE3" s="458" t="s">
        <v>1159</v>
      </c>
      <c r="DJF3" s="458" t="s">
        <v>1159</v>
      </c>
      <c r="DJG3" s="458" t="s">
        <v>1159</v>
      </c>
      <c r="DJH3" s="458" t="s">
        <v>1159</v>
      </c>
      <c r="DJI3" s="458" t="s">
        <v>1159</v>
      </c>
      <c r="DJJ3" s="458" t="s">
        <v>1159</v>
      </c>
      <c r="DJK3" s="458" t="s">
        <v>1159</v>
      </c>
      <c r="DJL3" s="458" t="s">
        <v>1159</v>
      </c>
      <c r="DJM3" s="458" t="s">
        <v>1159</v>
      </c>
      <c r="DJN3" s="458" t="s">
        <v>1159</v>
      </c>
      <c r="DJO3" s="458" t="s">
        <v>1159</v>
      </c>
      <c r="DJP3" s="458" t="s">
        <v>1159</v>
      </c>
      <c r="DJQ3" s="458" t="s">
        <v>1159</v>
      </c>
      <c r="DJR3" s="458" t="s">
        <v>1159</v>
      </c>
      <c r="DJS3" s="458" t="s">
        <v>1159</v>
      </c>
      <c r="DJT3" s="458" t="s">
        <v>1159</v>
      </c>
      <c r="DJU3" s="458" t="s">
        <v>1159</v>
      </c>
      <c r="DJV3" s="458" t="s">
        <v>1159</v>
      </c>
      <c r="DJW3" s="458" t="s">
        <v>1159</v>
      </c>
      <c r="DJX3" s="458" t="s">
        <v>1159</v>
      </c>
      <c r="DJY3" s="458" t="s">
        <v>1159</v>
      </c>
      <c r="DJZ3" s="458" t="s">
        <v>1159</v>
      </c>
      <c r="DKA3" s="458" t="s">
        <v>1159</v>
      </c>
      <c r="DKB3" s="458" t="s">
        <v>1159</v>
      </c>
      <c r="DKC3" s="458" t="s">
        <v>1159</v>
      </c>
      <c r="DKD3" s="458" t="s">
        <v>1159</v>
      </c>
      <c r="DKE3" s="458" t="s">
        <v>1159</v>
      </c>
      <c r="DKF3" s="458" t="s">
        <v>1159</v>
      </c>
      <c r="DKG3" s="458" t="s">
        <v>1159</v>
      </c>
      <c r="DKH3" s="458" t="s">
        <v>1159</v>
      </c>
      <c r="DKI3" s="458" t="s">
        <v>1159</v>
      </c>
      <c r="DKJ3" s="458" t="s">
        <v>1159</v>
      </c>
      <c r="DKK3" s="458" t="s">
        <v>1159</v>
      </c>
      <c r="DKL3" s="458" t="s">
        <v>1159</v>
      </c>
      <c r="DKM3" s="458" t="s">
        <v>1159</v>
      </c>
      <c r="DKN3" s="458" t="s">
        <v>1159</v>
      </c>
      <c r="DKO3" s="458" t="s">
        <v>1159</v>
      </c>
      <c r="DKP3" s="458" t="s">
        <v>1159</v>
      </c>
      <c r="DKQ3" s="458" t="s">
        <v>1159</v>
      </c>
      <c r="DKR3" s="458" t="s">
        <v>1159</v>
      </c>
      <c r="DKS3" s="458" t="s">
        <v>1159</v>
      </c>
      <c r="DKT3" s="458" t="s">
        <v>1159</v>
      </c>
      <c r="DKU3" s="458" t="s">
        <v>1159</v>
      </c>
      <c r="DKV3" s="458" t="s">
        <v>1159</v>
      </c>
      <c r="DKW3" s="458" t="s">
        <v>1159</v>
      </c>
      <c r="DKX3" s="458" t="s">
        <v>1159</v>
      </c>
      <c r="DKY3" s="458" t="s">
        <v>1159</v>
      </c>
      <c r="DKZ3" s="458" t="s">
        <v>1159</v>
      </c>
      <c r="DLA3" s="458" t="s">
        <v>1159</v>
      </c>
      <c r="DLB3" s="458" t="s">
        <v>1159</v>
      </c>
      <c r="DLC3" s="458" t="s">
        <v>1159</v>
      </c>
      <c r="DLD3" s="458" t="s">
        <v>1159</v>
      </c>
      <c r="DLE3" s="458" t="s">
        <v>1159</v>
      </c>
      <c r="DLF3" s="458" t="s">
        <v>1159</v>
      </c>
      <c r="DLG3" s="458" t="s">
        <v>1159</v>
      </c>
      <c r="DLH3" s="458" t="s">
        <v>1159</v>
      </c>
      <c r="DLI3" s="458" t="s">
        <v>1159</v>
      </c>
      <c r="DLJ3" s="458" t="s">
        <v>1159</v>
      </c>
      <c r="DLK3" s="458" t="s">
        <v>1159</v>
      </c>
      <c r="DLL3" s="458" t="s">
        <v>1159</v>
      </c>
      <c r="DLM3" s="458" t="s">
        <v>1159</v>
      </c>
      <c r="DLN3" s="458" t="s">
        <v>1159</v>
      </c>
      <c r="DLO3" s="458" t="s">
        <v>1159</v>
      </c>
      <c r="DLP3" s="458" t="s">
        <v>1159</v>
      </c>
      <c r="DLQ3" s="458" t="s">
        <v>1159</v>
      </c>
      <c r="DLR3" s="458" t="s">
        <v>1159</v>
      </c>
      <c r="DLS3" s="458" t="s">
        <v>1159</v>
      </c>
      <c r="DLT3" s="458" t="s">
        <v>1159</v>
      </c>
      <c r="DLU3" s="458" t="s">
        <v>1159</v>
      </c>
      <c r="DLV3" s="458" t="s">
        <v>1159</v>
      </c>
      <c r="DLW3" s="458" t="s">
        <v>1159</v>
      </c>
      <c r="DLX3" s="458" t="s">
        <v>1159</v>
      </c>
      <c r="DLY3" s="458" t="s">
        <v>1159</v>
      </c>
      <c r="DLZ3" s="458" t="s">
        <v>1159</v>
      </c>
      <c r="DMA3" s="458" t="s">
        <v>1159</v>
      </c>
      <c r="DMB3" s="458" t="s">
        <v>1159</v>
      </c>
      <c r="DMC3" s="458" t="s">
        <v>1159</v>
      </c>
      <c r="DMD3" s="458" t="s">
        <v>1159</v>
      </c>
      <c r="DME3" s="458" t="s">
        <v>1159</v>
      </c>
      <c r="DMF3" s="458" t="s">
        <v>1159</v>
      </c>
      <c r="DMG3" s="458" t="s">
        <v>1159</v>
      </c>
      <c r="DMH3" s="458" t="s">
        <v>1159</v>
      </c>
      <c r="DMI3" s="458" t="s">
        <v>1159</v>
      </c>
      <c r="DMJ3" s="458" t="s">
        <v>1159</v>
      </c>
      <c r="DMK3" s="458" t="s">
        <v>1159</v>
      </c>
      <c r="DML3" s="458" t="s">
        <v>1159</v>
      </c>
      <c r="DMM3" s="458" t="s">
        <v>1159</v>
      </c>
      <c r="DMN3" s="458" t="s">
        <v>1159</v>
      </c>
      <c r="DMO3" s="458" t="s">
        <v>1159</v>
      </c>
      <c r="DMP3" s="458" t="s">
        <v>1159</v>
      </c>
      <c r="DMQ3" s="458" t="s">
        <v>1159</v>
      </c>
      <c r="DMR3" s="458" t="s">
        <v>1159</v>
      </c>
      <c r="DMS3" s="458" t="s">
        <v>1159</v>
      </c>
      <c r="DMT3" s="458" t="s">
        <v>1159</v>
      </c>
      <c r="DMU3" s="458" t="s">
        <v>1159</v>
      </c>
      <c r="DMV3" s="458" t="s">
        <v>1159</v>
      </c>
      <c r="DMW3" s="458" t="s">
        <v>1159</v>
      </c>
      <c r="DMX3" s="458" t="s">
        <v>1159</v>
      </c>
      <c r="DMY3" s="458" t="s">
        <v>1159</v>
      </c>
      <c r="DMZ3" s="458" t="s">
        <v>1159</v>
      </c>
      <c r="DNA3" s="458" t="s">
        <v>1159</v>
      </c>
      <c r="DNB3" s="458" t="s">
        <v>1159</v>
      </c>
      <c r="DNC3" s="458" t="s">
        <v>1159</v>
      </c>
      <c r="DND3" s="458" t="s">
        <v>1159</v>
      </c>
      <c r="DNE3" s="458" t="s">
        <v>1159</v>
      </c>
      <c r="DNF3" s="458" t="s">
        <v>1159</v>
      </c>
      <c r="DNG3" s="458" t="s">
        <v>1159</v>
      </c>
      <c r="DNH3" s="458" t="s">
        <v>1159</v>
      </c>
      <c r="DNI3" s="458" t="s">
        <v>1159</v>
      </c>
      <c r="DNJ3" s="458" t="s">
        <v>1159</v>
      </c>
      <c r="DNK3" s="458" t="s">
        <v>1159</v>
      </c>
      <c r="DNL3" s="458" t="s">
        <v>1159</v>
      </c>
      <c r="DNM3" s="458" t="s">
        <v>1159</v>
      </c>
      <c r="DNN3" s="458" t="s">
        <v>1159</v>
      </c>
      <c r="DNO3" s="458" t="s">
        <v>1159</v>
      </c>
      <c r="DNP3" s="458" t="s">
        <v>1159</v>
      </c>
      <c r="DNQ3" s="458" t="s">
        <v>1159</v>
      </c>
      <c r="DNR3" s="458" t="s">
        <v>1159</v>
      </c>
      <c r="DNS3" s="458" t="s">
        <v>1159</v>
      </c>
      <c r="DNT3" s="458" t="s">
        <v>1159</v>
      </c>
      <c r="DNU3" s="458" t="s">
        <v>1159</v>
      </c>
      <c r="DNV3" s="458" t="s">
        <v>1159</v>
      </c>
      <c r="DNW3" s="458" t="s">
        <v>1159</v>
      </c>
      <c r="DNX3" s="458" t="s">
        <v>1159</v>
      </c>
      <c r="DNY3" s="458" t="s">
        <v>1159</v>
      </c>
      <c r="DNZ3" s="458" t="s">
        <v>1159</v>
      </c>
      <c r="DOA3" s="458" t="s">
        <v>1159</v>
      </c>
      <c r="DOB3" s="458" t="s">
        <v>1159</v>
      </c>
      <c r="DOC3" s="458" t="s">
        <v>1159</v>
      </c>
      <c r="DOD3" s="458" t="s">
        <v>1159</v>
      </c>
      <c r="DOE3" s="458" t="s">
        <v>1159</v>
      </c>
      <c r="DOF3" s="458" t="s">
        <v>1159</v>
      </c>
      <c r="DOG3" s="458" t="s">
        <v>1159</v>
      </c>
      <c r="DOH3" s="458" t="s">
        <v>1159</v>
      </c>
      <c r="DOI3" s="458" t="s">
        <v>1159</v>
      </c>
      <c r="DOJ3" s="458" t="s">
        <v>1159</v>
      </c>
      <c r="DOK3" s="458" t="s">
        <v>1159</v>
      </c>
      <c r="DOL3" s="458" t="s">
        <v>1159</v>
      </c>
      <c r="DOM3" s="458" t="s">
        <v>1159</v>
      </c>
      <c r="DON3" s="458" t="s">
        <v>1159</v>
      </c>
      <c r="DOO3" s="458" t="s">
        <v>1159</v>
      </c>
      <c r="DOP3" s="458" t="s">
        <v>1159</v>
      </c>
      <c r="DOQ3" s="458" t="s">
        <v>1159</v>
      </c>
      <c r="DOR3" s="458" t="s">
        <v>1159</v>
      </c>
      <c r="DOS3" s="458" t="s">
        <v>1159</v>
      </c>
      <c r="DOT3" s="458" t="s">
        <v>1159</v>
      </c>
      <c r="DOU3" s="458" t="s">
        <v>1159</v>
      </c>
      <c r="DOV3" s="458" t="s">
        <v>1159</v>
      </c>
      <c r="DOW3" s="458" t="s">
        <v>1159</v>
      </c>
      <c r="DOX3" s="458" t="s">
        <v>1159</v>
      </c>
      <c r="DOY3" s="458" t="s">
        <v>1159</v>
      </c>
      <c r="DOZ3" s="458" t="s">
        <v>1159</v>
      </c>
      <c r="DPA3" s="458" t="s">
        <v>1159</v>
      </c>
      <c r="DPB3" s="458" t="s">
        <v>1159</v>
      </c>
      <c r="DPC3" s="458" t="s">
        <v>1159</v>
      </c>
      <c r="DPD3" s="458" t="s">
        <v>1159</v>
      </c>
      <c r="DPE3" s="458" t="s">
        <v>1159</v>
      </c>
      <c r="DPF3" s="458" t="s">
        <v>1159</v>
      </c>
      <c r="DPG3" s="458" t="s">
        <v>1159</v>
      </c>
      <c r="DPH3" s="458" t="s">
        <v>1159</v>
      </c>
      <c r="DPI3" s="458" t="s">
        <v>1159</v>
      </c>
      <c r="DPJ3" s="458" t="s">
        <v>1159</v>
      </c>
      <c r="DPK3" s="458" t="s">
        <v>1159</v>
      </c>
      <c r="DPL3" s="458" t="s">
        <v>1159</v>
      </c>
      <c r="DPM3" s="458" t="s">
        <v>1159</v>
      </c>
      <c r="DPN3" s="458" t="s">
        <v>1159</v>
      </c>
      <c r="DPO3" s="458" t="s">
        <v>1159</v>
      </c>
      <c r="DPP3" s="458" t="s">
        <v>1159</v>
      </c>
      <c r="DPQ3" s="458" t="s">
        <v>1159</v>
      </c>
      <c r="DPR3" s="458" t="s">
        <v>1159</v>
      </c>
      <c r="DPS3" s="458" t="s">
        <v>1159</v>
      </c>
      <c r="DPT3" s="458" t="s">
        <v>1159</v>
      </c>
      <c r="DPU3" s="458" t="s">
        <v>1159</v>
      </c>
      <c r="DPV3" s="458" t="s">
        <v>1159</v>
      </c>
      <c r="DPW3" s="458" t="s">
        <v>1159</v>
      </c>
      <c r="DPX3" s="458" t="s">
        <v>1159</v>
      </c>
      <c r="DPY3" s="458" t="s">
        <v>1159</v>
      </c>
      <c r="DPZ3" s="458" t="s">
        <v>1159</v>
      </c>
      <c r="DQA3" s="458" t="s">
        <v>1159</v>
      </c>
      <c r="DQB3" s="458" t="s">
        <v>1159</v>
      </c>
      <c r="DQC3" s="458" t="s">
        <v>1159</v>
      </c>
      <c r="DQD3" s="458" t="s">
        <v>1159</v>
      </c>
      <c r="DQE3" s="458" t="s">
        <v>1159</v>
      </c>
      <c r="DQF3" s="458" t="s">
        <v>1159</v>
      </c>
      <c r="DQG3" s="458" t="s">
        <v>1159</v>
      </c>
      <c r="DQH3" s="458" t="s">
        <v>1159</v>
      </c>
      <c r="DQI3" s="458" t="s">
        <v>1159</v>
      </c>
      <c r="DQJ3" s="458" t="s">
        <v>1159</v>
      </c>
      <c r="DQK3" s="458" t="s">
        <v>1159</v>
      </c>
      <c r="DQL3" s="458" t="s">
        <v>1159</v>
      </c>
      <c r="DQM3" s="458" t="s">
        <v>1159</v>
      </c>
      <c r="DQN3" s="458" t="s">
        <v>1159</v>
      </c>
      <c r="DQO3" s="458" t="s">
        <v>1159</v>
      </c>
      <c r="DQP3" s="458" t="s">
        <v>1159</v>
      </c>
      <c r="DQQ3" s="458" t="s">
        <v>1159</v>
      </c>
      <c r="DQR3" s="458" t="s">
        <v>1159</v>
      </c>
      <c r="DQS3" s="458" t="s">
        <v>1159</v>
      </c>
      <c r="DQT3" s="458" t="s">
        <v>1159</v>
      </c>
      <c r="DQU3" s="458" t="s">
        <v>1159</v>
      </c>
      <c r="DQV3" s="458" t="s">
        <v>1159</v>
      </c>
      <c r="DQW3" s="458" t="s">
        <v>1159</v>
      </c>
      <c r="DQX3" s="458" t="s">
        <v>1159</v>
      </c>
      <c r="DQY3" s="458" t="s">
        <v>1159</v>
      </c>
      <c r="DQZ3" s="458" t="s">
        <v>1159</v>
      </c>
      <c r="DRA3" s="458" t="s">
        <v>1159</v>
      </c>
      <c r="DRB3" s="458" t="s">
        <v>1159</v>
      </c>
      <c r="DRC3" s="458" t="s">
        <v>1159</v>
      </c>
      <c r="DRD3" s="458" t="s">
        <v>1159</v>
      </c>
      <c r="DRE3" s="458" t="s">
        <v>1159</v>
      </c>
      <c r="DRF3" s="458" t="s">
        <v>1159</v>
      </c>
      <c r="DRG3" s="458" t="s">
        <v>1159</v>
      </c>
      <c r="DRH3" s="458" t="s">
        <v>1159</v>
      </c>
      <c r="DRI3" s="458" t="s">
        <v>1159</v>
      </c>
      <c r="DRJ3" s="458" t="s">
        <v>1159</v>
      </c>
      <c r="DRK3" s="458" t="s">
        <v>1159</v>
      </c>
      <c r="DRL3" s="458" t="s">
        <v>1159</v>
      </c>
      <c r="DRM3" s="458" t="s">
        <v>1159</v>
      </c>
      <c r="DRN3" s="458" t="s">
        <v>1159</v>
      </c>
      <c r="DRO3" s="458" t="s">
        <v>1159</v>
      </c>
      <c r="DRP3" s="458" t="s">
        <v>1159</v>
      </c>
      <c r="DRQ3" s="458" t="s">
        <v>1159</v>
      </c>
      <c r="DRR3" s="458" t="s">
        <v>1159</v>
      </c>
      <c r="DRS3" s="458" t="s">
        <v>1159</v>
      </c>
      <c r="DRT3" s="458" t="s">
        <v>1159</v>
      </c>
      <c r="DRU3" s="458" t="s">
        <v>1159</v>
      </c>
      <c r="DRV3" s="458" t="s">
        <v>1159</v>
      </c>
      <c r="DRW3" s="458" t="s">
        <v>1159</v>
      </c>
      <c r="DRX3" s="458" t="s">
        <v>1159</v>
      </c>
      <c r="DRY3" s="458" t="s">
        <v>1159</v>
      </c>
      <c r="DRZ3" s="458" t="s">
        <v>1159</v>
      </c>
      <c r="DSA3" s="458" t="s">
        <v>1159</v>
      </c>
      <c r="DSB3" s="458" t="s">
        <v>1159</v>
      </c>
      <c r="DSC3" s="458" t="s">
        <v>1159</v>
      </c>
      <c r="DSD3" s="458" t="s">
        <v>1159</v>
      </c>
      <c r="DSE3" s="458" t="s">
        <v>1159</v>
      </c>
      <c r="DSF3" s="458" t="s">
        <v>1159</v>
      </c>
      <c r="DSG3" s="458" t="s">
        <v>1159</v>
      </c>
      <c r="DSH3" s="458" t="s">
        <v>1159</v>
      </c>
      <c r="DSI3" s="458" t="s">
        <v>1159</v>
      </c>
      <c r="DSJ3" s="458" t="s">
        <v>1159</v>
      </c>
      <c r="DSK3" s="458" t="s">
        <v>1159</v>
      </c>
      <c r="DSL3" s="458" t="s">
        <v>1159</v>
      </c>
      <c r="DSM3" s="458" t="s">
        <v>1159</v>
      </c>
      <c r="DSN3" s="458" t="s">
        <v>1159</v>
      </c>
      <c r="DSO3" s="458" t="s">
        <v>1159</v>
      </c>
      <c r="DSP3" s="458" t="s">
        <v>1159</v>
      </c>
      <c r="DSQ3" s="458" t="s">
        <v>1159</v>
      </c>
      <c r="DSR3" s="458" t="s">
        <v>1159</v>
      </c>
      <c r="DSS3" s="458" t="s">
        <v>1159</v>
      </c>
      <c r="DST3" s="458" t="s">
        <v>1159</v>
      </c>
      <c r="DSU3" s="458" t="s">
        <v>1159</v>
      </c>
      <c r="DSV3" s="458" t="s">
        <v>1159</v>
      </c>
      <c r="DSW3" s="458" t="s">
        <v>1159</v>
      </c>
      <c r="DSX3" s="458" t="s">
        <v>1159</v>
      </c>
      <c r="DSY3" s="458" t="s">
        <v>1159</v>
      </c>
      <c r="DSZ3" s="458" t="s">
        <v>1159</v>
      </c>
      <c r="DTA3" s="458" t="s">
        <v>1159</v>
      </c>
      <c r="DTB3" s="458" t="s">
        <v>1159</v>
      </c>
      <c r="DTC3" s="458" t="s">
        <v>1159</v>
      </c>
      <c r="DTD3" s="458" t="s">
        <v>1159</v>
      </c>
      <c r="DTE3" s="458" t="s">
        <v>1159</v>
      </c>
      <c r="DTF3" s="458" t="s">
        <v>1159</v>
      </c>
      <c r="DTG3" s="458" t="s">
        <v>1159</v>
      </c>
      <c r="DTH3" s="458" t="s">
        <v>1159</v>
      </c>
      <c r="DTI3" s="458" t="s">
        <v>1159</v>
      </c>
      <c r="DTJ3" s="458" t="s">
        <v>1159</v>
      </c>
      <c r="DTK3" s="458" t="s">
        <v>1159</v>
      </c>
      <c r="DTL3" s="458" t="s">
        <v>1159</v>
      </c>
      <c r="DTM3" s="458" t="s">
        <v>1159</v>
      </c>
      <c r="DTN3" s="458" t="s">
        <v>1159</v>
      </c>
      <c r="DTO3" s="458" t="s">
        <v>1159</v>
      </c>
      <c r="DTP3" s="458" t="s">
        <v>1159</v>
      </c>
      <c r="DTQ3" s="458" t="s">
        <v>1159</v>
      </c>
      <c r="DTR3" s="458" t="s">
        <v>1159</v>
      </c>
      <c r="DTS3" s="458" t="s">
        <v>1159</v>
      </c>
      <c r="DTT3" s="458" t="s">
        <v>1159</v>
      </c>
      <c r="DTU3" s="458" t="s">
        <v>1159</v>
      </c>
      <c r="DTV3" s="458" t="s">
        <v>1159</v>
      </c>
      <c r="DTW3" s="458" t="s">
        <v>1159</v>
      </c>
      <c r="DTX3" s="458" t="s">
        <v>1159</v>
      </c>
      <c r="DTY3" s="458" t="s">
        <v>1159</v>
      </c>
      <c r="DTZ3" s="458" t="s">
        <v>1159</v>
      </c>
      <c r="DUA3" s="458" t="s">
        <v>1159</v>
      </c>
      <c r="DUB3" s="458" t="s">
        <v>1159</v>
      </c>
      <c r="DUC3" s="458" t="s">
        <v>1159</v>
      </c>
      <c r="DUD3" s="458" t="s">
        <v>1159</v>
      </c>
      <c r="DUE3" s="458" t="s">
        <v>1159</v>
      </c>
      <c r="DUF3" s="458" t="s">
        <v>1159</v>
      </c>
      <c r="DUG3" s="458" t="s">
        <v>1159</v>
      </c>
      <c r="DUH3" s="458" t="s">
        <v>1159</v>
      </c>
      <c r="DUI3" s="458" t="s">
        <v>1159</v>
      </c>
      <c r="DUJ3" s="458" t="s">
        <v>1159</v>
      </c>
      <c r="DUK3" s="458" t="s">
        <v>1159</v>
      </c>
      <c r="DUL3" s="458" t="s">
        <v>1159</v>
      </c>
      <c r="DUM3" s="458" t="s">
        <v>1159</v>
      </c>
      <c r="DUN3" s="458" t="s">
        <v>1159</v>
      </c>
      <c r="DUO3" s="458" t="s">
        <v>1159</v>
      </c>
      <c r="DUP3" s="458" t="s">
        <v>1159</v>
      </c>
      <c r="DUQ3" s="458" t="s">
        <v>1159</v>
      </c>
      <c r="DUR3" s="458" t="s">
        <v>1159</v>
      </c>
      <c r="DUS3" s="458" t="s">
        <v>1159</v>
      </c>
      <c r="DUT3" s="458" t="s">
        <v>1159</v>
      </c>
      <c r="DUU3" s="458" t="s">
        <v>1159</v>
      </c>
      <c r="DUV3" s="458" t="s">
        <v>1159</v>
      </c>
      <c r="DUW3" s="458" t="s">
        <v>1159</v>
      </c>
      <c r="DUX3" s="458" t="s">
        <v>1159</v>
      </c>
      <c r="DUY3" s="458" t="s">
        <v>1159</v>
      </c>
      <c r="DUZ3" s="458" t="s">
        <v>1159</v>
      </c>
      <c r="DVA3" s="458" t="s">
        <v>1159</v>
      </c>
      <c r="DVB3" s="458" t="s">
        <v>1159</v>
      </c>
      <c r="DVC3" s="458" t="s">
        <v>1159</v>
      </c>
      <c r="DVD3" s="458" t="s">
        <v>1159</v>
      </c>
      <c r="DVE3" s="458" t="s">
        <v>1159</v>
      </c>
      <c r="DVF3" s="458" t="s">
        <v>1159</v>
      </c>
      <c r="DVG3" s="458" t="s">
        <v>1159</v>
      </c>
      <c r="DVH3" s="458" t="s">
        <v>1159</v>
      </c>
      <c r="DVI3" s="458" t="s">
        <v>1159</v>
      </c>
      <c r="DVJ3" s="458" t="s">
        <v>1159</v>
      </c>
      <c r="DVK3" s="458" t="s">
        <v>1159</v>
      </c>
      <c r="DVL3" s="458" t="s">
        <v>1159</v>
      </c>
      <c r="DVM3" s="458" t="s">
        <v>1159</v>
      </c>
      <c r="DVN3" s="458" t="s">
        <v>1159</v>
      </c>
      <c r="DVO3" s="458" t="s">
        <v>1159</v>
      </c>
      <c r="DVP3" s="458" t="s">
        <v>1159</v>
      </c>
      <c r="DVQ3" s="458" t="s">
        <v>1159</v>
      </c>
      <c r="DVR3" s="458" t="s">
        <v>1159</v>
      </c>
      <c r="DVS3" s="458" t="s">
        <v>1159</v>
      </c>
      <c r="DVT3" s="458" t="s">
        <v>1159</v>
      </c>
      <c r="DVU3" s="458" t="s">
        <v>1159</v>
      </c>
      <c r="DVV3" s="458" t="s">
        <v>1159</v>
      </c>
      <c r="DVW3" s="458" t="s">
        <v>1159</v>
      </c>
      <c r="DVX3" s="458" t="s">
        <v>1159</v>
      </c>
      <c r="DVY3" s="458" t="s">
        <v>1159</v>
      </c>
      <c r="DVZ3" s="458" t="s">
        <v>1159</v>
      </c>
      <c r="DWA3" s="458" t="s">
        <v>1159</v>
      </c>
      <c r="DWB3" s="458" t="s">
        <v>1159</v>
      </c>
      <c r="DWC3" s="458" t="s">
        <v>1159</v>
      </c>
      <c r="DWD3" s="458" t="s">
        <v>1159</v>
      </c>
      <c r="DWE3" s="458" t="s">
        <v>1159</v>
      </c>
      <c r="DWF3" s="458" t="s">
        <v>1159</v>
      </c>
      <c r="DWG3" s="458" t="s">
        <v>1159</v>
      </c>
      <c r="DWH3" s="458" t="s">
        <v>1159</v>
      </c>
      <c r="DWI3" s="458" t="s">
        <v>1159</v>
      </c>
      <c r="DWJ3" s="458" t="s">
        <v>1159</v>
      </c>
      <c r="DWK3" s="458" t="s">
        <v>1159</v>
      </c>
      <c r="DWL3" s="458" t="s">
        <v>1159</v>
      </c>
      <c r="DWM3" s="458" t="s">
        <v>1159</v>
      </c>
      <c r="DWN3" s="458" t="s">
        <v>1159</v>
      </c>
      <c r="DWO3" s="458" t="s">
        <v>1159</v>
      </c>
      <c r="DWP3" s="458" t="s">
        <v>1159</v>
      </c>
      <c r="DWQ3" s="458" t="s">
        <v>1159</v>
      </c>
      <c r="DWR3" s="458" t="s">
        <v>1159</v>
      </c>
      <c r="DWS3" s="458" t="s">
        <v>1159</v>
      </c>
      <c r="DWT3" s="458" t="s">
        <v>1159</v>
      </c>
      <c r="DWU3" s="458" t="s">
        <v>1159</v>
      </c>
      <c r="DWV3" s="458" t="s">
        <v>1159</v>
      </c>
      <c r="DWW3" s="458" t="s">
        <v>1159</v>
      </c>
      <c r="DWX3" s="458" t="s">
        <v>1159</v>
      </c>
      <c r="DWY3" s="458" t="s">
        <v>1159</v>
      </c>
      <c r="DWZ3" s="458" t="s">
        <v>1159</v>
      </c>
      <c r="DXA3" s="458" t="s">
        <v>1159</v>
      </c>
      <c r="DXB3" s="458" t="s">
        <v>1159</v>
      </c>
      <c r="DXC3" s="458" t="s">
        <v>1159</v>
      </c>
      <c r="DXD3" s="458" t="s">
        <v>1159</v>
      </c>
      <c r="DXE3" s="458" t="s">
        <v>1159</v>
      </c>
      <c r="DXF3" s="458" t="s">
        <v>1159</v>
      </c>
      <c r="DXG3" s="458" t="s">
        <v>1159</v>
      </c>
      <c r="DXH3" s="458" t="s">
        <v>1159</v>
      </c>
      <c r="DXI3" s="458" t="s">
        <v>1159</v>
      </c>
      <c r="DXJ3" s="458" t="s">
        <v>1159</v>
      </c>
      <c r="DXK3" s="458" t="s">
        <v>1159</v>
      </c>
      <c r="DXL3" s="458" t="s">
        <v>1159</v>
      </c>
      <c r="DXM3" s="458" t="s">
        <v>1159</v>
      </c>
      <c r="DXN3" s="458" t="s">
        <v>1159</v>
      </c>
      <c r="DXO3" s="458" t="s">
        <v>1159</v>
      </c>
      <c r="DXP3" s="458" t="s">
        <v>1159</v>
      </c>
      <c r="DXQ3" s="458" t="s">
        <v>1159</v>
      </c>
      <c r="DXR3" s="458" t="s">
        <v>1159</v>
      </c>
      <c r="DXS3" s="458" t="s">
        <v>1159</v>
      </c>
      <c r="DXT3" s="458" t="s">
        <v>1159</v>
      </c>
      <c r="DXU3" s="458" t="s">
        <v>1159</v>
      </c>
      <c r="DXV3" s="458" t="s">
        <v>1159</v>
      </c>
      <c r="DXW3" s="458" t="s">
        <v>1159</v>
      </c>
      <c r="DXX3" s="458" t="s">
        <v>1159</v>
      </c>
      <c r="DXY3" s="458" t="s">
        <v>1159</v>
      </c>
      <c r="DXZ3" s="458" t="s">
        <v>1159</v>
      </c>
      <c r="DYA3" s="458" t="s">
        <v>1159</v>
      </c>
      <c r="DYB3" s="458" t="s">
        <v>1159</v>
      </c>
      <c r="DYC3" s="458" t="s">
        <v>1159</v>
      </c>
      <c r="DYD3" s="458" t="s">
        <v>1159</v>
      </c>
      <c r="DYE3" s="458" t="s">
        <v>1159</v>
      </c>
      <c r="DYF3" s="458" t="s">
        <v>1159</v>
      </c>
      <c r="DYG3" s="458" t="s">
        <v>1159</v>
      </c>
      <c r="DYH3" s="458" t="s">
        <v>1159</v>
      </c>
      <c r="DYI3" s="458" t="s">
        <v>1159</v>
      </c>
      <c r="DYJ3" s="458" t="s">
        <v>1159</v>
      </c>
      <c r="DYK3" s="458" t="s">
        <v>1159</v>
      </c>
      <c r="DYL3" s="458" t="s">
        <v>1159</v>
      </c>
      <c r="DYM3" s="458" t="s">
        <v>1159</v>
      </c>
      <c r="DYN3" s="458" t="s">
        <v>1159</v>
      </c>
      <c r="DYO3" s="458" t="s">
        <v>1159</v>
      </c>
      <c r="DYP3" s="458" t="s">
        <v>1159</v>
      </c>
      <c r="DYQ3" s="458" t="s">
        <v>1159</v>
      </c>
      <c r="DYR3" s="458" t="s">
        <v>1159</v>
      </c>
      <c r="DYS3" s="458" t="s">
        <v>1159</v>
      </c>
      <c r="DYT3" s="458" t="s">
        <v>1159</v>
      </c>
      <c r="DYU3" s="458" t="s">
        <v>1159</v>
      </c>
      <c r="DYV3" s="458" t="s">
        <v>1159</v>
      </c>
      <c r="DYW3" s="458" t="s">
        <v>1159</v>
      </c>
      <c r="DYX3" s="458" t="s">
        <v>1159</v>
      </c>
      <c r="DYY3" s="458" t="s">
        <v>1159</v>
      </c>
      <c r="DYZ3" s="458" t="s">
        <v>1159</v>
      </c>
      <c r="DZA3" s="458" t="s">
        <v>1159</v>
      </c>
      <c r="DZB3" s="458" t="s">
        <v>1159</v>
      </c>
      <c r="DZC3" s="458" t="s">
        <v>1159</v>
      </c>
      <c r="DZD3" s="458" t="s">
        <v>1159</v>
      </c>
      <c r="DZE3" s="458" t="s">
        <v>1159</v>
      </c>
      <c r="DZF3" s="458" t="s">
        <v>1159</v>
      </c>
      <c r="DZG3" s="458" t="s">
        <v>1159</v>
      </c>
      <c r="DZH3" s="458" t="s">
        <v>1159</v>
      </c>
      <c r="DZI3" s="458" t="s">
        <v>1159</v>
      </c>
      <c r="DZJ3" s="458" t="s">
        <v>1159</v>
      </c>
      <c r="DZK3" s="458" t="s">
        <v>1159</v>
      </c>
      <c r="DZL3" s="458" t="s">
        <v>1159</v>
      </c>
      <c r="DZM3" s="458" t="s">
        <v>1159</v>
      </c>
      <c r="DZN3" s="458" t="s">
        <v>1159</v>
      </c>
      <c r="DZO3" s="458" t="s">
        <v>1159</v>
      </c>
      <c r="DZP3" s="458" t="s">
        <v>1159</v>
      </c>
      <c r="DZQ3" s="458" t="s">
        <v>1159</v>
      </c>
      <c r="DZR3" s="458" t="s">
        <v>1159</v>
      </c>
      <c r="DZS3" s="458" t="s">
        <v>1159</v>
      </c>
      <c r="DZT3" s="458" t="s">
        <v>1159</v>
      </c>
      <c r="DZU3" s="458" t="s">
        <v>1159</v>
      </c>
      <c r="DZV3" s="458" t="s">
        <v>1159</v>
      </c>
      <c r="DZW3" s="458" t="s">
        <v>1159</v>
      </c>
      <c r="DZX3" s="458" t="s">
        <v>1159</v>
      </c>
      <c r="DZY3" s="458" t="s">
        <v>1159</v>
      </c>
      <c r="DZZ3" s="458" t="s">
        <v>1159</v>
      </c>
      <c r="EAA3" s="458" t="s">
        <v>1159</v>
      </c>
      <c r="EAB3" s="458" t="s">
        <v>1159</v>
      </c>
      <c r="EAC3" s="458" t="s">
        <v>1159</v>
      </c>
      <c r="EAD3" s="458" t="s">
        <v>1159</v>
      </c>
      <c r="EAE3" s="458" t="s">
        <v>1159</v>
      </c>
      <c r="EAF3" s="458" t="s">
        <v>1159</v>
      </c>
      <c r="EAG3" s="458" t="s">
        <v>1159</v>
      </c>
      <c r="EAH3" s="458" t="s">
        <v>1159</v>
      </c>
      <c r="EAI3" s="458" t="s">
        <v>1159</v>
      </c>
      <c r="EAJ3" s="458" t="s">
        <v>1159</v>
      </c>
      <c r="EAK3" s="458" t="s">
        <v>1159</v>
      </c>
      <c r="EAL3" s="458" t="s">
        <v>1159</v>
      </c>
      <c r="EAM3" s="458" t="s">
        <v>1159</v>
      </c>
      <c r="EAN3" s="458" t="s">
        <v>1159</v>
      </c>
      <c r="EAO3" s="458" t="s">
        <v>1159</v>
      </c>
      <c r="EAP3" s="458" t="s">
        <v>1159</v>
      </c>
      <c r="EAQ3" s="458" t="s">
        <v>1159</v>
      </c>
      <c r="EAR3" s="458" t="s">
        <v>1159</v>
      </c>
      <c r="EAS3" s="458" t="s">
        <v>1159</v>
      </c>
      <c r="EAT3" s="458" t="s">
        <v>1159</v>
      </c>
      <c r="EAU3" s="458" t="s">
        <v>1159</v>
      </c>
      <c r="EAV3" s="458" t="s">
        <v>1159</v>
      </c>
      <c r="EAW3" s="458" t="s">
        <v>1159</v>
      </c>
      <c r="EAX3" s="458" t="s">
        <v>1159</v>
      </c>
      <c r="EAY3" s="458" t="s">
        <v>1159</v>
      </c>
      <c r="EAZ3" s="458" t="s">
        <v>1159</v>
      </c>
      <c r="EBA3" s="458" t="s">
        <v>1159</v>
      </c>
      <c r="EBB3" s="458" t="s">
        <v>1159</v>
      </c>
      <c r="EBC3" s="458" t="s">
        <v>1159</v>
      </c>
      <c r="EBD3" s="458" t="s">
        <v>1159</v>
      </c>
      <c r="EBE3" s="458" t="s">
        <v>1159</v>
      </c>
      <c r="EBF3" s="458" t="s">
        <v>1159</v>
      </c>
      <c r="EBG3" s="458" t="s">
        <v>1159</v>
      </c>
      <c r="EBH3" s="458" t="s">
        <v>1159</v>
      </c>
      <c r="EBI3" s="458" t="s">
        <v>1159</v>
      </c>
      <c r="EBJ3" s="458" t="s">
        <v>1159</v>
      </c>
      <c r="EBK3" s="458" t="s">
        <v>1159</v>
      </c>
      <c r="EBL3" s="458" t="s">
        <v>1159</v>
      </c>
      <c r="EBM3" s="458" t="s">
        <v>1159</v>
      </c>
      <c r="EBN3" s="458" t="s">
        <v>1159</v>
      </c>
      <c r="EBO3" s="458" t="s">
        <v>1159</v>
      </c>
      <c r="EBP3" s="458" t="s">
        <v>1159</v>
      </c>
      <c r="EBQ3" s="458" t="s">
        <v>1159</v>
      </c>
      <c r="EBR3" s="458" t="s">
        <v>1159</v>
      </c>
      <c r="EBS3" s="458" t="s">
        <v>1159</v>
      </c>
      <c r="EBT3" s="458" t="s">
        <v>1159</v>
      </c>
      <c r="EBU3" s="458" t="s">
        <v>1159</v>
      </c>
      <c r="EBV3" s="458" t="s">
        <v>1159</v>
      </c>
      <c r="EBW3" s="458" t="s">
        <v>1159</v>
      </c>
      <c r="EBX3" s="458" t="s">
        <v>1159</v>
      </c>
      <c r="EBY3" s="458" t="s">
        <v>1159</v>
      </c>
      <c r="EBZ3" s="458" t="s">
        <v>1159</v>
      </c>
      <c r="ECA3" s="458" t="s">
        <v>1159</v>
      </c>
      <c r="ECB3" s="458" t="s">
        <v>1159</v>
      </c>
      <c r="ECC3" s="458" t="s">
        <v>1159</v>
      </c>
      <c r="ECD3" s="458" t="s">
        <v>1159</v>
      </c>
      <c r="ECE3" s="458" t="s">
        <v>1159</v>
      </c>
      <c r="ECF3" s="458" t="s">
        <v>1159</v>
      </c>
      <c r="ECG3" s="458" t="s">
        <v>1159</v>
      </c>
      <c r="ECH3" s="458" t="s">
        <v>1159</v>
      </c>
      <c r="ECI3" s="458" t="s">
        <v>1159</v>
      </c>
      <c r="ECJ3" s="458" t="s">
        <v>1159</v>
      </c>
      <c r="ECK3" s="458" t="s">
        <v>1159</v>
      </c>
      <c r="ECL3" s="458" t="s">
        <v>1159</v>
      </c>
      <c r="ECM3" s="458" t="s">
        <v>1159</v>
      </c>
      <c r="ECN3" s="458" t="s">
        <v>1159</v>
      </c>
      <c r="ECO3" s="458" t="s">
        <v>1159</v>
      </c>
      <c r="ECP3" s="458" t="s">
        <v>1159</v>
      </c>
      <c r="ECQ3" s="458" t="s">
        <v>1159</v>
      </c>
      <c r="ECR3" s="458" t="s">
        <v>1159</v>
      </c>
      <c r="ECS3" s="458" t="s">
        <v>1159</v>
      </c>
      <c r="ECT3" s="458" t="s">
        <v>1159</v>
      </c>
      <c r="ECU3" s="458" t="s">
        <v>1159</v>
      </c>
      <c r="ECV3" s="458" t="s">
        <v>1159</v>
      </c>
      <c r="ECW3" s="458" t="s">
        <v>1159</v>
      </c>
      <c r="ECX3" s="458" t="s">
        <v>1159</v>
      </c>
      <c r="ECY3" s="458" t="s">
        <v>1159</v>
      </c>
      <c r="ECZ3" s="458" t="s">
        <v>1159</v>
      </c>
      <c r="EDA3" s="458" t="s">
        <v>1159</v>
      </c>
      <c r="EDB3" s="458" t="s">
        <v>1159</v>
      </c>
      <c r="EDC3" s="458" t="s">
        <v>1159</v>
      </c>
      <c r="EDD3" s="458" t="s">
        <v>1159</v>
      </c>
      <c r="EDE3" s="458" t="s">
        <v>1159</v>
      </c>
      <c r="EDF3" s="458" t="s">
        <v>1159</v>
      </c>
      <c r="EDG3" s="458" t="s">
        <v>1159</v>
      </c>
      <c r="EDH3" s="458" t="s">
        <v>1159</v>
      </c>
      <c r="EDI3" s="458" t="s">
        <v>1159</v>
      </c>
      <c r="EDJ3" s="458" t="s">
        <v>1159</v>
      </c>
      <c r="EDK3" s="458" t="s">
        <v>1159</v>
      </c>
      <c r="EDL3" s="458" t="s">
        <v>1159</v>
      </c>
      <c r="EDM3" s="458" t="s">
        <v>1159</v>
      </c>
      <c r="EDN3" s="458" t="s">
        <v>1159</v>
      </c>
      <c r="EDO3" s="458" t="s">
        <v>1159</v>
      </c>
      <c r="EDP3" s="458" t="s">
        <v>1159</v>
      </c>
      <c r="EDQ3" s="458" t="s">
        <v>1159</v>
      </c>
      <c r="EDR3" s="458" t="s">
        <v>1159</v>
      </c>
      <c r="EDS3" s="458" t="s">
        <v>1159</v>
      </c>
      <c r="EDT3" s="458" t="s">
        <v>1159</v>
      </c>
      <c r="EDU3" s="458" t="s">
        <v>1159</v>
      </c>
      <c r="EDV3" s="458" t="s">
        <v>1159</v>
      </c>
      <c r="EDW3" s="458" t="s">
        <v>1159</v>
      </c>
      <c r="EDX3" s="458" t="s">
        <v>1159</v>
      </c>
      <c r="EDY3" s="458" t="s">
        <v>1159</v>
      </c>
      <c r="EDZ3" s="458" t="s">
        <v>1159</v>
      </c>
      <c r="EEA3" s="458" t="s">
        <v>1159</v>
      </c>
      <c r="EEB3" s="458" t="s">
        <v>1159</v>
      </c>
      <c r="EEC3" s="458" t="s">
        <v>1159</v>
      </c>
      <c r="EED3" s="458" t="s">
        <v>1159</v>
      </c>
      <c r="EEE3" s="458" t="s">
        <v>1159</v>
      </c>
      <c r="EEF3" s="458" t="s">
        <v>1159</v>
      </c>
      <c r="EEG3" s="458" t="s">
        <v>1159</v>
      </c>
      <c r="EEH3" s="458" t="s">
        <v>1159</v>
      </c>
      <c r="EEI3" s="458" t="s">
        <v>1159</v>
      </c>
      <c r="EEJ3" s="458" t="s">
        <v>1159</v>
      </c>
      <c r="EEK3" s="458" t="s">
        <v>1159</v>
      </c>
      <c r="EEL3" s="458" t="s">
        <v>1159</v>
      </c>
      <c r="EEM3" s="458" t="s">
        <v>1159</v>
      </c>
      <c r="EEN3" s="458" t="s">
        <v>1159</v>
      </c>
      <c r="EEO3" s="458" t="s">
        <v>1159</v>
      </c>
      <c r="EEP3" s="458" t="s">
        <v>1159</v>
      </c>
      <c r="EEQ3" s="458" t="s">
        <v>1159</v>
      </c>
      <c r="EER3" s="458" t="s">
        <v>1159</v>
      </c>
      <c r="EES3" s="458" t="s">
        <v>1159</v>
      </c>
      <c r="EET3" s="458" t="s">
        <v>1159</v>
      </c>
      <c r="EEU3" s="458" t="s">
        <v>1159</v>
      </c>
      <c r="EEV3" s="458" t="s">
        <v>1159</v>
      </c>
      <c r="EEW3" s="458" t="s">
        <v>1159</v>
      </c>
      <c r="EEX3" s="458" t="s">
        <v>1159</v>
      </c>
      <c r="EEY3" s="458" t="s">
        <v>1159</v>
      </c>
      <c r="EEZ3" s="458" t="s">
        <v>1159</v>
      </c>
      <c r="EFA3" s="458" t="s">
        <v>1159</v>
      </c>
      <c r="EFB3" s="458" t="s">
        <v>1159</v>
      </c>
      <c r="EFC3" s="458" t="s">
        <v>1159</v>
      </c>
      <c r="EFD3" s="458" t="s">
        <v>1159</v>
      </c>
      <c r="EFE3" s="458" t="s">
        <v>1159</v>
      </c>
      <c r="EFF3" s="458" t="s">
        <v>1159</v>
      </c>
      <c r="EFG3" s="458" t="s">
        <v>1159</v>
      </c>
      <c r="EFH3" s="458" t="s">
        <v>1159</v>
      </c>
      <c r="EFI3" s="458" t="s">
        <v>1159</v>
      </c>
      <c r="EFJ3" s="458" t="s">
        <v>1159</v>
      </c>
      <c r="EFK3" s="458" t="s">
        <v>1159</v>
      </c>
      <c r="EFL3" s="458" t="s">
        <v>1159</v>
      </c>
      <c r="EFM3" s="458" t="s">
        <v>1159</v>
      </c>
      <c r="EFN3" s="458" t="s">
        <v>1159</v>
      </c>
      <c r="EFO3" s="458" t="s">
        <v>1159</v>
      </c>
      <c r="EFP3" s="458" t="s">
        <v>1159</v>
      </c>
      <c r="EFQ3" s="458" t="s">
        <v>1159</v>
      </c>
      <c r="EFR3" s="458" t="s">
        <v>1159</v>
      </c>
      <c r="EFS3" s="458" t="s">
        <v>1159</v>
      </c>
      <c r="EFT3" s="458" t="s">
        <v>1159</v>
      </c>
      <c r="EFU3" s="458" t="s">
        <v>1159</v>
      </c>
      <c r="EFV3" s="458" t="s">
        <v>1159</v>
      </c>
      <c r="EFW3" s="458" t="s">
        <v>1159</v>
      </c>
      <c r="EFX3" s="458" t="s">
        <v>1159</v>
      </c>
      <c r="EFY3" s="458" t="s">
        <v>1159</v>
      </c>
      <c r="EFZ3" s="458" t="s">
        <v>1159</v>
      </c>
      <c r="EGA3" s="458" t="s">
        <v>1159</v>
      </c>
      <c r="EGB3" s="458" t="s">
        <v>1159</v>
      </c>
      <c r="EGC3" s="458" t="s">
        <v>1159</v>
      </c>
      <c r="EGD3" s="458" t="s">
        <v>1159</v>
      </c>
      <c r="EGE3" s="458" t="s">
        <v>1159</v>
      </c>
      <c r="EGF3" s="458" t="s">
        <v>1159</v>
      </c>
      <c r="EGG3" s="458" t="s">
        <v>1159</v>
      </c>
      <c r="EGH3" s="458" t="s">
        <v>1159</v>
      </c>
      <c r="EGI3" s="458" t="s">
        <v>1159</v>
      </c>
      <c r="EGJ3" s="458" t="s">
        <v>1159</v>
      </c>
      <c r="EGK3" s="458" t="s">
        <v>1159</v>
      </c>
      <c r="EGL3" s="458" t="s">
        <v>1159</v>
      </c>
      <c r="EGM3" s="458" t="s">
        <v>1159</v>
      </c>
      <c r="EGN3" s="458" t="s">
        <v>1159</v>
      </c>
      <c r="EGO3" s="458" t="s">
        <v>1159</v>
      </c>
      <c r="EGP3" s="458" t="s">
        <v>1159</v>
      </c>
      <c r="EGQ3" s="458" t="s">
        <v>1159</v>
      </c>
      <c r="EGR3" s="458" t="s">
        <v>1159</v>
      </c>
      <c r="EGS3" s="458" t="s">
        <v>1159</v>
      </c>
      <c r="EGT3" s="458" t="s">
        <v>1159</v>
      </c>
      <c r="EGU3" s="458" t="s">
        <v>1159</v>
      </c>
      <c r="EGV3" s="458" t="s">
        <v>1159</v>
      </c>
      <c r="EGW3" s="458" t="s">
        <v>1159</v>
      </c>
      <c r="EGX3" s="458" t="s">
        <v>1159</v>
      </c>
      <c r="EGY3" s="458" t="s">
        <v>1159</v>
      </c>
      <c r="EGZ3" s="458" t="s">
        <v>1159</v>
      </c>
      <c r="EHA3" s="458" t="s">
        <v>1159</v>
      </c>
      <c r="EHB3" s="458" t="s">
        <v>1159</v>
      </c>
      <c r="EHC3" s="458" t="s">
        <v>1159</v>
      </c>
      <c r="EHD3" s="458" t="s">
        <v>1159</v>
      </c>
      <c r="EHE3" s="458" t="s">
        <v>1159</v>
      </c>
      <c r="EHF3" s="458" t="s">
        <v>1159</v>
      </c>
      <c r="EHG3" s="458" t="s">
        <v>1159</v>
      </c>
      <c r="EHH3" s="458" t="s">
        <v>1159</v>
      </c>
      <c r="EHI3" s="458" t="s">
        <v>1159</v>
      </c>
      <c r="EHJ3" s="458" t="s">
        <v>1159</v>
      </c>
      <c r="EHK3" s="458" t="s">
        <v>1159</v>
      </c>
      <c r="EHL3" s="458" t="s">
        <v>1159</v>
      </c>
      <c r="EHM3" s="458" t="s">
        <v>1159</v>
      </c>
      <c r="EHN3" s="458" t="s">
        <v>1159</v>
      </c>
      <c r="EHO3" s="458" t="s">
        <v>1159</v>
      </c>
      <c r="EHP3" s="458" t="s">
        <v>1159</v>
      </c>
      <c r="EHQ3" s="458" t="s">
        <v>1159</v>
      </c>
      <c r="EHR3" s="458" t="s">
        <v>1159</v>
      </c>
      <c r="EHS3" s="458" t="s">
        <v>1159</v>
      </c>
      <c r="EHT3" s="458" t="s">
        <v>1159</v>
      </c>
      <c r="EHU3" s="458" t="s">
        <v>1159</v>
      </c>
      <c r="EHV3" s="458" t="s">
        <v>1159</v>
      </c>
      <c r="EHW3" s="458" t="s">
        <v>1159</v>
      </c>
      <c r="EHX3" s="458" t="s">
        <v>1159</v>
      </c>
      <c r="EHY3" s="458" t="s">
        <v>1159</v>
      </c>
      <c r="EHZ3" s="458" t="s">
        <v>1159</v>
      </c>
      <c r="EIA3" s="458" t="s">
        <v>1159</v>
      </c>
      <c r="EIB3" s="458" t="s">
        <v>1159</v>
      </c>
      <c r="EIC3" s="458" t="s">
        <v>1159</v>
      </c>
      <c r="EID3" s="458" t="s">
        <v>1159</v>
      </c>
      <c r="EIE3" s="458" t="s">
        <v>1159</v>
      </c>
      <c r="EIF3" s="458" t="s">
        <v>1159</v>
      </c>
      <c r="EIG3" s="458" t="s">
        <v>1159</v>
      </c>
      <c r="EIH3" s="458" t="s">
        <v>1159</v>
      </c>
      <c r="EII3" s="458" t="s">
        <v>1159</v>
      </c>
      <c r="EIJ3" s="458" t="s">
        <v>1159</v>
      </c>
      <c r="EIK3" s="458" t="s">
        <v>1159</v>
      </c>
      <c r="EIL3" s="458" t="s">
        <v>1159</v>
      </c>
      <c r="EIM3" s="458" t="s">
        <v>1159</v>
      </c>
      <c r="EIN3" s="458" t="s">
        <v>1159</v>
      </c>
      <c r="EIO3" s="458" t="s">
        <v>1159</v>
      </c>
      <c r="EIP3" s="458" t="s">
        <v>1159</v>
      </c>
      <c r="EIQ3" s="458" t="s">
        <v>1159</v>
      </c>
      <c r="EIR3" s="458" t="s">
        <v>1159</v>
      </c>
      <c r="EIS3" s="458" t="s">
        <v>1159</v>
      </c>
      <c r="EIT3" s="458" t="s">
        <v>1159</v>
      </c>
      <c r="EIU3" s="458" t="s">
        <v>1159</v>
      </c>
      <c r="EIV3" s="458" t="s">
        <v>1159</v>
      </c>
      <c r="EIW3" s="458" t="s">
        <v>1159</v>
      </c>
      <c r="EIX3" s="458" t="s">
        <v>1159</v>
      </c>
      <c r="EIY3" s="458" t="s">
        <v>1159</v>
      </c>
      <c r="EIZ3" s="458" t="s">
        <v>1159</v>
      </c>
      <c r="EJA3" s="458" t="s">
        <v>1159</v>
      </c>
      <c r="EJB3" s="458" t="s">
        <v>1159</v>
      </c>
      <c r="EJC3" s="458" t="s">
        <v>1159</v>
      </c>
      <c r="EJD3" s="458" t="s">
        <v>1159</v>
      </c>
      <c r="EJE3" s="458" t="s">
        <v>1159</v>
      </c>
      <c r="EJF3" s="458" t="s">
        <v>1159</v>
      </c>
      <c r="EJG3" s="458" t="s">
        <v>1159</v>
      </c>
      <c r="EJH3" s="458" t="s">
        <v>1159</v>
      </c>
      <c r="EJI3" s="458" t="s">
        <v>1159</v>
      </c>
      <c r="EJJ3" s="458" t="s">
        <v>1159</v>
      </c>
      <c r="EJK3" s="458" t="s">
        <v>1159</v>
      </c>
      <c r="EJL3" s="458" t="s">
        <v>1159</v>
      </c>
      <c r="EJM3" s="458" t="s">
        <v>1159</v>
      </c>
      <c r="EJN3" s="458" t="s">
        <v>1159</v>
      </c>
      <c r="EJO3" s="458" t="s">
        <v>1159</v>
      </c>
      <c r="EJP3" s="458" t="s">
        <v>1159</v>
      </c>
      <c r="EJQ3" s="458" t="s">
        <v>1159</v>
      </c>
      <c r="EJR3" s="458" t="s">
        <v>1159</v>
      </c>
      <c r="EJS3" s="458" t="s">
        <v>1159</v>
      </c>
      <c r="EJT3" s="458" t="s">
        <v>1159</v>
      </c>
      <c r="EJU3" s="458" t="s">
        <v>1159</v>
      </c>
      <c r="EJV3" s="458" t="s">
        <v>1159</v>
      </c>
      <c r="EJW3" s="458" t="s">
        <v>1159</v>
      </c>
      <c r="EJX3" s="458" t="s">
        <v>1159</v>
      </c>
      <c r="EJY3" s="458" t="s">
        <v>1159</v>
      </c>
      <c r="EJZ3" s="458" t="s">
        <v>1159</v>
      </c>
      <c r="EKA3" s="458" t="s">
        <v>1159</v>
      </c>
      <c r="EKB3" s="458" t="s">
        <v>1159</v>
      </c>
      <c r="EKC3" s="458" t="s">
        <v>1159</v>
      </c>
      <c r="EKD3" s="458" t="s">
        <v>1159</v>
      </c>
      <c r="EKE3" s="458" t="s">
        <v>1159</v>
      </c>
      <c r="EKF3" s="458" t="s">
        <v>1159</v>
      </c>
      <c r="EKG3" s="458" t="s">
        <v>1159</v>
      </c>
      <c r="EKH3" s="458" t="s">
        <v>1159</v>
      </c>
      <c r="EKI3" s="458" t="s">
        <v>1159</v>
      </c>
      <c r="EKJ3" s="458" t="s">
        <v>1159</v>
      </c>
      <c r="EKK3" s="458" t="s">
        <v>1159</v>
      </c>
      <c r="EKL3" s="458" t="s">
        <v>1159</v>
      </c>
      <c r="EKM3" s="458" t="s">
        <v>1159</v>
      </c>
      <c r="EKN3" s="458" t="s">
        <v>1159</v>
      </c>
      <c r="EKO3" s="458" t="s">
        <v>1159</v>
      </c>
      <c r="EKP3" s="458" t="s">
        <v>1159</v>
      </c>
      <c r="EKQ3" s="458" t="s">
        <v>1159</v>
      </c>
      <c r="EKR3" s="458" t="s">
        <v>1159</v>
      </c>
      <c r="EKS3" s="458" t="s">
        <v>1159</v>
      </c>
      <c r="EKT3" s="458" t="s">
        <v>1159</v>
      </c>
      <c r="EKU3" s="458" t="s">
        <v>1159</v>
      </c>
      <c r="EKV3" s="458" t="s">
        <v>1159</v>
      </c>
      <c r="EKW3" s="458" t="s">
        <v>1159</v>
      </c>
      <c r="EKX3" s="458" t="s">
        <v>1159</v>
      </c>
      <c r="EKY3" s="458" t="s">
        <v>1159</v>
      </c>
      <c r="EKZ3" s="458" t="s">
        <v>1159</v>
      </c>
      <c r="ELA3" s="458" t="s">
        <v>1159</v>
      </c>
      <c r="ELB3" s="458" t="s">
        <v>1159</v>
      </c>
      <c r="ELC3" s="458" t="s">
        <v>1159</v>
      </c>
      <c r="ELD3" s="458" t="s">
        <v>1159</v>
      </c>
      <c r="ELE3" s="458" t="s">
        <v>1159</v>
      </c>
      <c r="ELF3" s="458" t="s">
        <v>1159</v>
      </c>
      <c r="ELG3" s="458" t="s">
        <v>1159</v>
      </c>
      <c r="ELH3" s="458" t="s">
        <v>1159</v>
      </c>
      <c r="ELI3" s="458" t="s">
        <v>1159</v>
      </c>
      <c r="ELJ3" s="458" t="s">
        <v>1159</v>
      </c>
      <c r="ELK3" s="458" t="s">
        <v>1159</v>
      </c>
      <c r="ELL3" s="458" t="s">
        <v>1159</v>
      </c>
      <c r="ELM3" s="458" t="s">
        <v>1159</v>
      </c>
      <c r="ELN3" s="458" t="s">
        <v>1159</v>
      </c>
      <c r="ELO3" s="458" t="s">
        <v>1159</v>
      </c>
      <c r="ELP3" s="458" t="s">
        <v>1159</v>
      </c>
      <c r="ELQ3" s="458" t="s">
        <v>1159</v>
      </c>
      <c r="ELR3" s="458" t="s">
        <v>1159</v>
      </c>
      <c r="ELS3" s="458" t="s">
        <v>1159</v>
      </c>
      <c r="ELT3" s="458" t="s">
        <v>1159</v>
      </c>
      <c r="ELU3" s="458" t="s">
        <v>1159</v>
      </c>
      <c r="ELV3" s="458" t="s">
        <v>1159</v>
      </c>
      <c r="ELW3" s="458" t="s">
        <v>1159</v>
      </c>
      <c r="ELX3" s="458" t="s">
        <v>1159</v>
      </c>
      <c r="ELY3" s="458" t="s">
        <v>1159</v>
      </c>
      <c r="ELZ3" s="458" t="s">
        <v>1159</v>
      </c>
      <c r="EMA3" s="458" t="s">
        <v>1159</v>
      </c>
      <c r="EMB3" s="458" t="s">
        <v>1159</v>
      </c>
      <c r="EMC3" s="458" t="s">
        <v>1159</v>
      </c>
      <c r="EMD3" s="458" t="s">
        <v>1159</v>
      </c>
      <c r="EME3" s="458" t="s">
        <v>1159</v>
      </c>
      <c r="EMF3" s="458" t="s">
        <v>1159</v>
      </c>
      <c r="EMG3" s="458" t="s">
        <v>1159</v>
      </c>
      <c r="EMH3" s="458" t="s">
        <v>1159</v>
      </c>
      <c r="EMI3" s="458" t="s">
        <v>1159</v>
      </c>
      <c r="EMJ3" s="458" t="s">
        <v>1159</v>
      </c>
      <c r="EMK3" s="458" t="s">
        <v>1159</v>
      </c>
      <c r="EML3" s="458" t="s">
        <v>1159</v>
      </c>
      <c r="EMM3" s="458" t="s">
        <v>1159</v>
      </c>
      <c r="EMN3" s="458" t="s">
        <v>1159</v>
      </c>
      <c r="EMO3" s="458" t="s">
        <v>1159</v>
      </c>
      <c r="EMP3" s="458" t="s">
        <v>1159</v>
      </c>
      <c r="EMQ3" s="458" t="s">
        <v>1159</v>
      </c>
      <c r="EMR3" s="458" t="s">
        <v>1159</v>
      </c>
      <c r="EMS3" s="458" t="s">
        <v>1159</v>
      </c>
      <c r="EMT3" s="458" t="s">
        <v>1159</v>
      </c>
      <c r="EMU3" s="458" t="s">
        <v>1159</v>
      </c>
      <c r="EMV3" s="458" t="s">
        <v>1159</v>
      </c>
      <c r="EMW3" s="458" t="s">
        <v>1159</v>
      </c>
      <c r="EMX3" s="458" t="s">
        <v>1159</v>
      </c>
      <c r="EMY3" s="458" t="s">
        <v>1159</v>
      </c>
      <c r="EMZ3" s="458" t="s">
        <v>1159</v>
      </c>
      <c r="ENA3" s="458" t="s">
        <v>1159</v>
      </c>
      <c r="ENB3" s="458" t="s">
        <v>1159</v>
      </c>
      <c r="ENC3" s="458" t="s">
        <v>1159</v>
      </c>
      <c r="END3" s="458" t="s">
        <v>1159</v>
      </c>
      <c r="ENE3" s="458" t="s">
        <v>1159</v>
      </c>
      <c r="ENF3" s="458" t="s">
        <v>1159</v>
      </c>
      <c r="ENG3" s="458" t="s">
        <v>1159</v>
      </c>
      <c r="ENH3" s="458" t="s">
        <v>1159</v>
      </c>
      <c r="ENI3" s="458" t="s">
        <v>1159</v>
      </c>
      <c r="ENJ3" s="458" t="s">
        <v>1159</v>
      </c>
      <c r="ENK3" s="458" t="s">
        <v>1159</v>
      </c>
      <c r="ENL3" s="458" t="s">
        <v>1159</v>
      </c>
      <c r="ENM3" s="458" t="s">
        <v>1159</v>
      </c>
      <c r="ENN3" s="458" t="s">
        <v>1159</v>
      </c>
      <c r="ENO3" s="458" t="s">
        <v>1159</v>
      </c>
      <c r="ENP3" s="458" t="s">
        <v>1159</v>
      </c>
      <c r="ENQ3" s="458" t="s">
        <v>1159</v>
      </c>
      <c r="ENR3" s="458" t="s">
        <v>1159</v>
      </c>
      <c r="ENS3" s="458" t="s">
        <v>1159</v>
      </c>
      <c r="ENT3" s="458" t="s">
        <v>1159</v>
      </c>
      <c r="ENU3" s="458" t="s">
        <v>1159</v>
      </c>
      <c r="ENV3" s="458" t="s">
        <v>1159</v>
      </c>
      <c r="ENW3" s="458" t="s">
        <v>1159</v>
      </c>
      <c r="ENX3" s="458" t="s">
        <v>1159</v>
      </c>
      <c r="ENY3" s="458" t="s">
        <v>1159</v>
      </c>
      <c r="ENZ3" s="458" t="s">
        <v>1159</v>
      </c>
      <c r="EOA3" s="458" t="s">
        <v>1159</v>
      </c>
      <c r="EOB3" s="458" t="s">
        <v>1159</v>
      </c>
      <c r="EOC3" s="458" t="s">
        <v>1159</v>
      </c>
      <c r="EOD3" s="458" t="s">
        <v>1159</v>
      </c>
      <c r="EOE3" s="458" t="s">
        <v>1159</v>
      </c>
      <c r="EOF3" s="458" t="s">
        <v>1159</v>
      </c>
      <c r="EOG3" s="458" t="s">
        <v>1159</v>
      </c>
      <c r="EOH3" s="458" t="s">
        <v>1159</v>
      </c>
      <c r="EOI3" s="458" t="s">
        <v>1159</v>
      </c>
      <c r="EOJ3" s="458" t="s">
        <v>1159</v>
      </c>
      <c r="EOK3" s="458" t="s">
        <v>1159</v>
      </c>
      <c r="EOL3" s="458" t="s">
        <v>1159</v>
      </c>
      <c r="EOM3" s="458" t="s">
        <v>1159</v>
      </c>
      <c r="EON3" s="458" t="s">
        <v>1159</v>
      </c>
      <c r="EOO3" s="458" t="s">
        <v>1159</v>
      </c>
      <c r="EOP3" s="458" t="s">
        <v>1159</v>
      </c>
      <c r="EOQ3" s="458" t="s">
        <v>1159</v>
      </c>
      <c r="EOR3" s="458" t="s">
        <v>1159</v>
      </c>
      <c r="EOS3" s="458" t="s">
        <v>1159</v>
      </c>
      <c r="EOT3" s="458" t="s">
        <v>1159</v>
      </c>
      <c r="EOU3" s="458" t="s">
        <v>1159</v>
      </c>
      <c r="EOV3" s="458" t="s">
        <v>1159</v>
      </c>
      <c r="EOW3" s="458" t="s">
        <v>1159</v>
      </c>
      <c r="EOX3" s="458" t="s">
        <v>1159</v>
      </c>
      <c r="EOY3" s="458" t="s">
        <v>1159</v>
      </c>
      <c r="EOZ3" s="458" t="s">
        <v>1159</v>
      </c>
      <c r="EPA3" s="458" t="s">
        <v>1159</v>
      </c>
      <c r="EPB3" s="458" t="s">
        <v>1159</v>
      </c>
      <c r="EPC3" s="458" t="s">
        <v>1159</v>
      </c>
      <c r="EPD3" s="458" t="s">
        <v>1159</v>
      </c>
      <c r="EPE3" s="458" t="s">
        <v>1159</v>
      </c>
      <c r="EPF3" s="458" t="s">
        <v>1159</v>
      </c>
      <c r="EPG3" s="458" t="s">
        <v>1159</v>
      </c>
      <c r="EPH3" s="458" t="s">
        <v>1159</v>
      </c>
      <c r="EPI3" s="458" t="s">
        <v>1159</v>
      </c>
      <c r="EPJ3" s="458" t="s">
        <v>1159</v>
      </c>
      <c r="EPK3" s="458" t="s">
        <v>1159</v>
      </c>
      <c r="EPL3" s="458" t="s">
        <v>1159</v>
      </c>
      <c r="EPM3" s="458" t="s">
        <v>1159</v>
      </c>
      <c r="EPN3" s="458" t="s">
        <v>1159</v>
      </c>
      <c r="EPO3" s="458" t="s">
        <v>1159</v>
      </c>
      <c r="EPP3" s="458" t="s">
        <v>1159</v>
      </c>
      <c r="EPQ3" s="458" t="s">
        <v>1159</v>
      </c>
      <c r="EPR3" s="458" t="s">
        <v>1159</v>
      </c>
      <c r="EPS3" s="458" t="s">
        <v>1159</v>
      </c>
      <c r="EPT3" s="458" t="s">
        <v>1159</v>
      </c>
      <c r="EPU3" s="458" t="s">
        <v>1159</v>
      </c>
      <c r="EPV3" s="458" t="s">
        <v>1159</v>
      </c>
      <c r="EPW3" s="458" t="s">
        <v>1159</v>
      </c>
      <c r="EPX3" s="458" t="s">
        <v>1159</v>
      </c>
      <c r="EPY3" s="458" t="s">
        <v>1159</v>
      </c>
      <c r="EPZ3" s="458" t="s">
        <v>1159</v>
      </c>
      <c r="EQA3" s="458" t="s">
        <v>1159</v>
      </c>
      <c r="EQB3" s="458" t="s">
        <v>1159</v>
      </c>
      <c r="EQC3" s="458" t="s">
        <v>1159</v>
      </c>
      <c r="EQD3" s="458" t="s">
        <v>1159</v>
      </c>
      <c r="EQE3" s="458" t="s">
        <v>1159</v>
      </c>
      <c r="EQF3" s="458" t="s">
        <v>1159</v>
      </c>
      <c r="EQG3" s="458" t="s">
        <v>1159</v>
      </c>
      <c r="EQH3" s="458" t="s">
        <v>1159</v>
      </c>
      <c r="EQI3" s="458" t="s">
        <v>1159</v>
      </c>
      <c r="EQJ3" s="458" t="s">
        <v>1159</v>
      </c>
      <c r="EQK3" s="458" t="s">
        <v>1159</v>
      </c>
      <c r="EQL3" s="458" t="s">
        <v>1159</v>
      </c>
      <c r="EQM3" s="458" t="s">
        <v>1159</v>
      </c>
      <c r="EQN3" s="458" t="s">
        <v>1159</v>
      </c>
      <c r="EQO3" s="458" t="s">
        <v>1159</v>
      </c>
      <c r="EQP3" s="458" t="s">
        <v>1159</v>
      </c>
      <c r="EQQ3" s="458" t="s">
        <v>1159</v>
      </c>
      <c r="EQR3" s="458" t="s">
        <v>1159</v>
      </c>
      <c r="EQS3" s="458" t="s">
        <v>1159</v>
      </c>
      <c r="EQT3" s="458" t="s">
        <v>1159</v>
      </c>
      <c r="EQU3" s="458" t="s">
        <v>1159</v>
      </c>
      <c r="EQV3" s="458" t="s">
        <v>1159</v>
      </c>
      <c r="EQW3" s="458" t="s">
        <v>1159</v>
      </c>
      <c r="EQX3" s="458" t="s">
        <v>1159</v>
      </c>
      <c r="EQY3" s="458" t="s">
        <v>1159</v>
      </c>
      <c r="EQZ3" s="458" t="s">
        <v>1159</v>
      </c>
      <c r="ERA3" s="458" t="s">
        <v>1159</v>
      </c>
      <c r="ERB3" s="458" t="s">
        <v>1159</v>
      </c>
      <c r="ERC3" s="458" t="s">
        <v>1159</v>
      </c>
      <c r="ERD3" s="458" t="s">
        <v>1159</v>
      </c>
      <c r="ERE3" s="458" t="s">
        <v>1159</v>
      </c>
      <c r="ERF3" s="458" t="s">
        <v>1159</v>
      </c>
      <c r="ERG3" s="458" t="s">
        <v>1159</v>
      </c>
      <c r="ERH3" s="458" t="s">
        <v>1159</v>
      </c>
      <c r="ERI3" s="458" t="s">
        <v>1159</v>
      </c>
      <c r="ERJ3" s="458" t="s">
        <v>1159</v>
      </c>
      <c r="ERK3" s="458" t="s">
        <v>1159</v>
      </c>
      <c r="ERL3" s="458" t="s">
        <v>1159</v>
      </c>
      <c r="ERM3" s="458" t="s">
        <v>1159</v>
      </c>
      <c r="ERN3" s="458" t="s">
        <v>1159</v>
      </c>
      <c r="ERO3" s="458" t="s">
        <v>1159</v>
      </c>
      <c r="ERP3" s="458" t="s">
        <v>1159</v>
      </c>
      <c r="ERQ3" s="458" t="s">
        <v>1159</v>
      </c>
      <c r="ERR3" s="458" t="s">
        <v>1159</v>
      </c>
      <c r="ERS3" s="458" t="s">
        <v>1159</v>
      </c>
      <c r="ERT3" s="458" t="s">
        <v>1159</v>
      </c>
      <c r="ERU3" s="458" t="s">
        <v>1159</v>
      </c>
      <c r="ERV3" s="458" t="s">
        <v>1159</v>
      </c>
      <c r="ERW3" s="458" t="s">
        <v>1159</v>
      </c>
      <c r="ERX3" s="458" t="s">
        <v>1159</v>
      </c>
      <c r="ERY3" s="458" t="s">
        <v>1159</v>
      </c>
      <c r="ERZ3" s="458" t="s">
        <v>1159</v>
      </c>
      <c r="ESA3" s="458" t="s">
        <v>1159</v>
      </c>
      <c r="ESB3" s="458" t="s">
        <v>1159</v>
      </c>
      <c r="ESC3" s="458" t="s">
        <v>1159</v>
      </c>
      <c r="ESD3" s="458" t="s">
        <v>1159</v>
      </c>
      <c r="ESE3" s="458" t="s">
        <v>1159</v>
      </c>
      <c r="ESF3" s="458" t="s">
        <v>1159</v>
      </c>
      <c r="ESG3" s="458" t="s">
        <v>1159</v>
      </c>
      <c r="ESH3" s="458" t="s">
        <v>1159</v>
      </c>
      <c r="ESI3" s="458" t="s">
        <v>1159</v>
      </c>
      <c r="ESJ3" s="458" t="s">
        <v>1159</v>
      </c>
      <c r="ESK3" s="458" t="s">
        <v>1159</v>
      </c>
      <c r="ESL3" s="458" t="s">
        <v>1159</v>
      </c>
      <c r="ESM3" s="458" t="s">
        <v>1159</v>
      </c>
      <c r="ESN3" s="458" t="s">
        <v>1159</v>
      </c>
      <c r="ESO3" s="458" t="s">
        <v>1159</v>
      </c>
      <c r="ESP3" s="458" t="s">
        <v>1159</v>
      </c>
      <c r="ESQ3" s="458" t="s">
        <v>1159</v>
      </c>
      <c r="ESR3" s="458" t="s">
        <v>1159</v>
      </c>
      <c r="ESS3" s="458" t="s">
        <v>1159</v>
      </c>
      <c r="EST3" s="458" t="s">
        <v>1159</v>
      </c>
      <c r="ESU3" s="458" t="s">
        <v>1159</v>
      </c>
      <c r="ESV3" s="458" t="s">
        <v>1159</v>
      </c>
      <c r="ESW3" s="458" t="s">
        <v>1159</v>
      </c>
      <c r="ESX3" s="458" t="s">
        <v>1159</v>
      </c>
      <c r="ESY3" s="458" t="s">
        <v>1159</v>
      </c>
      <c r="ESZ3" s="458" t="s">
        <v>1159</v>
      </c>
      <c r="ETA3" s="458" t="s">
        <v>1159</v>
      </c>
      <c r="ETB3" s="458" t="s">
        <v>1159</v>
      </c>
      <c r="ETC3" s="458" t="s">
        <v>1159</v>
      </c>
      <c r="ETD3" s="458" t="s">
        <v>1159</v>
      </c>
      <c r="ETE3" s="458" t="s">
        <v>1159</v>
      </c>
      <c r="ETF3" s="458" t="s">
        <v>1159</v>
      </c>
      <c r="ETG3" s="458" t="s">
        <v>1159</v>
      </c>
      <c r="ETH3" s="458" t="s">
        <v>1159</v>
      </c>
      <c r="ETI3" s="458" t="s">
        <v>1159</v>
      </c>
      <c r="ETJ3" s="458" t="s">
        <v>1159</v>
      </c>
      <c r="ETK3" s="458" t="s">
        <v>1159</v>
      </c>
      <c r="ETL3" s="458" t="s">
        <v>1159</v>
      </c>
      <c r="ETM3" s="458" t="s">
        <v>1159</v>
      </c>
      <c r="ETN3" s="458" t="s">
        <v>1159</v>
      </c>
      <c r="ETO3" s="458" t="s">
        <v>1159</v>
      </c>
      <c r="ETP3" s="458" t="s">
        <v>1159</v>
      </c>
      <c r="ETQ3" s="458" t="s">
        <v>1159</v>
      </c>
      <c r="ETR3" s="458" t="s">
        <v>1159</v>
      </c>
      <c r="ETS3" s="458" t="s">
        <v>1159</v>
      </c>
      <c r="ETT3" s="458" t="s">
        <v>1159</v>
      </c>
      <c r="ETU3" s="458" t="s">
        <v>1159</v>
      </c>
      <c r="ETV3" s="458" t="s">
        <v>1159</v>
      </c>
      <c r="ETW3" s="458" t="s">
        <v>1159</v>
      </c>
      <c r="ETX3" s="458" t="s">
        <v>1159</v>
      </c>
      <c r="ETY3" s="458" t="s">
        <v>1159</v>
      </c>
      <c r="ETZ3" s="458" t="s">
        <v>1159</v>
      </c>
      <c r="EUA3" s="458" t="s">
        <v>1159</v>
      </c>
      <c r="EUB3" s="458" t="s">
        <v>1159</v>
      </c>
      <c r="EUC3" s="458" t="s">
        <v>1159</v>
      </c>
      <c r="EUD3" s="458" t="s">
        <v>1159</v>
      </c>
      <c r="EUE3" s="458" t="s">
        <v>1159</v>
      </c>
      <c r="EUF3" s="458" t="s">
        <v>1159</v>
      </c>
      <c r="EUG3" s="458" t="s">
        <v>1159</v>
      </c>
      <c r="EUH3" s="458" t="s">
        <v>1159</v>
      </c>
      <c r="EUI3" s="458" t="s">
        <v>1159</v>
      </c>
      <c r="EUJ3" s="458" t="s">
        <v>1159</v>
      </c>
      <c r="EUK3" s="458" t="s">
        <v>1159</v>
      </c>
      <c r="EUL3" s="458" t="s">
        <v>1159</v>
      </c>
      <c r="EUM3" s="458" t="s">
        <v>1159</v>
      </c>
      <c r="EUN3" s="458" t="s">
        <v>1159</v>
      </c>
      <c r="EUO3" s="458" t="s">
        <v>1159</v>
      </c>
      <c r="EUP3" s="458" t="s">
        <v>1159</v>
      </c>
      <c r="EUQ3" s="458" t="s">
        <v>1159</v>
      </c>
      <c r="EUR3" s="458" t="s">
        <v>1159</v>
      </c>
      <c r="EUS3" s="458" t="s">
        <v>1159</v>
      </c>
      <c r="EUT3" s="458" t="s">
        <v>1159</v>
      </c>
      <c r="EUU3" s="458" t="s">
        <v>1159</v>
      </c>
      <c r="EUV3" s="458" t="s">
        <v>1159</v>
      </c>
      <c r="EUW3" s="458" t="s">
        <v>1159</v>
      </c>
      <c r="EUX3" s="458" t="s">
        <v>1159</v>
      </c>
      <c r="EUY3" s="458" t="s">
        <v>1159</v>
      </c>
      <c r="EUZ3" s="458" t="s">
        <v>1159</v>
      </c>
      <c r="EVA3" s="458" t="s">
        <v>1159</v>
      </c>
      <c r="EVB3" s="458" t="s">
        <v>1159</v>
      </c>
      <c r="EVC3" s="458" t="s">
        <v>1159</v>
      </c>
      <c r="EVD3" s="458" t="s">
        <v>1159</v>
      </c>
      <c r="EVE3" s="458" t="s">
        <v>1159</v>
      </c>
      <c r="EVF3" s="458" t="s">
        <v>1159</v>
      </c>
      <c r="EVG3" s="458" t="s">
        <v>1159</v>
      </c>
      <c r="EVH3" s="458" t="s">
        <v>1159</v>
      </c>
      <c r="EVI3" s="458" t="s">
        <v>1159</v>
      </c>
      <c r="EVJ3" s="458" t="s">
        <v>1159</v>
      </c>
      <c r="EVK3" s="458" t="s">
        <v>1159</v>
      </c>
      <c r="EVL3" s="458" t="s">
        <v>1159</v>
      </c>
      <c r="EVM3" s="458" t="s">
        <v>1159</v>
      </c>
      <c r="EVN3" s="458" t="s">
        <v>1159</v>
      </c>
      <c r="EVO3" s="458" t="s">
        <v>1159</v>
      </c>
      <c r="EVP3" s="458" t="s">
        <v>1159</v>
      </c>
      <c r="EVQ3" s="458" t="s">
        <v>1159</v>
      </c>
      <c r="EVR3" s="458" t="s">
        <v>1159</v>
      </c>
      <c r="EVS3" s="458" t="s">
        <v>1159</v>
      </c>
      <c r="EVT3" s="458" t="s">
        <v>1159</v>
      </c>
      <c r="EVU3" s="458" t="s">
        <v>1159</v>
      </c>
      <c r="EVV3" s="458" t="s">
        <v>1159</v>
      </c>
      <c r="EVW3" s="458" t="s">
        <v>1159</v>
      </c>
      <c r="EVX3" s="458" t="s">
        <v>1159</v>
      </c>
      <c r="EVY3" s="458" t="s">
        <v>1159</v>
      </c>
      <c r="EVZ3" s="458" t="s">
        <v>1159</v>
      </c>
      <c r="EWA3" s="458" t="s">
        <v>1159</v>
      </c>
      <c r="EWB3" s="458" t="s">
        <v>1159</v>
      </c>
      <c r="EWC3" s="458" t="s">
        <v>1159</v>
      </c>
      <c r="EWD3" s="458" t="s">
        <v>1159</v>
      </c>
      <c r="EWE3" s="458" t="s">
        <v>1159</v>
      </c>
      <c r="EWF3" s="458" t="s">
        <v>1159</v>
      </c>
      <c r="EWG3" s="458" t="s">
        <v>1159</v>
      </c>
      <c r="EWH3" s="458" t="s">
        <v>1159</v>
      </c>
      <c r="EWI3" s="458" t="s">
        <v>1159</v>
      </c>
      <c r="EWJ3" s="458" t="s">
        <v>1159</v>
      </c>
      <c r="EWK3" s="458" t="s">
        <v>1159</v>
      </c>
      <c r="EWL3" s="458" t="s">
        <v>1159</v>
      </c>
      <c r="EWM3" s="458" t="s">
        <v>1159</v>
      </c>
      <c r="EWN3" s="458" t="s">
        <v>1159</v>
      </c>
      <c r="EWO3" s="458" t="s">
        <v>1159</v>
      </c>
      <c r="EWP3" s="458" t="s">
        <v>1159</v>
      </c>
      <c r="EWQ3" s="458" t="s">
        <v>1159</v>
      </c>
      <c r="EWR3" s="458" t="s">
        <v>1159</v>
      </c>
      <c r="EWS3" s="458" t="s">
        <v>1159</v>
      </c>
      <c r="EWT3" s="458" t="s">
        <v>1159</v>
      </c>
      <c r="EWU3" s="458" t="s">
        <v>1159</v>
      </c>
      <c r="EWV3" s="458" t="s">
        <v>1159</v>
      </c>
      <c r="EWW3" s="458" t="s">
        <v>1159</v>
      </c>
      <c r="EWX3" s="458" t="s">
        <v>1159</v>
      </c>
      <c r="EWY3" s="458" t="s">
        <v>1159</v>
      </c>
      <c r="EWZ3" s="458" t="s">
        <v>1159</v>
      </c>
      <c r="EXA3" s="458" t="s">
        <v>1159</v>
      </c>
      <c r="EXB3" s="458" t="s">
        <v>1159</v>
      </c>
      <c r="EXC3" s="458" t="s">
        <v>1159</v>
      </c>
      <c r="EXD3" s="458" t="s">
        <v>1159</v>
      </c>
      <c r="EXE3" s="458" t="s">
        <v>1159</v>
      </c>
      <c r="EXF3" s="458" t="s">
        <v>1159</v>
      </c>
      <c r="EXG3" s="458" t="s">
        <v>1159</v>
      </c>
      <c r="EXH3" s="458" t="s">
        <v>1159</v>
      </c>
      <c r="EXI3" s="458" t="s">
        <v>1159</v>
      </c>
      <c r="EXJ3" s="458" t="s">
        <v>1159</v>
      </c>
      <c r="EXK3" s="458" t="s">
        <v>1159</v>
      </c>
      <c r="EXL3" s="458" t="s">
        <v>1159</v>
      </c>
      <c r="EXM3" s="458" t="s">
        <v>1159</v>
      </c>
      <c r="EXN3" s="458" t="s">
        <v>1159</v>
      </c>
      <c r="EXO3" s="458" t="s">
        <v>1159</v>
      </c>
      <c r="EXP3" s="458" t="s">
        <v>1159</v>
      </c>
      <c r="EXQ3" s="458" t="s">
        <v>1159</v>
      </c>
      <c r="EXR3" s="458" t="s">
        <v>1159</v>
      </c>
      <c r="EXS3" s="458" t="s">
        <v>1159</v>
      </c>
      <c r="EXT3" s="458" t="s">
        <v>1159</v>
      </c>
      <c r="EXU3" s="458" t="s">
        <v>1159</v>
      </c>
      <c r="EXV3" s="458" t="s">
        <v>1159</v>
      </c>
      <c r="EXW3" s="458" t="s">
        <v>1159</v>
      </c>
      <c r="EXX3" s="458" t="s">
        <v>1159</v>
      </c>
      <c r="EXY3" s="458" t="s">
        <v>1159</v>
      </c>
      <c r="EXZ3" s="458" t="s">
        <v>1159</v>
      </c>
      <c r="EYA3" s="458" t="s">
        <v>1159</v>
      </c>
      <c r="EYB3" s="458" t="s">
        <v>1159</v>
      </c>
      <c r="EYC3" s="458" t="s">
        <v>1159</v>
      </c>
      <c r="EYD3" s="458" t="s">
        <v>1159</v>
      </c>
      <c r="EYE3" s="458" t="s">
        <v>1159</v>
      </c>
      <c r="EYF3" s="458" t="s">
        <v>1159</v>
      </c>
      <c r="EYG3" s="458" t="s">
        <v>1159</v>
      </c>
      <c r="EYH3" s="458" t="s">
        <v>1159</v>
      </c>
      <c r="EYI3" s="458" t="s">
        <v>1159</v>
      </c>
      <c r="EYJ3" s="458" t="s">
        <v>1159</v>
      </c>
      <c r="EYK3" s="458" t="s">
        <v>1159</v>
      </c>
      <c r="EYL3" s="458" t="s">
        <v>1159</v>
      </c>
      <c r="EYM3" s="458" t="s">
        <v>1159</v>
      </c>
      <c r="EYN3" s="458" t="s">
        <v>1159</v>
      </c>
      <c r="EYO3" s="458" t="s">
        <v>1159</v>
      </c>
      <c r="EYP3" s="458" t="s">
        <v>1159</v>
      </c>
      <c r="EYQ3" s="458" t="s">
        <v>1159</v>
      </c>
      <c r="EYR3" s="458" t="s">
        <v>1159</v>
      </c>
      <c r="EYS3" s="458" t="s">
        <v>1159</v>
      </c>
      <c r="EYT3" s="458" t="s">
        <v>1159</v>
      </c>
      <c r="EYU3" s="458" t="s">
        <v>1159</v>
      </c>
      <c r="EYV3" s="458" t="s">
        <v>1159</v>
      </c>
      <c r="EYW3" s="458" t="s">
        <v>1159</v>
      </c>
      <c r="EYX3" s="458" t="s">
        <v>1159</v>
      </c>
      <c r="EYY3" s="458" t="s">
        <v>1159</v>
      </c>
      <c r="EYZ3" s="458" t="s">
        <v>1159</v>
      </c>
      <c r="EZA3" s="458" t="s">
        <v>1159</v>
      </c>
      <c r="EZB3" s="458" t="s">
        <v>1159</v>
      </c>
      <c r="EZC3" s="458" t="s">
        <v>1159</v>
      </c>
      <c r="EZD3" s="458" t="s">
        <v>1159</v>
      </c>
      <c r="EZE3" s="458" t="s">
        <v>1159</v>
      </c>
      <c r="EZF3" s="458" t="s">
        <v>1159</v>
      </c>
      <c r="EZG3" s="458" t="s">
        <v>1159</v>
      </c>
      <c r="EZH3" s="458" t="s">
        <v>1159</v>
      </c>
      <c r="EZI3" s="458" t="s">
        <v>1159</v>
      </c>
      <c r="EZJ3" s="458" t="s">
        <v>1159</v>
      </c>
      <c r="EZK3" s="458" t="s">
        <v>1159</v>
      </c>
      <c r="EZL3" s="458" t="s">
        <v>1159</v>
      </c>
      <c r="EZM3" s="458" t="s">
        <v>1159</v>
      </c>
      <c r="EZN3" s="458" t="s">
        <v>1159</v>
      </c>
      <c r="EZO3" s="458" t="s">
        <v>1159</v>
      </c>
      <c r="EZP3" s="458" t="s">
        <v>1159</v>
      </c>
      <c r="EZQ3" s="458" t="s">
        <v>1159</v>
      </c>
      <c r="EZR3" s="458" t="s">
        <v>1159</v>
      </c>
      <c r="EZS3" s="458" t="s">
        <v>1159</v>
      </c>
      <c r="EZT3" s="458" t="s">
        <v>1159</v>
      </c>
      <c r="EZU3" s="458" t="s">
        <v>1159</v>
      </c>
      <c r="EZV3" s="458" t="s">
        <v>1159</v>
      </c>
      <c r="EZW3" s="458" t="s">
        <v>1159</v>
      </c>
      <c r="EZX3" s="458" t="s">
        <v>1159</v>
      </c>
      <c r="EZY3" s="458" t="s">
        <v>1159</v>
      </c>
      <c r="EZZ3" s="458" t="s">
        <v>1159</v>
      </c>
      <c r="FAA3" s="458" t="s">
        <v>1159</v>
      </c>
      <c r="FAB3" s="458" t="s">
        <v>1159</v>
      </c>
      <c r="FAC3" s="458" t="s">
        <v>1159</v>
      </c>
      <c r="FAD3" s="458" t="s">
        <v>1159</v>
      </c>
      <c r="FAE3" s="458" t="s">
        <v>1159</v>
      </c>
      <c r="FAF3" s="458" t="s">
        <v>1159</v>
      </c>
      <c r="FAG3" s="458" t="s">
        <v>1159</v>
      </c>
      <c r="FAH3" s="458" t="s">
        <v>1159</v>
      </c>
      <c r="FAI3" s="458" t="s">
        <v>1159</v>
      </c>
      <c r="FAJ3" s="458" t="s">
        <v>1159</v>
      </c>
      <c r="FAK3" s="458" t="s">
        <v>1159</v>
      </c>
      <c r="FAL3" s="458" t="s">
        <v>1159</v>
      </c>
      <c r="FAM3" s="458" t="s">
        <v>1159</v>
      </c>
      <c r="FAN3" s="458" t="s">
        <v>1159</v>
      </c>
      <c r="FAO3" s="458" t="s">
        <v>1159</v>
      </c>
      <c r="FAP3" s="458" t="s">
        <v>1159</v>
      </c>
      <c r="FAQ3" s="458" t="s">
        <v>1159</v>
      </c>
      <c r="FAR3" s="458" t="s">
        <v>1159</v>
      </c>
      <c r="FAS3" s="458" t="s">
        <v>1159</v>
      </c>
      <c r="FAT3" s="458" t="s">
        <v>1159</v>
      </c>
      <c r="FAU3" s="458" t="s">
        <v>1159</v>
      </c>
      <c r="FAV3" s="458" t="s">
        <v>1159</v>
      </c>
      <c r="FAW3" s="458" t="s">
        <v>1159</v>
      </c>
      <c r="FAX3" s="458" t="s">
        <v>1159</v>
      </c>
      <c r="FAY3" s="458" t="s">
        <v>1159</v>
      </c>
      <c r="FAZ3" s="458" t="s">
        <v>1159</v>
      </c>
      <c r="FBA3" s="458" t="s">
        <v>1159</v>
      </c>
      <c r="FBB3" s="458" t="s">
        <v>1159</v>
      </c>
      <c r="FBC3" s="458" t="s">
        <v>1159</v>
      </c>
      <c r="FBD3" s="458" t="s">
        <v>1159</v>
      </c>
      <c r="FBE3" s="458" t="s">
        <v>1159</v>
      </c>
      <c r="FBF3" s="458" t="s">
        <v>1159</v>
      </c>
      <c r="FBG3" s="458" t="s">
        <v>1159</v>
      </c>
      <c r="FBH3" s="458" t="s">
        <v>1159</v>
      </c>
      <c r="FBI3" s="458" t="s">
        <v>1159</v>
      </c>
      <c r="FBJ3" s="458" t="s">
        <v>1159</v>
      </c>
      <c r="FBK3" s="458" t="s">
        <v>1159</v>
      </c>
      <c r="FBL3" s="458" t="s">
        <v>1159</v>
      </c>
      <c r="FBM3" s="458" t="s">
        <v>1159</v>
      </c>
      <c r="FBN3" s="458" t="s">
        <v>1159</v>
      </c>
      <c r="FBO3" s="458" t="s">
        <v>1159</v>
      </c>
      <c r="FBP3" s="458" t="s">
        <v>1159</v>
      </c>
      <c r="FBQ3" s="458" t="s">
        <v>1159</v>
      </c>
      <c r="FBR3" s="458" t="s">
        <v>1159</v>
      </c>
      <c r="FBS3" s="458" t="s">
        <v>1159</v>
      </c>
      <c r="FBT3" s="458" t="s">
        <v>1159</v>
      </c>
      <c r="FBU3" s="458" t="s">
        <v>1159</v>
      </c>
      <c r="FBV3" s="458" t="s">
        <v>1159</v>
      </c>
      <c r="FBW3" s="458" t="s">
        <v>1159</v>
      </c>
      <c r="FBX3" s="458" t="s">
        <v>1159</v>
      </c>
      <c r="FBY3" s="458" t="s">
        <v>1159</v>
      </c>
      <c r="FBZ3" s="458" t="s">
        <v>1159</v>
      </c>
      <c r="FCA3" s="458" t="s">
        <v>1159</v>
      </c>
      <c r="FCB3" s="458" t="s">
        <v>1159</v>
      </c>
      <c r="FCC3" s="458" t="s">
        <v>1159</v>
      </c>
      <c r="FCD3" s="458" t="s">
        <v>1159</v>
      </c>
      <c r="FCE3" s="458" t="s">
        <v>1159</v>
      </c>
      <c r="FCF3" s="458" t="s">
        <v>1159</v>
      </c>
      <c r="FCG3" s="458" t="s">
        <v>1159</v>
      </c>
      <c r="FCH3" s="458" t="s">
        <v>1159</v>
      </c>
      <c r="FCI3" s="458" t="s">
        <v>1159</v>
      </c>
      <c r="FCJ3" s="458" t="s">
        <v>1159</v>
      </c>
      <c r="FCK3" s="458" t="s">
        <v>1159</v>
      </c>
      <c r="FCL3" s="458" t="s">
        <v>1159</v>
      </c>
      <c r="FCM3" s="458" t="s">
        <v>1159</v>
      </c>
      <c r="FCN3" s="458" t="s">
        <v>1159</v>
      </c>
      <c r="FCO3" s="458" t="s">
        <v>1159</v>
      </c>
      <c r="FCP3" s="458" t="s">
        <v>1159</v>
      </c>
      <c r="FCQ3" s="458" t="s">
        <v>1159</v>
      </c>
      <c r="FCR3" s="458" t="s">
        <v>1159</v>
      </c>
      <c r="FCS3" s="458" t="s">
        <v>1159</v>
      </c>
      <c r="FCT3" s="458" t="s">
        <v>1159</v>
      </c>
      <c r="FCU3" s="458" t="s">
        <v>1159</v>
      </c>
      <c r="FCV3" s="458" t="s">
        <v>1159</v>
      </c>
      <c r="FCW3" s="458" t="s">
        <v>1159</v>
      </c>
      <c r="FCX3" s="458" t="s">
        <v>1159</v>
      </c>
      <c r="FCY3" s="458" t="s">
        <v>1159</v>
      </c>
      <c r="FCZ3" s="458" t="s">
        <v>1159</v>
      </c>
      <c r="FDA3" s="458" t="s">
        <v>1159</v>
      </c>
      <c r="FDB3" s="458" t="s">
        <v>1159</v>
      </c>
      <c r="FDC3" s="458" t="s">
        <v>1159</v>
      </c>
      <c r="FDD3" s="458" t="s">
        <v>1159</v>
      </c>
      <c r="FDE3" s="458" t="s">
        <v>1159</v>
      </c>
      <c r="FDF3" s="458" t="s">
        <v>1159</v>
      </c>
      <c r="FDG3" s="458" t="s">
        <v>1159</v>
      </c>
      <c r="FDH3" s="458" t="s">
        <v>1159</v>
      </c>
      <c r="FDI3" s="458" t="s">
        <v>1159</v>
      </c>
      <c r="FDJ3" s="458" t="s">
        <v>1159</v>
      </c>
      <c r="FDK3" s="458" t="s">
        <v>1159</v>
      </c>
      <c r="FDL3" s="458" t="s">
        <v>1159</v>
      </c>
      <c r="FDM3" s="458" t="s">
        <v>1159</v>
      </c>
      <c r="FDN3" s="458" t="s">
        <v>1159</v>
      </c>
      <c r="FDO3" s="458" t="s">
        <v>1159</v>
      </c>
      <c r="FDP3" s="458" t="s">
        <v>1159</v>
      </c>
      <c r="FDQ3" s="458" t="s">
        <v>1159</v>
      </c>
      <c r="FDR3" s="458" t="s">
        <v>1159</v>
      </c>
      <c r="FDS3" s="458" t="s">
        <v>1159</v>
      </c>
      <c r="FDT3" s="458" t="s">
        <v>1159</v>
      </c>
      <c r="FDU3" s="458" t="s">
        <v>1159</v>
      </c>
      <c r="FDV3" s="458" t="s">
        <v>1159</v>
      </c>
      <c r="FDW3" s="458" t="s">
        <v>1159</v>
      </c>
      <c r="FDX3" s="458" t="s">
        <v>1159</v>
      </c>
      <c r="FDY3" s="458" t="s">
        <v>1159</v>
      </c>
      <c r="FDZ3" s="458" t="s">
        <v>1159</v>
      </c>
      <c r="FEA3" s="458" t="s">
        <v>1159</v>
      </c>
      <c r="FEB3" s="458" t="s">
        <v>1159</v>
      </c>
      <c r="FEC3" s="458" t="s">
        <v>1159</v>
      </c>
      <c r="FED3" s="458" t="s">
        <v>1159</v>
      </c>
      <c r="FEE3" s="458" t="s">
        <v>1159</v>
      </c>
      <c r="FEF3" s="458" t="s">
        <v>1159</v>
      </c>
      <c r="FEG3" s="458" t="s">
        <v>1159</v>
      </c>
      <c r="FEH3" s="458" t="s">
        <v>1159</v>
      </c>
      <c r="FEI3" s="458" t="s">
        <v>1159</v>
      </c>
      <c r="FEJ3" s="458" t="s">
        <v>1159</v>
      </c>
      <c r="FEK3" s="458" t="s">
        <v>1159</v>
      </c>
      <c r="FEL3" s="458" t="s">
        <v>1159</v>
      </c>
      <c r="FEM3" s="458" t="s">
        <v>1159</v>
      </c>
      <c r="FEN3" s="458" t="s">
        <v>1159</v>
      </c>
      <c r="FEO3" s="458" t="s">
        <v>1159</v>
      </c>
      <c r="FEP3" s="458" t="s">
        <v>1159</v>
      </c>
      <c r="FEQ3" s="458" t="s">
        <v>1159</v>
      </c>
      <c r="FER3" s="458" t="s">
        <v>1159</v>
      </c>
      <c r="FES3" s="458" t="s">
        <v>1159</v>
      </c>
      <c r="FET3" s="458" t="s">
        <v>1159</v>
      </c>
      <c r="FEU3" s="458" t="s">
        <v>1159</v>
      </c>
      <c r="FEV3" s="458" t="s">
        <v>1159</v>
      </c>
      <c r="FEW3" s="458" t="s">
        <v>1159</v>
      </c>
      <c r="FEX3" s="458" t="s">
        <v>1159</v>
      </c>
      <c r="FEY3" s="458" t="s">
        <v>1159</v>
      </c>
      <c r="FEZ3" s="458" t="s">
        <v>1159</v>
      </c>
      <c r="FFA3" s="458" t="s">
        <v>1159</v>
      </c>
      <c r="FFB3" s="458" t="s">
        <v>1159</v>
      </c>
      <c r="FFC3" s="458" t="s">
        <v>1159</v>
      </c>
      <c r="FFD3" s="458" t="s">
        <v>1159</v>
      </c>
      <c r="FFE3" s="458" t="s">
        <v>1159</v>
      </c>
      <c r="FFF3" s="458" t="s">
        <v>1159</v>
      </c>
      <c r="FFG3" s="458" t="s">
        <v>1159</v>
      </c>
      <c r="FFH3" s="458" t="s">
        <v>1159</v>
      </c>
      <c r="FFI3" s="458" t="s">
        <v>1159</v>
      </c>
      <c r="FFJ3" s="458" t="s">
        <v>1159</v>
      </c>
      <c r="FFK3" s="458" t="s">
        <v>1159</v>
      </c>
      <c r="FFL3" s="458" t="s">
        <v>1159</v>
      </c>
      <c r="FFM3" s="458" t="s">
        <v>1159</v>
      </c>
      <c r="FFN3" s="458" t="s">
        <v>1159</v>
      </c>
      <c r="FFO3" s="458" t="s">
        <v>1159</v>
      </c>
      <c r="FFP3" s="458" t="s">
        <v>1159</v>
      </c>
      <c r="FFQ3" s="458" t="s">
        <v>1159</v>
      </c>
      <c r="FFR3" s="458" t="s">
        <v>1159</v>
      </c>
      <c r="FFS3" s="458" t="s">
        <v>1159</v>
      </c>
      <c r="FFT3" s="458" t="s">
        <v>1159</v>
      </c>
      <c r="FFU3" s="458" t="s">
        <v>1159</v>
      </c>
      <c r="FFV3" s="458" t="s">
        <v>1159</v>
      </c>
      <c r="FFW3" s="458" t="s">
        <v>1159</v>
      </c>
      <c r="FFX3" s="458" t="s">
        <v>1159</v>
      </c>
      <c r="FFY3" s="458" t="s">
        <v>1159</v>
      </c>
      <c r="FFZ3" s="458" t="s">
        <v>1159</v>
      </c>
      <c r="FGA3" s="458" t="s">
        <v>1159</v>
      </c>
      <c r="FGB3" s="458" t="s">
        <v>1159</v>
      </c>
      <c r="FGC3" s="458" t="s">
        <v>1159</v>
      </c>
      <c r="FGD3" s="458" t="s">
        <v>1159</v>
      </c>
      <c r="FGE3" s="458" t="s">
        <v>1159</v>
      </c>
      <c r="FGF3" s="458" t="s">
        <v>1159</v>
      </c>
      <c r="FGG3" s="458" t="s">
        <v>1159</v>
      </c>
      <c r="FGH3" s="458" t="s">
        <v>1159</v>
      </c>
      <c r="FGI3" s="458" t="s">
        <v>1159</v>
      </c>
      <c r="FGJ3" s="458" t="s">
        <v>1159</v>
      </c>
      <c r="FGK3" s="458" t="s">
        <v>1159</v>
      </c>
      <c r="FGL3" s="458" t="s">
        <v>1159</v>
      </c>
      <c r="FGM3" s="458" t="s">
        <v>1159</v>
      </c>
      <c r="FGN3" s="458" t="s">
        <v>1159</v>
      </c>
      <c r="FGO3" s="458" t="s">
        <v>1159</v>
      </c>
      <c r="FGP3" s="458" t="s">
        <v>1159</v>
      </c>
      <c r="FGQ3" s="458" t="s">
        <v>1159</v>
      </c>
      <c r="FGR3" s="458" t="s">
        <v>1159</v>
      </c>
      <c r="FGS3" s="458" t="s">
        <v>1159</v>
      </c>
      <c r="FGT3" s="458" t="s">
        <v>1159</v>
      </c>
      <c r="FGU3" s="458" t="s">
        <v>1159</v>
      </c>
      <c r="FGV3" s="458" t="s">
        <v>1159</v>
      </c>
      <c r="FGW3" s="458" t="s">
        <v>1159</v>
      </c>
      <c r="FGX3" s="458" t="s">
        <v>1159</v>
      </c>
      <c r="FGY3" s="458" t="s">
        <v>1159</v>
      </c>
      <c r="FGZ3" s="458" t="s">
        <v>1159</v>
      </c>
      <c r="FHA3" s="458" t="s">
        <v>1159</v>
      </c>
      <c r="FHB3" s="458" t="s">
        <v>1159</v>
      </c>
      <c r="FHC3" s="458" t="s">
        <v>1159</v>
      </c>
      <c r="FHD3" s="458" t="s">
        <v>1159</v>
      </c>
      <c r="FHE3" s="458" t="s">
        <v>1159</v>
      </c>
      <c r="FHF3" s="458" t="s">
        <v>1159</v>
      </c>
      <c r="FHG3" s="458" t="s">
        <v>1159</v>
      </c>
      <c r="FHH3" s="458" t="s">
        <v>1159</v>
      </c>
      <c r="FHI3" s="458" t="s">
        <v>1159</v>
      </c>
      <c r="FHJ3" s="458" t="s">
        <v>1159</v>
      </c>
      <c r="FHK3" s="458" t="s">
        <v>1159</v>
      </c>
      <c r="FHL3" s="458" t="s">
        <v>1159</v>
      </c>
      <c r="FHM3" s="458" t="s">
        <v>1159</v>
      </c>
      <c r="FHN3" s="458" t="s">
        <v>1159</v>
      </c>
      <c r="FHO3" s="458" t="s">
        <v>1159</v>
      </c>
      <c r="FHP3" s="458" t="s">
        <v>1159</v>
      </c>
      <c r="FHQ3" s="458" t="s">
        <v>1159</v>
      </c>
      <c r="FHR3" s="458" t="s">
        <v>1159</v>
      </c>
      <c r="FHS3" s="458" t="s">
        <v>1159</v>
      </c>
      <c r="FHT3" s="458" t="s">
        <v>1159</v>
      </c>
      <c r="FHU3" s="458" t="s">
        <v>1159</v>
      </c>
      <c r="FHV3" s="458" t="s">
        <v>1159</v>
      </c>
      <c r="FHW3" s="458" t="s">
        <v>1159</v>
      </c>
      <c r="FHX3" s="458" t="s">
        <v>1159</v>
      </c>
      <c r="FHY3" s="458" t="s">
        <v>1159</v>
      </c>
      <c r="FHZ3" s="458" t="s">
        <v>1159</v>
      </c>
      <c r="FIA3" s="458" t="s">
        <v>1159</v>
      </c>
      <c r="FIB3" s="458" t="s">
        <v>1159</v>
      </c>
      <c r="FIC3" s="458" t="s">
        <v>1159</v>
      </c>
      <c r="FID3" s="458" t="s">
        <v>1159</v>
      </c>
      <c r="FIE3" s="458" t="s">
        <v>1159</v>
      </c>
      <c r="FIF3" s="458" t="s">
        <v>1159</v>
      </c>
      <c r="FIG3" s="458" t="s">
        <v>1159</v>
      </c>
      <c r="FIH3" s="458" t="s">
        <v>1159</v>
      </c>
      <c r="FII3" s="458" t="s">
        <v>1159</v>
      </c>
      <c r="FIJ3" s="458" t="s">
        <v>1159</v>
      </c>
      <c r="FIK3" s="458" t="s">
        <v>1159</v>
      </c>
      <c r="FIL3" s="458" t="s">
        <v>1159</v>
      </c>
      <c r="FIM3" s="458" t="s">
        <v>1159</v>
      </c>
      <c r="FIN3" s="458" t="s">
        <v>1159</v>
      </c>
      <c r="FIO3" s="458" t="s">
        <v>1159</v>
      </c>
      <c r="FIP3" s="458" t="s">
        <v>1159</v>
      </c>
      <c r="FIQ3" s="458" t="s">
        <v>1159</v>
      </c>
      <c r="FIR3" s="458" t="s">
        <v>1159</v>
      </c>
      <c r="FIS3" s="458" t="s">
        <v>1159</v>
      </c>
      <c r="FIT3" s="458" t="s">
        <v>1159</v>
      </c>
      <c r="FIU3" s="458" t="s">
        <v>1159</v>
      </c>
      <c r="FIV3" s="458" t="s">
        <v>1159</v>
      </c>
      <c r="FIW3" s="458" t="s">
        <v>1159</v>
      </c>
      <c r="FIX3" s="458" t="s">
        <v>1159</v>
      </c>
      <c r="FIY3" s="458" t="s">
        <v>1159</v>
      </c>
      <c r="FIZ3" s="458" t="s">
        <v>1159</v>
      </c>
      <c r="FJA3" s="458" t="s">
        <v>1159</v>
      </c>
      <c r="FJB3" s="458" t="s">
        <v>1159</v>
      </c>
      <c r="FJC3" s="458" t="s">
        <v>1159</v>
      </c>
      <c r="FJD3" s="458" t="s">
        <v>1159</v>
      </c>
      <c r="FJE3" s="458" t="s">
        <v>1159</v>
      </c>
      <c r="FJF3" s="458" t="s">
        <v>1159</v>
      </c>
      <c r="FJG3" s="458" t="s">
        <v>1159</v>
      </c>
      <c r="FJH3" s="458" t="s">
        <v>1159</v>
      </c>
      <c r="FJI3" s="458" t="s">
        <v>1159</v>
      </c>
      <c r="FJJ3" s="458" t="s">
        <v>1159</v>
      </c>
      <c r="FJK3" s="458" t="s">
        <v>1159</v>
      </c>
      <c r="FJL3" s="458" t="s">
        <v>1159</v>
      </c>
      <c r="FJM3" s="458" t="s">
        <v>1159</v>
      </c>
      <c r="FJN3" s="458" t="s">
        <v>1159</v>
      </c>
      <c r="FJO3" s="458" t="s">
        <v>1159</v>
      </c>
      <c r="FJP3" s="458" t="s">
        <v>1159</v>
      </c>
      <c r="FJQ3" s="458" t="s">
        <v>1159</v>
      </c>
      <c r="FJR3" s="458" t="s">
        <v>1159</v>
      </c>
      <c r="FJS3" s="458" t="s">
        <v>1159</v>
      </c>
      <c r="FJT3" s="458" t="s">
        <v>1159</v>
      </c>
      <c r="FJU3" s="458" t="s">
        <v>1159</v>
      </c>
      <c r="FJV3" s="458" t="s">
        <v>1159</v>
      </c>
      <c r="FJW3" s="458" t="s">
        <v>1159</v>
      </c>
      <c r="FJX3" s="458" t="s">
        <v>1159</v>
      </c>
      <c r="FJY3" s="458" t="s">
        <v>1159</v>
      </c>
      <c r="FJZ3" s="458" t="s">
        <v>1159</v>
      </c>
      <c r="FKA3" s="458" t="s">
        <v>1159</v>
      </c>
      <c r="FKB3" s="458" t="s">
        <v>1159</v>
      </c>
      <c r="FKC3" s="458" t="s">
        <v>1159</v>
      </c>
      <c r="FKD3" s="458" t="s">
        <v>1159</v>
      </c>
      <c r="FKE3" s="458" t="s">
        <v>1159</v>
      </c>
      <c r="FKF3" s="458" t="s">
        <v>1159</v>
      </c>
      <c r="FKG3" s="458" t="s">
        <v>1159</v>
      </c>
      <c r="FKH3" s="458" t="s">
        <v>1159</v>
      </c>
      <c r="FKI3" s="458" t="s">
        <v>1159</v>
      </c>
      <c r="FKJ3" s="458" t="s">
        <v>1159</v>
      </c>
      <c r="FKK3" s="458" t="s">
        <v>1159</v>
      </c>
      <c r="FKL3" s="458" t="s">
        <v>1159</v>
      </c>
      <c r="FKM3" s="458" t="s">
        <v>1159</v>
      </c>
      <c r="FKN3" s="458" t="s">
        <v>1159</v>
      </c>
      <c r="FKO3" s="458" t="s">
        <v>1159</v>
      </c>
      <c r="FKP3" s="458" t="s">
        <v>1159</v>
      </c>
      <c r="FKQ3" s="458" t="s">
        <v>1159</v>
      </c>
      <c r="FKR3" s="458" t="s">
        <v>1159</v>
      </c>
      <c r="FKS3" s="458" t="s">
        <v>1159</v>
      </c>
      <c r="FKT3" s="458" t="s">
        <v>1159</v>
      </c>
      <c r="FKU3" s="458" t="s">
        <v>1159</v>
      </c>
      <c r="FKV3" s="458" t="s">
        <v>1159</v>
      </c>
      <c r="FKW3" s="458" t="s">
        <v>1159</v>
      </c>
      <c r="FKX3" s="458" t="s">
        <v>1159</v>
      </c>
      <c r="FKY3" s="458" t="s">
        <v>1159</v>
      </c>
      <c r="FKZ3" s="458" t="s">
        <v>1159</v>
      </c>
      <c r="FLA3" s="458" t="s">
        <v>1159</v>
      </c>
      <c r="FLB3" s="458" t="s">
        <v>1159</v>
      </c>
      <c r="FLC3" s="458" t="s">
        <v>1159</v>
      </c>
      <c r="FLD3" s="458" t="s">
        <v>1159</v>
      </c>
      <c r="FLE3" s="458" t="s">
        <v>1159</v>
      </c>
      <c r="FLF3" s="458" t="s">
        <v>1159</v>
      </c>
      <c r="FLG3" s="458" t="s">
        <v>1159</v>
      </c>
      <c r="FLH3" s="458" t="s">
        <v>1159</v>
      </c>
      <c r="FLI3" s="458" t="s">
        <v>1159</v>
      </c>
      <c r="FLJ3" s="458" t="s">
        <v>1159</v>
      </c>
      <c r="FLK3" s="458" t="s">
        <v>1159</v>
      </c>
      <c r="FLL3" s="458" t="s">
        <v>1159</v>
      </c>
      <c r="FLM3" s="458" t="s">
        <v>1159</v>
      </c>
      <c r="FLN3" s="458" t="s">
        <v>1159</v>
      </c>
      <c r="FLO3" s="458" t="s">
        <v>1159</v>
      </c>
      <c r="FLP3" s="458" t="s">
        <v>1159</v>
      </c>
      <c r="FLQ3" s="458" t="s">
        <v>1159</v>
      </c>
      <c r="FLR3" s="458" t="s">
        <v>1159</v>
      </c>
      <c r="FLS3" s="458" t="s">
        <v>1159</v>
      </c>
      <c r="FLT3" s="458" t="s">
        <v>1159</v>
      </c>
      <c r="FLU3" s="458" t="s">
        <v>1159</v>
      </c>
      <c r="FLV3" s="458" t="s">
        <v>1159</v>
      </c>
      <c r="FLW3" s="458" t="s">
        <v>1159</v>
      </c>
      <c r="FLX3" s="458" t="s">
        <v>1159</v>
      </c>
      <c r="FLY3" s="458" t="s">
        <v>1159</v>
      </c>
      <c r="FLZ3" s="458" t="s">
        <v>1159</v>
      </c>
      <c r="FMA3" s="458" t="s">
        <v>1159</v>
      </c>
      <c r="FMB3" s="458" t="s">
        <v>1159</v>
      </c>
      <c r="FMC3" s="458" t="s">
        <v>1159</v>
      </c>
      <c r="FMD3" s="458" t="s">
        <v>1159</v>
      </c>
      <c r="FME3" s="458" t="s">
        <v>1159</v>
      </c>
      <c r="FMF3" s="458" t="s">
        <v>1159</v>
      </c>
      <c r="FMG3" s="458" t="s">
        <v>1159</v>
      </c>
      <c r="FMH3" s="458" t="s">
        <v>1159</v>
      </c>
      <c r="FMI3" s="458" t="s">
        <v>1159</v>
      </c>
      <c r="FMJ3" s="458" t="s">
        <v>1159</v>
      </c>
      <c r="FMK3" s="458" t="s">
        <v>1159</v>
      </c>
      <c r="FML3" s="458" t="s">
        <v>1159</v>
      </c>
      <c r="FMM3" s="458" t="s">
        <v>1159</v>
      </c>
      <c r="FMN3" s="458" t="s">
        <v>1159</v>
      </c>
      <c r="FMO3" s="458" t="s">
        <v>1159</v>
      </c>
      <c r="FMP3" s="458" t="s">
        <v>1159</v>
      </c>
      <c r="FMQ3" s="458" t="s">
        <v>1159</v>
      </c>
      <c r="FMR3" s="458" t="s">
        <v>1159</v>
      </c>
      <c r="FMS3" s="458" t="s">
        <v>1159</v>
      </c>
      <c r="FMT3" s="458" t="s">
        <v>1159</v>
      </c>
      <c r="FMU3" s="458" t="s">
        <v>1159</v>
      </c>
      <c r="FMV3" s="458" t="s">
        <v>1159</v>
      </c>
      <c r="FMW3" s="458" t="s">
        <v>1159</v>
      </c>
      <c r="FMX3" s="458" t="s">
        <v>1159</v>
      </c>
      <c r="FMY3" s="458" t="s">
        <v>1159</v>
      </c>
      <c r="FMZ3" s="458" t="s">
        <v>1159</v>
      </c>
      <c r="FNA3" s="458" t="s">
        <v>1159</v>
      </c>
      <c r="FNB3" s="458" t="s">
        <v>1159</v>
      </c>
      <c r="FNC3" s="458" t="s">
        <v>1159</v>
      </c>
      <c r="FND3" s="458" t="s">
        <v>1159</v>
      </c>
      <c r="FNE3" s="458" t="s">
        <v>1159</v>
      </c>
      <c r="FNF3" s="458" t="s">
        <v>1159</v>
      </c>
      <c r="FNG3" s="458" t="s">
        <v>1159</v>
      </c>
      <c r="FNH3" s="458" t="s">
        <v>1159</v>
      </c>
      <c r="FNI3" s="458" t="s">
        <v>1159</v>
      </c>
      <c r="FNJ3" s="458" t="s">
        <v>1159</v>
      </c>
      <c r="FNK3" s="458" t="s">
        <v>1159</v>
      </c>
      <c r="FNL3" s="458" t="s">
        <v>1159</v>
      </c>
      <c r="FNM3" s="458" t="s">
        <v>1159</v>
      </c>
      <c r="FNN3" s="458" t="s">
        <v>1159</v>
      </c>
      <c r="FNO3" s="458" t="s">
        <v>1159</v>
      </c>
      <c r="FNP3" s="458" t="s">
        <v>1159</v>
      </c>
      <c r="FNQ3" s="458" t="s">
        <v>1159</v>
      </c>
      <c r="FNR3" s="458" t="s">
        <v>1159</v>
      </c>
      <c r="FNS3" s="458" t="s">
        <v>1159</v>
      </c>
      <c r="FNT3" s="458" t="s">
        <v>1159</v>
      </c>
      <c r="FNU3" s="458" t="s">
        <v>1159</v>
      </c>
      <c r="FNV3" s="458" t="s">
        <v>1159</v>
      </c>
      <c r="FNW3" s="458" t="s">
        <v>1159</v>
      </c>
      <c r="FNX3" s="458" t="s">
        <v>1159</v>
      </c>
      <c r="FNY3" s="458" t="s">
        <v>1159</v>
      </c>
      <c r="FNZ3" s="458" t="s">
        <v>1159</v>
      </c>
      <c r="FOA3" s="458" t="s">
        <v>1159</v>
      </c>
      <c r="FOB3" s="458" t="s">
        <v>1159</v>
      </c>
      <c r="FOC3" s="458" t="s">
        <v>1159</v>
      </c>
      <c r="FOD3" s="458" t="s">
        <v>1159</v>
      </c>
      <c r="FOE3" s="458" t="s">
        <v>1159</v>
      </c>
      <c r="FOF3" s="458" t="s">
        <v>1159</v>
      </c>
      <c r="FOG3" s="458" t="s">
        <v>1159</v>
      </c>
      <c r="FOH3" s="458" t="s">
        <v>1159</v>
      </c>
      <c r="FOI3" s="458" t="s">
        <v>1159</v>
      </c>
      <c r="FOJ3" s="458" t="s">
        <v>1159</v>
      </c>
      <c r="FOK3" s="458" t="s">
        <v>1159</v>
      </c>
      <c r="FOL3" s="458" t="s">
        <v>1159</v>
      </c>
      <c r="FOM3" s="458" t="s">
        <v>1159</v>
      </c>
      <c r="FON3" s="458" t="s">
        <v>1159</v>
      </c>
      <c r="FOO3" s="458" t="s">
        <v>1159</v>
      </c>
      <c r="FOP3" s="458" t="s">
        <v>1159</v>
      </c>
      <c r="FOQ3" s="458" t="s">
        <v>1159</v>
      </c>
      <c r="FOR3" s="458" t="s">
        <v>1159</v>
      </c>
      <c r="FOS3" s="458" t="s">
        <v>1159</v>
      </c>
      <c r="FOT3" s="458" t="s">
        <v>1159</v>
      </c>
      <c r="FOU3" s="458" t="s">
        <v>1159</v>
      </c>
      <c r="FOV3" s="458" t="s">
        <v>1159</v>
      </c>
      <c r="FOW3" s="458" t="s">
        <v>1159</v>
      </c>
      <c r="FOX3" s="458" t="s">
        <v>1159</v>
      </c>
      <c r="FOY3" s="458" t="s">
        <v>1159</v>
      </c>
      <c r="FOZ3" s="458" t="s">
        <v>1159</v>
      </c>
      <c r="FPA3" s="458" t="s">
        <v>1159</v>
      </c>
      <c r="FPB3" s="458" t="s">
        <v>1159</v>
      </c>
      <c r="FPC3" s="458" t="s">
        <v>1159</v>
      </c>
      <c r="FPD3" s="458" t="s">
        <v>1159</v>
      </c>
      <c r="FPE3" s="458" t="s">
        <v>1159</v>
      </c>
      <c r="FPF3" s="458" t="s">
        <v>1159</v>
      </c>
      <c r="FPG3" s="458" t="s">
        <v>1159</v>
      </c>
      <c r="FPH3" s="458" t="s">
        <v>1159</v>
      </c>
      <c r="FPI3" s="458" t="s">
        <v>1159</v>
      </c>
      <c r="FPJ3" s="458" t="s">
        <v>1159</v>
      </c>
      <c r="FPK3" s="458" t="s">
        <v>1159</v>
      </c>
      <c r="FPL3" s="458" t="s">
        <v>1159</v>
      </c>
      <c r="FPM3" s="458" t="s">
        <v>1159</v>
      </c>
      <c r="FPN3" s="458" t="s">
        <v>1159</v>
      </c>
      <c r="FPO3" s="458" t="s">
        <v>1159</v>
      </c>
      <c r="FPP3" s="458" t="s">
        <v>1159</v>
      </c>
      <c r="FPQ3" s="458" t="s">
        <v>1159</v>
      </c>
      <c r="FPR3" s="458" t="s">
        <v>1159</v>
      </c>
      <c r="FPS3" s="458" t="s">
        <v>1159</v>
      </c>
      <c r="FPT3" s="458" t="s">
        <v>1159</v>
      </c>
      <c r="FPU3" s="458" t="s">
        <v>1159</v>
      </c>
      <c r="FPV3" s="458" t="s">
        <v>1159</v>
      </c>
      <c r="FPW3" s="458" t="s">
        <v>1159</v>
      </c>
      <c r="FPX3" s="458" t="s">
        <v>1159</v>
      </c>
      <c r="FPY3" s="458" t="s">
        <v>1159</v>
      </c>
      <c r="FPZ3" s="458" t="s">
        <v>1159</v>
      </c>
      <c r="FQA3" s="458" t="s">
        <v>1159</v>
      </c>
      <c r="FQB3" s="458" t="s">
        <v>1159</v>
      </c>
      <c r="FQC3" s="458" t="s">
        <v>1159</v>
      </c>
      <c r="FQD3" s="458" t="s">
        <v>1159</v>
      </c>
      <c r="FQE3" s="458" t="s">
        <v>1159</v>
      </c>
      <c r="FQF3" s="458" t="s">
        <v>1159</v>
      </c>
      <c r="FQG3" s="458" t="s">
        <v>1159</v>
      </c>
      <c r="FQH3" s="458" t="s">
        <v>1159</v>
      </c>
      <c r="FQI3" s="458" t="s">
        <v>1159</v>
      </c>
      <c r="FQJ3" s="458" t="s">
        <v>1159</v>
      </c>
      <c r="FQK3" s="458" t="s">
        <v>1159</v>
      </c>
      <c r="FQL3" s="458" t="s">
        <v>1159</v>
      </c>
      <c r="FQM3" s="458" t="s">
        <v>1159</v>
      </c>
      <c r="FQN3" s="458" t="s">
        <v>1159</v>
      </c>
      <c r="FQO3" s="458" t="s">
        <v>1159</v>
      </c>
      <c r="FQP3" s="458" t="s">
        <v>1159</v>
      </c>
      <c r="FQQ3" s="458" t="s">
        <v>1159</v>
      </c>
      <c r="FQR3" s="458" t="s">
        <v>1159</v>
      </c>
      <c r="FQS3" s="458" t="s">
        <v>1159</v>
      </c>
      <c r="FQT3" s="458" t="s">
        <v>1159</v>
      </c>
      <c r="FQU3" s="458" t="s">
        <v>1159</v>
      </c>
      <c r="FQV3" s="458" t="s">
        <v>1159</v>
      </c>
      <c r="FQW3" s="458" t="s">
        <v>1159</v>
      </c>
      <c r="FQX3" s="458" t="s">
        <v>1159</v>
      </c>
      <c r="FQY3" s="458" t="s">
        <v>1159</v>
      </c>
      <c r="FQZ3" s="458" t="s">
        <v>1159</v>
      </c>
      <c r="FRA3" s="458" t="s">
        <v>1159</v>
      </c>
      <c r="FRB3" s="458" t="s">
        <v>1159</v>
      </c>
      <c r="FRC3" s="458" t="s">
        <v>1159</v>
      </c>
      <c r="FRD3" s="458" t="s">
        <v>1159</v>
      </c>
      <c r="FRE3" s="458" t="s">
        <v>1159</v>
      </c>
      <c r="FRF3" s="458" t="s">
        <v>1159</v>
      </c>
      <c r="FRG3" s="458" t="s">
        <v>1159</v>
      </c>
      <c r="FRH3" s="458" t="s">
        <v>1159</v>
      </c>
      <c r="FRI3" s="458" t="s">
        <v>1159</v>
      </c>
      <c r="FRJ3" s="458" t="s">
        <v>1159</v>
      </c>
      <c r="FRK3" s="458" t="s">
        <v>1159</v>
      </c>
      <c r="FRL3" s="458" t="s">
        <v>1159</v>
      </c>
      <c r="FRM3" s="458" t="s">
        <v>1159</v>
      </c>
      <c r="FRN3" s="458" t="s">
        <v>1159</v>
      </c>
      <c r="FRO3" s="458" t="s">
        <v>1159</v>
      </c>
      <c r="FRP3" s="458" t="s">
        <v>1159</v>
      </c>
      <c r="FRQ3" s="458" t="s">
        <v>1159</v>
      </c>
      <c r="FRR3" s="458" t="s">
        <v>1159</v>
      </c>
      <c r="FRS3" s="458" t="s">
        <v>1159</v>
      </c>
      <c r="FRT3" s="458" t="s">
        <v>1159</v>
      </c>
      <c r="FRU3" s="458" t="s">
        <v>1159</v>
      </c>
      <c r="FRV3" s="458" t="s">
        <v>1159</v>
      </c>
      <c r="FRW3" s="458" t="s">
        <v>1159</v>
      </c>
      <c r="FRX3" s="458" t="s">
        <v>1159</v>
      </c>
      <c r="FRY3" s="458" t="s">
        <v>1159</v>
      </c>
      <c r="FRZ3" s="458" t="s">
        <v>1159</v>
      </c>
      <c r="FSA3" s="458" t="s">
        <v>1159</v>
      </c>
      <c r="FSB3" s="458" t="s">
        <v>1159</v>
      </c>
      <c r="FSC3" s="458" t="s">
        <v>1159</v>
      </c>
      <c r="FSD3" s="458" t="s">
        <v>1159</v>
      </c>
      <c r="FSE3" s="458" t="s">
        <v>1159</v>
      </c>
      <c r="FSF3" s="458" t="s">
        <v>1159</v>
      </c>
      <c r="FSG3" s="458" t="s">
        <v>1159</v>
      </c>
      <c r="FSH3" s="458" t="s">
        <v>1159</v>
      </c>
      <c r="FSI3" s="458" t="s">
        <v>1159</v>
      </c>
      <c r="FSJ3" s="458" t="s">
        <v>1159</v>
      </c>
      <c r="FSK3" s="458" t="s">
        <v>1159</v>
      </c>
      <c r="FSL3" s="458" t="s">
        <v>1159</v>
      </c>
      <c r="FSM3" s="458" t="s">
        <v>1159</v>
      </c>
      <c r="FSN3" s="458" t="s">
        <v>1159</v>
      </c>
      <c r="FSO3" s="458" t="s">
        <v>1159</v>
      </c>
      <c r="FSP3" s="458" t="s">
        <v>1159</v>
      </c>
      <c r="FSQ3" s="458" t="s">
        <v>1159</v>
      </c>
      <c r="FSR3" s="458" t="s">
        <v>1159</v>
      </c>
      <c r="FSS3" s="458" t="s">
        <v>1159</v>
      </c>
      <c r="FST3" s="458" t="s">
        <v>1159</v>
      </c>
      <c r="FSU3" s="458" t="s">
        <v>1159</v>
      </c>
      <c r="FSV3" s="458" t="s">
        <v>1159</v>
      </c>
      <c r="FSW3" s="458" t="s">
        <v>1159</v>
      </c>
      <c r="FSX3" s="458" t="s">
        <v>1159</v>
      </c>
      <c r="FSY3" s="458" t="s">
        <v>1159</v>
      </c>
      <c r="FSZ3" s="458" t="s">
        <v>1159</v>
      </c>
      <c r="FTA3" s="458" t="s">
        <v>1159</v>
      </c>
      <c r="FTB3" s="458" t="s">
        <v>1159</v>
      </c>
      <c r="FTC3" s="458" t="s">
        <v>1159</v>
      </c>
      <c r="FTD3" s="458" t="s">
        <v>1159</v>
      </c>
      <c r="FTE3" s="458" t="s">
        <v>1159</v>
      </c>
      <c r="FTF3" s="458" t="s">
        <v>1159</v>
      </c>
      <c r="FTG3" s="458" t="s">
        <v>1159</v>
      </c>
      <c r="FTH3" s="458" t="s">
        <v>1159</v>
      </c>
      <c r="FTI3" s="458" t="s">
        <v>1159</v>
      </c>
      <c r="FTJ3" s="458" t="s">
        <v>1159</v>
      </c>
      <c r="FTK3" s="458" t="s">
        <v>1159</v>
      </c>
      <c r="FTL3" s="458" t="s">
        <v>1159</v>
      </c>
      <c r="FTM3" s="458" t="s">
        <v>1159</v>
      </c>
      <c r="FTN3" s="458" t="s">
        <v>1159</v>
      </c>
      <c r="FTO3" s="458" t="s">
        <v>1159</v>
      </c>
      <c r="FTP3" s="458" t="s">
        <v>1159</v>
      </c>
      <c r="FTQ3" s="458" t="s">
        <v>1159</v>
      </c>
      <c r="FTR3" s="458" t="s">
        <v>1159</v>
      </c>
      <c r="FTS3" s="458" t="s">
        <v>1159</v>
      </c>
      <c r="FTT3" s="458" t="s">
        <v>1159</v>
      </c>
      <c r="FTU3" s="458" t="s">
        <v>1159</v>
      </c>
      <c r="FTV3" s="458" t="s">
        <v>1159</v>
      </c>
      <c r="FTW3" s="458" t="s">
        <v>1159</v>
      </c>
      <c r="FTX3" s="458" t="s">
        <v>1159</v>
      </c>
      <c r="FTY3" s="458" t="s">
        <v>1159</v>
      </c>
      <c r="FTZ3" s="458" t="s">
        <v>1159</v>
      </c>
      <c r="FUA3" s="458" t="s">
        <v>1159</v>
      </c>
      <c r="FUB3" s="458" t="s">
        <v>1159</v>
      </c>
      <c r="FUC3" s="458" t="s">
        <v>1159</v>
      </c>
      <c r="FUD3" s="458" t="s">
        <v>1159</v>
      </c>
      <c r="FUE3" s="458" t="s">
        <v>1159</v>
      </c>
      <c r="FUF3" s="458" t="s">
        <v>1159</v>
      </c>
      <c r="FUG3" s="458" t="s">
        <v>1159</v>
      </c>
      <c r="FUH3" s="458" t="s">
        <v>1159</v>
      </c>
      <c r="FUI3" s="458" t="s">
        <v>1159</v>
      </c>
      <c r="FUJ3" s="458" t="s">
        <v>1159</v>
      </c>
      <c r="FUK3" s="458" t="s">
        <v>1159</v>
      </c>
      <c r="FUL3" s="458" t="s">
        <v>1159</v>
      </c>
      <c r="FUM3" s="458" t="s">
        <v>1159</v>
      </c>
      <c r="FUN3" s="458" t="s">
        <v>1159</v>
      </c>
      <c r="FUO3" s="458" t="s">
        <v>1159</v>
      </c>
      <c r="FUP3" s="458" t="s">
        <v>1159</v>
      </c>
      <c r="FUQ3" s="458" t="s">
        <v>1159</v>
      </c>
      <c r="FUR3" s="458" t="s">
        <v>1159</v>
      </c>
      <c r="FUS3" s="458" t="s">
        <v>1159</v>
      </c>
      <c r="FUT3" s="458" t="s">
        <v>1159</v>
      </c>
      <c r="FUU3" s="458" t="s">
        <v>1159</v>
      </c>
      <c r="FUV3" s="458" t="s">
        <v>1159</v>
      </c>
      <c r="FUW3" s="458" t="s">
        <v>1159</v>
      </c>
      <c r="FUX3" s="458" t="s">
        <v>1159</v>
      </c>
      <c r="FUY3" s="458" t="s">
        <v>1159</v>
      </c>
      <c r="FUZ3" s="458" t="s">
        <v>1159</v>
      </c>
      <c r="FVA3" s="458" t="s">
        <v>1159</v>
      </c>
      <c r="FVB3" s="458" t="s">
        <v>1159</v>
      </c>
      <c r="FVC3" s="458" t="s">
        <v>1159</v>
      </c>
      <c r="FVD3" s="458" t="s">
        <v>1159</v>
      </c>
      <c r="FVE3" s="458" t="s">
        <v>1159</v>
      </c>
      <c r="FVF3" s="458" t="s">
        <v>1159</v>
      </c>
      <c r="FVG3" s="458" t="s">
        <v>1159</v>
      </c>
      <c r="FVH3" s="458" t="s">
        <v>1159</v>
      </c>
      <c r="FVI3" s="458" t="s">
        <v>1159</v>
      </c>
      <c r="FVJ3" s="458" t="s">
        <v>1159</v>
      </c>
      <c r="FVK3" s="458" t="s">
        <v>1159</v>
      </c>
      <c r="FVL3" s="458" t="s">
        <v>1159</v>
      </c>
      <c r="FVM3" s="458" t="s">
        <v>1159</v>
      </c>
      <c r="FVN3" s="458" t="s">
        <v>1159</v>
      </c>
      <c r="FVO3" s="458" t="s">
        <v>1159</v>
      </c>
      <c r="FVP3" s="458" t="s">
        <v>1159</v>
      </c>
      <c r="FVQ3" s="458" t="s">
        <v>1159</v>
      </c>
      <c r="FVR3" s="458" t="s">
        <v>1159</v>
      </c>
      <c r="FVS3" s="458" t="s">
        <v>1159</v>
      </c>
      <c r="FVT3" s="458" t="s">
        <v>1159</v>
      </c>
      <c r="FVU3" s="458" t="s">
        <v>1159</v>
      </c>
      <c r="FVV3" s="458" t="s">
        <v>1159</v>
      </c>
      <c r="FVW3" s="458" t="s">
        <v>1159</v>
      </c>
      <c r="FVX3" s="458" t="s">
        <v>1159</v>
      </c>
      <c r="FVY3" s="458" t="s">
        <v>1159</v>
      </c>
      <c r="FVZ3" s="458" t="s">
        <v>1159</v>
      </c>
      <c r="FWA3" s="458" t="s">
        <v>1159</v>
      </c>
      <c r="FWB3" s="458" t="s">
        <v>1159</v>
      </c>
      <c r="FWC3" s="458" t="s">
        <v>1159</v>
      </c>
      <c r="FWD3" s="458" t="s">
        <v>1159</v>
      </c>
      <c r="FWE3" s="458" t="s">
        <v>1159</v>
      </c>
      <c r="FWF3" s="458" t="s">
        <v>1159</v>
      </c>
      <c r="FWG3" s="458" t="s">
        <v>1159</v>
      </c>
      <c r="FWH3" s="458" t="s">
        <v>1159</v>
      </c>
      <c r="FWI3" s="458" t="s">
        <v>1159</v>
      </c>
      <c r="FWJ3" s="458" t="s">
        <v>1159</v>
      </c>
      <c r="FWK3" s="458" t="s">
        <v>1159</v>
      </c>
      <c r="FWL3" s="458" t="s">
        <v>1159</v>
      </c>
      <c r="FWM3" s="458" t="s">
        <v>1159</v>
      </c>
      <c r="FWN3" s="458" t="s">
        <v>1159</v>
      </c>
      <c r="FWO3" s="458" t="s">
        <v>1159</v>
      </c>
      <c r="FWP3" s="458" t="s">
        <v>1159</v>
      </c>
      <c r="FWQ3" s="458" t="s">
        <v>1159</v>
      </c>
      <c r="FWR3" s="458" t="s">
        <v>1159</v>
      </c>
      <c r="FWS3" s="458" t="s">
        <v>1159</v>
      </c>
      <c r="FWT3" s="458" t="s">
        <v>1159</v>
      </c>
      <c r="FWU3" s="458" t="s">
        <v>1159</v>
      </c>
      <c r="FWV3" s="458" t="s">
        <v>1159</v>
      </c>
      <c r="FWW3" s="458" t="s">
        <v>1159</v>
      </c>
      <c r="FWX3" s="458" t="s">
        <v>1159</v>
      </c>
      <c r="FWY3" s="458" t="s">
        <v>1159</v>
      </c>
      <c r="FWZ3" s="458" t="s">
        <v>1159</v>
      </c>
      <c r="FXA3" s="458" t="s">
        <v>1159</v>
      </c>
      <c r="FXB3" s="458" t="s">
        <v>1159</v>
      </c>
      <c r="FXC3" s="458" t="s">
        <v>1159</v>
      </c>
      <c r="FXD3" s="458" t="s">
        <v>1159</v>
      </c>
      <c r="FXE3" s="458" t="s">
        <v>1159</v>
      </c>
      <c r="FXF3" s="458" t="s">
        <v>1159</v>
      </c>
      <c r="FXG3" s="458" t="s">
        <v>1159</v>
      </c>
      <c r="FXH3" s="458" t="s">
        <v>1159</v>
      </c>
      <c r="FXI3" s="458" t="s">
        <v>1159</v>
      </c>
      <c r="FXJ3" s="458" t="s">
        <v>1159</v>
      </c>
      <c r="FXK3" s="458" t="s">
        <v>1159</v>
      </c>
      <c r="FXL3" s="458" t="s">
        <v>1159</v>
      </c>
      <c r="FXM3" s="458" t="s">
        <v>1159</v>
      </c>
      <c r="FXN3" s="458" t="s">
        <v>1159</v>
      </c>
      <c r="FXO3" s="458" t="s">
        <v>1159</v>
      </c>
      <c r="FXP3" s="458" t="s">
        <v>1159</v>
      </c>
      <c r="FXQ3" s="458" t="s">
        <v>1159</v>
      </c>
      <c r="FXR3" s="458" t="s">
        <v>1159</v>
      </c>
      <c r="FXS3" s="458" t="s">
        <v>1159</v>
      </c>
      <c r="FXT3" s="458" t="s">
        <v>1159</v>
      </c>
      <c r="FXU3" s="458" t="s">
        <v>1159</v>
      </c>
      <c r="FXV3" s="458" t="s">
        <v>1159</v>
      </c>
      <c r="FXW3" s="458" t="s">
        <v>1159</v>
      </c>
      <c r="FXX3" s="458" t="s">
        <v>1159</v>
      </c>
      <c r="FXY3" s="458" t="s">
        <v>1159</v>
      </c>
      <c r="FXZ3" s="458" t="s">
        <v>1159</v>
      </c>
      <c r="FYA3" s="458" t="s">
        <v>1159</v>
      </c>
      <c r="FYB3" s="458" t="s">
        <v>1159</v>
      </c>
      <c r="FYC3" s="458" t="s">
        <v>1159</v>
      </c>
      <c r="FYD3" s="458" t="s">
        <v>1159</v>
      </c>
      <c r="FYE3" s="458" t="s">
        <v>1159</v>
      </c>
      <c r="FYF3" s="458" t="s">
        <v>1159</v>
      </c>
      <c r="FYG3" s="458" t="s">
        <v>1159</v>
      </c>
      <c r="FYH3" s="458" t="s">
        <v>1159</v>
      </c>
      <c r="FYI3" s="458" t="s">
        <v>1159</v>
      </c>
      <c r="FYJ3" s="458" t="s">
        <v>1159</v>
      </c>
      <c r="FYK3" s="458" t="s">
        <v>1159</v>
      </c>
      <c r="FYL3" s="458" t="s">
        <v>1159</v>
      </c>
      <c r="FYM3" s="458" t="s">
        <v>1159</v>
      </c>
      <c r="FYN3" s="458" t="s">
        <v>1159</v>
      </c>
      <c r="FYO3" s="458" t="s">
        <v>1159</v>
      </c>
      <c r="FYP3" s="458" t="s">
        <v>1159</v>
      </c>
      <c r="FYQ3" s="458" t="s">
        <v>1159</v>
      </c>
      <c r="FYR3" s="458" t="s">
        <v>1159</v>
      </c>
      <c r="FYS3" s="458" t="s">
        <v>1159</v>
      </c>
      <c r="FYT3" s="458" t="s">
        <v>1159</v>
      </c>
      <c r="FYU3" s="458" t="s">
        <v>1159</v>
      </c>
      <c r="FYV3" s="458" t="s">
        <v>1159</v>
      </c>
      <c r="FYW3" s="458" t="s">
        <v>1159</v>
      </c>
      <c r="FYX3" s="458" t="s">
        <v>1159</v>
      </c>
      <c r="FYY3" s="458" t="s">
        <v>1159</v>
      </c>
      <c r="FYZ3" s="458" t="s">
        <v>1159</v>
      </c>
      <c r="FZA3" s="458" t="s">
        <v>1159</v>
      </c>
      <c r="FZB3" s="458" t="s">
        <v>1159</v>
      </c>
      <c r="FZC3" s="458" t="s">
        <v>1159</v>
      </c>
      <c r="FZD3" s="458" t="s">
        <v>1159</v>
      </c>
      <c r="FZE3" s="458" t="s">
        <v>1159</v>
      </c>
      <c r="FZF3" s="458" t="s">
        <v>1159</v>
      </c>
      <c r="FZG3" s="458" t="s">
        <v>1159</v>
      </c>
      <c r="FZH3" s="458" t="s">
        <v>1159</v>
      </c>
      <c r="FZI3" s="458" t="s">
        <v>1159</v>
      </c>
      <c r="FZJ3" s="458" t="s">
        <v>1159</v>
      </c>
      <c r="FZK3" s="458" t="s">
        <v>1159</v>
      </c>
      <c r="FZL3" s="458" t="s">
        <v>1159</v>
      </c>
      <c r="FZM3" s="458" t="s">
        <v>1159</v>
      </c>
      <c r="FZN3" s="458" t="s">
        <v>1159</v>
      </c>
      <c r="FZO3" s="458" t="s">
        <v>1159</v>
      </c>
      <c r="FZP3" s="458" t="s">
        <v>1159</v>
      </c>
      <c r="FZQ3" s="458" t="s">
        <v>1159</v>
      </c>
      <c r="FZR3" s="458" t="s">
        <v>1159</v>
      </c>
      <c r="FZS3" s="458" t="s">
        <v>1159</v>
      </c>
      <c r="FZT3" s="458" t="s">
        <v>1159</v>
      </c>
      <c r="FZU3" s="458" t="s">
        <v>1159</v>
      </c>
      <c r="FZV3" s="458" t="s">
        <v>1159</v>
      </c>
      <c r="FZW3" s="458" t="s">
        <v>1159</v>
      </c>
      <c r="FZX3" s="458" t="s">
        <v>1159</v>
      </c>
      <c r="FZY3" s="458" t="s">
        <v>1159</v>
      </c>
      <c r="FZZ3" s="458" t="s">
        <v>1159</v>
      </c>
      <c r="GAA3" s="458" t="s">
        <v>1159</v>
      </c>
      <c r="GAB3" s="458" t="s">
        <v>1159</v>
      </c>
      <c r="GAC3" s="458" t="s">
        <v>1159</v>
      </c>
      <c r="GAD3" s="458" t="s">
        <v>1159</v>
      </c>
      <c r="GAE3" s="458" t="s">
        <v>1159</v>
      </c>
      <c r="GAF3" s="458" t="s">
        <v>1159</v>
      </c>
      <c r="GAG3" s="458" t="s">
        <v>1159</v>
      </c>
      <c r="GAH3" s="458" t="s">
        <v>1159</v>
      </c>
      <c r="GAI3" s="458" t="s">
        <v>1159</v>
      </c>
      <c r="GAJ3" s="458" t="s">
        <v>1159</v>
      </c>
      <c r="GAK3" s="458" t="s">
        <v>1159</v>
      </c>
      <c r="GAL3" s="458" t="s">
        <v>1159</v>
      </c>
      <c r="GAM3" s="458" t="s">
        <v>1159</v>
      </c>
      <c r="GAN3" s="458" t="s">
        <v>1159</v>
      </c>
      <c r="GAO3" s="458" t="s">
        <v>1159</v>
      </c>
      <c r="GAP3" s="458" t="s">
        <v>1159</v>
      </c>
      <c r="GAQ3" s="458" t="s">
        <v>1159</v>
      </c>
      <c r="GAR3" s="458" t="s">
        <v>1159</v>
      </c>
      <c r="GAS3" s="458" t="s">
        <v>1159</v>
      </c>
      <c r="GAT3" s="458" t="s">
        <v>1159</v>
      </c>
      <c r="GAU3" s="458" t="s">
        <v>1159</v>
      </c>
      <c r="GAV3" s="458" t="s">
        <v>1159</v>
      </c>
      <c r="GAW3" s="458" t="s">
        <v>1159</v>
      </c>
      <c r="GAX3" s="458" t="s">
        <v>1159</v>
      </c>
      <c r="GAY3" s="458" t="s">
        <v>1159</v>
      </c>
      <c r="GAZ3" s="458" t="s">
        <v>1159</v>
      </c>
      <c r="GBA3" s="458" t="s">
        <v>1159</v>
      </c>
      <c r="GBB3" s="458" t="s">
        <v>1159</v>
      </c>
      <c r="GBC3" s="458" t="s">
        <v>1159</v>
      </c>
      <c r="GBD3" s="458" t="s">
        <v>1159</v>
      </c>
      <c r="GBE3" s="458" t="s">
        <v>1159</v>
      </c>
      <c r="GBF3" s="458" t="s">
        <v>1159</v>
      </c>
      <c r="GBG3" s="458" t="s">
        <v>1159</v>
      </c>
      <c r="GBH3" s="458" t="s">
        <v>1159</v>
      </c>
      <c r="GBI3" s="458" t="s">
        <v>1159</v>
      </c>
      <c r="GBJ3" s="458" t="s">
        <v>1159</v>
      </c>
      <c r="GBK3" s="458" t="s">
        <v>1159</v>
      </c>
      <c r="GBL3" s="458" t="s">
        <v>1159</v>
      </c>
      <c r="GBM3" s="458" t="s">
        <v>1159</v>
      </c>
      <c r="GBN3" s="458" t="s">
        <v>1159</v>
      </c>
      <c r="GBO3" s="458" t="s">
        <v>1159</v>
      </c>
      <c r="GBP3" s="458" t="s">
        <v>1159</v>
      </c>
      <c r="GBQ3" s="458" t="s">
        <v>1159</v>
      </c>
      <c r="GBR3" s="458" t="s">
        <v>1159</v>
      </c>
      <c r="GBS3" s="458" t="s">
        <v>1159</v>
      </c>
      <c r="GBT3" s="458" t="s">
        <v>1159</v>
      </c>
      <c r="GBU3" s="458" t="s">
        <v>1159</v>
      </c>
      <c r="GBV3" s="458" t="s">
        <v>1159</v>
      </c>
      <c r="GBW3" s="458" t="s">
        <v>1159</v>
      </c>
      <c r="GBX3" s="458" t="s">
        <v>1159</v>
      </c>
      <c r="GBY3" s="458" t="s">
        <v>1159</v>
      </c>
      <c r="GBZ3" s="458" t="s">
        <v>1159</v>
      </c>
      <c r="GCA3" s="458" t="s">
        <v>1159</v>
      </c>
      <c r="GCB3" s="458" t="s">
        <v>1159</v>
      </c>
      <c r="GCC3" s="458" t="s">
        <v>1159</v>
      </c>
      <c r="GCD3" s="458" t="s">
        <v>1159</v>
      </c>
      <c r="GCE3" s="458" t="s">
        <v>1159</v>
      </c>
      <c r="GCF3" s="458" t="s">
        <v>1159</v>
      </c>
      <c r="GCG3" s="458" t="s">
        <v>1159</v>
      </c>
      <c r="GCH3" s="458" t="s">
        <v>1159</v>
      </c>
      <c r="GCI3" s="458" t="s">
        <v>1159</v>
      </c>
      <c r="GCJ3" s="458" t="s">
        <v>1159</v>
      </c>
      <c r="GCK3" s="458" t="s">
        <v>1159</v>
      </c>
      <c r="GCL3" s="458" t="s">
        <v>1159</v>
      </c>
      <c r="GCM3" s="458" t="s">
        <v>1159</v>
      </c>
      <c r="GCN3" s="458" t="s">
        <v>1159</v>
      </c>
      <c r="GCO3" s="458" t="s">
        <v>1159</v>
      </c>
      <c r="GCP3" s="458" t="s">
        <v>1159</v>
      </c>
      <c r="GCQ3" s="458" t="s">
        <v>1159</v>
      </c>
      <c r="GCR3" s="458" t="s">
        <v>1159</v>
      </c>
      <c r="GCS3" s="458" t="s">
        <v>1159</v>
      </c>
      <c r="GCT3" s="458" t="s">
        <v>1159</v>
      </c>
      <c r="GCU3" s="458" t="s">
        <v>1159</v>
      </c>
      <c r="GCV3" s="458" t="s">
        <v>1159</v>
      </c>
      <c r="GCW3" s="458" t="s">
        <v>1159</v>
      </c>
      <c r="GCX3" s="458" t="s">
        <v>1159</v>
      </c>
      <c r="GCY3" s="458" t="s">
        <v>1159</v>
      </c>
      <c r="GCZ3" s="458" t="s">
        <v>1159</v>
      </c>
      <c r="GDA3" s="458" t="s">
        <v>1159</v>
      </c>
      <c r="GDB3" s="458" t="s">
        <v>1159</v>
      </c>
      <c r="GDC3" s="458" t="s">
        <v>1159</v>
      </c>
      <c r="GDD3" s="458" t="s">
        <v>1159</v>
      </c>
      <c r="GDE3" s="458" t="s">
        <v>1159</v>
      </c>
      <c r="GDF3" s="458" t="s">
        <v>1159</v>
      </c>
      <c r="GDG3" s="458" t="s">
        <v>1159</v>
      </c>
      <c r="GDH3" s="458" t="s">
        <v>1159</v>
      </c>
      <c r="GDI3" s="458" t="s">
        <v>1159</v>
      </c>
      <c r="GDJ3" s="458" t="s">
        <v>1159</v>
      </c>
      <c r="GDK3" s="458" t="s">
        <v>1159</v>
      </c>
      <c r="GDL3" s="458" t="s">
        <v>1159</v>
      </c>
      <c r="GDM3" s="458" t="s">
        <v>1159</v>
      </c>
      <c r="GDN3" s="458" t="s">
        <v>1159</v>
      </c>
      <c r="GDO3" s="458" t="s">
        <v>1159</v>
      </c>
      <c r="GDP3" s="458" t="s">
        <v>1159</v>
      </c>
      <c r="GDQ3" s="458" t="s">
        <v>1159</v>
      </c>
      <c r="GDR3" s="458" t="s">
        <v>1159</v>
      </c>
      <c r="GDS3" s="458" t="s">
        <v>1159</v>
      </c>
      <c r="GDT3" s="458" t="s">
        <v>1159</v>
      </c>
      <c r="GDU3" s="458" t="s">
        <v>1159</v>
      </c>
      <c r="GDV3" s="458" t="s">
        <v>1159</v>
      </c>
      <c r="GDW3" s="458" t="s">
        <v>1159</v>
      </c>
      <c r="GDX3" s="458" t="s">
        <v>1159</v>
      </c>
      <c r="GDY3" s="458" t="s">
        <v>1159</v>
      </c>
      <c r="GDZ3" s="458" t="s">
        <v>1159</v>
      </c>
      <c r="GEA3" s="458" t="s">
        <v>1159</v>
      </c>
      <c r="GEB3" s="458" t="s">
        <v>1159</v>
      </c>
      <c r="GEC3" s="458" t="s">
        <v>1159</v>
      </c>
      <c r="GED3" s="458" t="s">
        <v>1159</v>
      </c>
      <c r="GEE3" s="458" t="s">
        <v>1159</v>
      </c>
      <c r="GEF3" s="458" t="s">
        <v>1159</v>
      </c>
      <c r="GEG3" s="458" t="s">
        <v>1159</v>
      </c>
      <c r="GEH3" s="458" t="s">
        <v>1159</v>
      </c>
      <c r="GEI3" s="458" t="s">
        <v>1159</v>
      </c>
      <c r="GEJ3" s="458" t="s">
        <v>1159</v>
      </c>
      <c r="GEK3" s="458" t="s">
        <v>1159</v>
      </c>
      <c r="GEL3" s="458" t="s">
        <v>1159</v>
      </c>
      <c r="GEM3" s="458" t="s">
        <v>1159</v>
      </c>
      <c r="GEN3" s="458" t="s">
        <v>1159</v>
      </c>
      <c r="GEO3" s="458" t="s">
        <v>1159</v>
      </c>
      <c r="GEP3" s="458" t="s">
        <v>1159</v>
      </c>
      <c r="GEQ3" s="458" t="s">
        <v>1159</v>
      </c>
      <c r="GER3" s="458" t="s">
        <v>1159</v>
      </c>
      <c r="GES3" s="458" t="s">
        <v>1159</v>
      </c>
      <c r="GET3" s="458" t="s">
        <v>1159</v>
      </c>
      <c r="GEU3" s="458" t="s">
        <v>1159</v>
      </c>
      <c r="GEV3" s="458" t="s">
        <v>1159</v>
      </c>
      <c r="GEW3" s="458" t="s">
        <v>1159</v>
      </c>
      <c r="GEX3" s="458" t="s">
        <v>1159</v>
      </c>
      <c r="GEY3" s="458" t="s">
        <v>1159</v>
      </c>
      <c r="GEZ3" s="458" t="s">
        <v>1159</v>
      </c>
      <c r="GFA3" s="458" t="s">
        <v>1159</v>
      </c>
      <c r="GFB3" s="458" t="s">
        <v>1159</v>
      </c>
      <c r="GFC3" s="458" t="s">
        <v>1159</v>
      </c>
      <c r="GFD3" s="458" t="s">
        <v>1159</v>
      </c>
      <c r="GFE3" s="458" t="s">
        <v>1159</v>
      </c>
      <c r="GFF3" s="458" t="s">
        <v>1159</v>
      </c>
      <c r="GFG3" s="458" t="s">
        <v>1159</v>
      </c>
      <c r="GFH3" s="458" t="s">
        <v>1159</v>
      </c>
      <c r="GFI3" s="458" t="s">
        <v>1159</v>
      </c>
      <c r="GFJ3" s="458" t="s">
        <v>1159</v>
      </c>
      <c r="GFK3" s="458" t="s">
        <v>1159</v>
      </c>
      <c r="GFL3" s="458" t="s">
        <v>1159</v>
      </c>
      <c r="GFM3" s="458" t="s">
        <v>1159</v>
      </c>
      <c r="GFN3" s="458" t="s">
        <v>1159</v>
      </c>
      <c r="GFO3" s="458" t="s">
        <v>1159</v>
      </c>
      <c r="GFP3" s="458" t="s">
        <v>1159</v>
      </c>
      <c r="GFQ3" s="458" t="s">
        <v>1159</v>
      </c>
      <c r="GFR3" s="458" t="s">
        <v>1159</v>
      </c>
      <c r="GFS3" s="458" t="s">
        <v>1159</v>
      </c>
      <c r="GFT3" s="458" t="s">
        <v>1159</v>
      </c>
      <c r="GFU3" s="458" t="s">
        <v>1159</v>
      </c>
      <c r="GFV3" s="458" t="s">
        <v>1159</v>
      </c>
      <c r="GFW3" s="458" t="s">
        <v>1159</v>
      </c>
      <c r="GFX3" s="458" t="s">
        <v>1159</v>
      </c>
      <c r="GFY3" s="458" t="s">
        <v>1159</v>
      </c>
      <c r="GFZ3" s="458" t="s">
        <v>1159</v>
      </c>
      <c r="GGA3" s="458" t="s">
        <v>1159</v>
      </c>
      <c r="GGB3" s="458" t="s">
        <v>1159</v>
      </c>
      <c r="GGC3" s="458" t="s">
        <v>1159</v>
      </c>
      <c r="GGD3" s="458" t="s">
        <v>1159</v>
      </c>
      <c r="GGE3" s="458" t="s">
        <v>1159</v>
      </c>
      <c r="GGF3" s="458" t="s">
        <v>1159</v>
      </c>
      <c r="GGG3" s="458" t="s">
        <v>1159</v>
      </c>
      <c r="GGH3" s="458" t="s">
        <v>1159</v>
      </c>
      <c r="GGI3" s="458" t="s">
        <v>1159</v>
      </c>
      <c r="GGJ3" s="458" t="s">
        <v>1159</v>
      </c>
      <c r="GGK3" s="458" t="s">
        <v>1159</v>
      </c>
      <c r="GGL3" s="458" t="s">
        <v>1159</v>
      </c>
      <c r="GGM3" s="458" t="s">
        <v>1159</v>
      </c>
      <c r="GGN3" s="458" t="s">
        <v>1159</v>
      </c>
      <c r="GGO3" s="458" t="s">
        <v>1159</v>
      </c>
      <c r="GGP3" s="458" t="s">
        <v>1159</v>
      </c>
      <c r="GGQ3" s="458" t="s">
        <v>1159</v>
      </c>
      <c r="GGR3" s="458" t="s">
        <v>1159</v>
      </c>
      <c r="GGS3" s="458" t="s">
        <v>1159</v>
      </c>
      <c r="GGT3" s="458" t="s">
        <v>1159</v>
      </c>
      <c r="GGU3" s="458" t="s">
        <v>1159</v>
      </c>
      <c r="GGV3" s="458" t="s">
        <v>1159</v>
      </c>
      <c r="GGW3" s="458" t="s">
        <v>1159</v>
      </c>
      <c r="GGX3" s="458" t="s">
        <v>1159</v>
      </c>
      <c r="GGY3" s="458" t="s">
        <v>1159</v>
      </c>
      <c r="GGZ3" s="458" t="s">
        <v>1159</v>
      </c>
      <c r="GHA3" s="458" t="s">
        <v>1159</v>
      </c>
      <c r="GHB3" s="458" t="s">
        <v>1159</v>
      </c>
      <c r="GHC3" s="458" t="s">
        <v>1159</v>
      </c>
      <c r="GHD3" s="458" t="s">
        <v>1159</v>
      </c>
      <c r="GHE3" s="458" t="s">
        <v>1159</v>
      </c>
      <c r="GHF3" s="458" t="s">
        <v>1159</v>
      </c>
      <c r="GHG3" s="458" t="s">
        <v>1159</v>
      </c>
      <c r="GHH3" s="458" t="s">
        <v>1159</v>
      </c>
      <c r="GHI3" s="458" t="s">
        <v>1159</v>
      </c>
      <c r="GHJ3" s="458" t="s">
        <v>1159</v>
      </c>
      <c r="GHK3" s="458" t="s">
        <v>1159</v>
      </c>
      <c r="GHL3" s="458" t="s">
        <v>1159</v>
      </c>
      <c r="GHM3" s="458" t="s">
        <v>1159</v>
      </c>
      <c r="GHN3" s="458" t="s">
        <v>1159</v>
      </c>
      <c r="GHO3" s="458" t="s">
        <v>1159</v>
      </c>
      <c r="GHP3" s="458" t="s">
        <v>1159</v>
      </c>
      <c r="GHQ3" s="458" t="s">
        <v>1159</v>
      </c>
      <c r="GHR3" s="458" t="s">
        <v>1159</v>
      </c>
      <c r="GHS3" s="458" t="s">
        <v>1159</v>
      </c>
      <c r="GHT3" s="458" t="s">
        <v>1159</v>
      </c>
      <c r="GHU3" s="458" t="s">
        <v>1159</v>
      </c>
      <c r="GHV3" s="458" t="s">
        <v>1159</v>
      </c>
      <c r="GHW3" s="458" t="s">
        <v>1159</v>
      </c>
      <c r="GHX3" s="458" t="s">
        <v>1159</v>
      </c>
      <c r="GHY3" s="458" t="s">
        <v>1159</v>
      </c>
      <c r="GHZ3" s="458" t="s">
        <v>1159</v>
      </c>
      <c r="GIA3" s="458" t="s">
        <v>1159</v>
      </c>
      <c r="GIB3" s="458" t="s">
        <v>1159</v>
      </c>
      <c r="GIC3" s="458" t="s">
        <v>1159</v>
      </c>
      <c r="GID3" s="458" t="s">
        <v>1159</v>
      </c>
      <c r="GIE3" s="458" t="s">
        <v>1159</v>
      </c>
      <c r="GIF3" s="458" t="s">
        <v>1159</v>
      </c>
      <c r="GIG3" s="458" t="s">
        <v>1159</v>
      </c>
      <c r="GIH3" s="458" t="s">
        <v>1159</v>
      </c>
      <c r="GII3" s="458" t="s">
        <v>1159</v>
      </c>
      <c r="GIJ3" s="458" t="s">
        <v>1159</v>
      </c>
      <c r="GIK3" s="458" t="s">
        <v>1159</v>
      </c>
      <c r="GIL3" s="458" t="s">
        <v>1159</v>
      </c>
      <c r="GIM3" s="458" t="s">
        <v>1159</v>
      </c>
      <c r="GIN3" s="458" t="s">
        <v>1159</v>
      </c>
      <c r="GIO3" s="458" t="s">
        <v>1159</v>
      </c>
      <c r="GIP3" s="458" t="s">
        <v>1159</v>
      </c>
      <c r="GIQ3" s="458" t="s">
        <v>1159</v>
      </c>
      <c r="GIR3" s="458" t="s">
        <v>1159</v>
      </c>
      <c r="GIS3" s="458" t="s">
        <v>1159</v>
      </c>
      <c r="GIT3" s="458" t="s">
        <v>1159</v>
      </c>
      <c r="GIU3" s="458" t="s">
        <v>1159</v>
      </c>
      <c r="GIV3" s="458" t="s">
        <v>1159</v>
      </c>
      <c r="GIW3" s="458" t="s">
        <v>1159</v>
      </c>
      <c r="GIX3" s="458" t="s">
        <v>1159</v>
      </c>
      <c r="GIY3" s="458" t="s">
        <v>1159</v>
      </c>
      <c r="GIZ3" s="458" t="s">
        <v>1159</v>
      </c>
      <c r="GJA3" s="458" t="s">
        <v>1159</v>
      </c>
      <c r="GJB3" s="458" t="s">
        <v>1159</v>
      </c>
      <c r="GJC3" s="458" t="s">
        <v>1159</v>
      </c>
      <c r="GJD3" s="458" t="s">
        <v>1159</v>
      </c>
      <c r="GJE3" s="458" t="s">
        <v>1159</v>
      </c>
      <c r="GJF3" s="458" t="s">
        <v>1159</v>
      </c>
      <c r="GJG3" s="458" t="s">
        <v>1159</v>
      </c>
      <c r="GJH3" s="458" t="s">
        <v>1159</v>
      </c>
      <c r="GJI3" s="458" t="s">
        <v>1159</v>
      </c>
      <c r="GJJ3" s="458" t="s">
        <v>1159</v>
      </c>
      <c r="GJK3" s="458" t="s">
        <v>1159</v>
      </c>
      <c r="GJL3" s="458" t="s">
        <v>1159</v>
      </c>
      <c r="GJM3" s="458" t="s">
        <v>1159</v>
      </c>
      <c r="GJN3" s="458" t="s">
        <v>1159</v>
      </c>
      <c r="GJO3" s="458" t="s">
        <v>1159</v>
      </c>
      <c r="GJP3" s="458" t="s">
        <v>1159</v>
      </c>
      <c r="GJQ3" s="458" t="s">
        <v>1159</v>
      </c>
      <c r="GJR3" s="458" t="s">
        <v>1159</v>
      </c>
      <c r="GJS3" s="458" t="s">
        <v>1159</v>
      </c>
      <c r="GJT3" s="458" t="s">
        <v>1159</v>
      </c>
      <c r="GJU3" s="458" t="s">
        <v>1159</v>
      </c>
      <c r="GJV3" s="458" t="s">
        <v>1159</v>
      </c>
      <c r="GJW3" s="458" t="s">
        <v>1159</v>
      </c>
      <c r="GJX3" s="458" t="s">
        <v>1159</v>
      </c>
      <c r="GJY3" s="458" t="s">
        <v>1159</v>
      </c>
      <c r="GJZ3" s="458" t="s">
        <v>1159</v>
      </c>
      <c r="GKA3" s="458" t="s">
        <v>1159</v>
      </c>
      <c r="GKB3" s="458" t="s">
        <v>1159</v>
      </c>
      <c r="GKC3" s="458" t="s">
        <v>1159</v>
      </c>
      <c r="GKD3" s="458" t="s">
        <v>1159</v>
      </c>
      <c r="GKE3" s="458" t="s">
        <v>1159</v>
      </c>
      <c r="GKF3" s="458" t="s">
        <v>1159</v>
      </c>
      <c r="GKG3" s="458" t="s">
        <v>1159</v>
      </c>
      <c r="GKH3" s="458" t="s">
        <v>1159</v>
      </c>
      <c r="GKI3" s="458" t="s">
        <v>1159</v>
      </c>
      <c r="GKJ3" s="458" t="s">
        <v>1159</v>
      </c>
      <c r="GKK3" s="458" t="s">
        <v>1159</v>
      </c>
      <c r="GKL3" s="458" t="s">
        <v>1159</v>
      </c>
      <c r="GKM3" s="458" t="s">
        <v>1159</v>
      </c>
      <c r="GKN3" s="458" t="s">
        <v>1159</v>
      </c>
      <c r="GKO3" s="458" t="s">
        <v>1159</v>
      </c>
      <c r="GKP3" s="458" t="s">
        <v>1159</v>
      </c>
      <c r="GKQ3" s="458" t="s">
        <v>1159</v>
      </c>
      <c r="GKR3" s="458" t="s">
        <v>1159</v>
      </c>
      <c r="GKS3" s="458" t="s">
        <v>1159</v>
      </c>
      <c r="GKT3" s="458" t="s">
        <v>1159</v>
      </c>
      <c r="GKU3" s="458" t="s">
        <v>1159</v>
      </c>
      <c r="GKV3" s="458" t="s">
        <v>1159</v>
      </c>
      <c r="GKW3" s="458" t="s">
        <v>1159</v>
      </c>
      <c r="GKX3" s="458" t="s">
        <v>1159</v>
      </c>
      <c r="GKY3" s="458" t="s">
        <v>1159</v>
      </c>
      <c r="GKZ3" s="458" t="s">
        <v>1159</v>
      </c>
      <c r="GLA3" s="458" t="s">
        <v>1159</v>
      </c>
      <c r="GLB3" s="458" t="s">
        <v>1159</v>
      </c>
      <c r="GLC3" s="458" t="s">
        <v>1159</v>
      </c>
      <c r="GLD3" s="458" t="s">
        <v>1159</v>
      </c>
      <c r="GLE3" s="458" t="s">
        <v>1159</v>
      </c>
      <c r="GLF3" s="458" t="s">
        <v>1159</v>
      </c>
      <c r="GLG3" s="458" t="s">
        <v>1159</v>
      </c>
      <c r="GLH3" s="458" t="s">
        <v>1159</v>
      </c>
      <c r="GLI3" s="458" t="s">
        <v>1159</v>
      </c>
      <c r="GLJ3" s="458" t="s">
        <v>1159</v>
      </c>
      <c r="GLK3" s="458" t="s">
        <v>1159</v>
      </c>
      <c r="GLL3" s="458" t="s">
        <v>1159</v>
      </c>
      <c r="GLM3" s="458" t="s">
        <v>1159</v>
      </c>
      <c r="GLN3" s="458" t="s">
        <v>1159</v>
      </c>
      <c r="GLO3" s="458" t="s">
        <v>1159</v>
      </c>
      <c r="GLP3" s="458" t="s">
        <v>1159</v>
      </c>
      <c r="GLQ3" s="458" t="s">
        <v>1159</v>
      </c>
      <c r="GLR3" s="458" t="s">
        <v>1159</v>
      </c>
      <c r="GLS3" s="458" t="s">
        <v>1159</v>
      </c>
      <c r="GLT3" s="458" t="s">
        <v>1159</v>
      </c>
      <c r="GLU3" s="458" t="s">
        <v>1159</v>
      </c>
      <c r="GLV3" s="458" t="s">
        <v>1159</v>
      </c>
      <c r="GLW3" s="458" t="s">
        <v>1159</v>
      </c>
      <c r="GLX3" s="458" t="s">
        <v>1159</v>
      </c>
      <c r="GLY3" s="458" t="s">
        <v>1159</v>
      </c>
      <c r="GLZ3" s="458" t="s">
        <v>1159</v>
      </c>
      <c r="GMA3" s="458" t="s">
        <v>1159</v>
      </c>
      <c r="GMB3" s="458" t="s">
        <v>1159</v>
      </c>
      <c r="GMC3" s="458" t="s">
        <v>1159</v>
      </c>
      <c r="GMD3" s="458" t="s">
        <v>1159</v>
      </c>
      <c r="GME3" s="458" t="s">
        <v>1159</v>
      </c>
      <c r="GMF3" s="458" t="s">
        <v>1159</v>
      </c>
      <c r="GMG3" s="458" t="s">
        <v>1159</v>
      </c>
      <c r="GMH3" s="458" t="s">
        <v>1159</v>
      </c>
      <c r="GMI3" s="458" t="s">
        <v>1159</v>
      </c>
      <c r="GMJ3" s="458" t="s">
        <v>1159</v>
      </c>
      <c r="GMK3" s="458" t="s">
        <v>1159</v>
      </c>
      <c r="GML3" s="458" t="s">
        <v>1159</v>
      </c>
      <c r="GMM3" s="458" t="s">
        <v>1159</v>
      </c>
      <c r="GMN3" s="458" t="s">
        <v>1159</v>
      </c>
      <c r="GMO3" s="458" t="s">
        <v>1159</v>
      </c>
      <c r="GMP3" s="458" t="s">
        <v>1159</v>
      </c>
      <c r="GMQ3" s="458" t="s">
        <v>1159</v>
      </c>
      <c r="GMR3" s="458" t="s">
        <v>1159</v>
      </c>
      <c r="GMS3" s="458" t="s">
        <v>1159</v>
      </c>
      <c r="GMT3" s="458" t="s">
        <v>1159</v>
      </c>
      <c r="GMU3" s="458" t="s">
        <v>1159</v>
      </c>
      <c r="GMV3" s="458" t="s">
        <v>1159</v>
      </c>
      <c r="GMW3" s="458" t="s">
        <v>1159</v>
      </c>
      <c r="GMX3" s="458" t="s">
        <v>1159</v>
      </c>
      <c r="GMY3" s="458" t="s">
        <v>1159</v>
      </c>
      <c r="GMZ3" s="458" t="s">
        <v>1159</v>
      </c>
      <c r="GNA3" s="458" t="s">
        <v>1159</v>
      </c>
      <c r="GNB3" s="458" t="s">
        <v>1159</v>
      </c>
      <c r="GNC3" s="458" t="s">
        <v>1159</v>
      </c>
      <c r="GND3" s="458" t="s">
        <v>1159</v>
      </c>
      <c r="GNE3" s="458" t="s">
        <v>1159</v>
      </c>
      <c r="GNF3" s="458" t="s">
        <v>1159</v>
      </c>
      <c r="GNG3" s="458" t="s">
        <v>1159</v>
      </c>
      <c r="GNH3" s="458" t="s">
        <v>1159</v>
      </c>
      <c r="GNI3" s="458" t="s">
        <v>1159</v>
      </c>
      <c r="GNJ3" s="458" t="s">
        <v>1159</v>
      </c>
      <c r="GNK3" s="458" t="s">
        <v>1159</v>
      </c>
      <c r="GNL3" s="458" t="s">
        <v>1159</v>
      </c>
      <c r="GNM3" s="458" t="s">
        <v>1159</v>
      </c>
      <c r="GNN3" s="458" t="s">
        <v>1159</v>
      </c>
      <c r="GNO3" s="458" t="s">
        <v>1159</v>
      </c>
      <c r="GNP3" s="458" t="s">
        <v>1159</v>
      </c>
      <c r="GNQ3" s="458" t="s">
        <v>1159</v>
      </c>
      <c r="GNR3" s="458" t="s">
        <v>1159</v>
      </c>
      <c r="GNS3" s="458" t="s">
        <v>1159</v>
      </c>
      <c r="GNT3" s="458" t="s">
        <v>1159</v>
      </c>
      <c r="GNU3" s="458" t="s">
        <v>1159</v>
      </c>
      <c r="GNV3" s="458" t="s">
        <v>1159</v>
      </c>
      <c r="GNW3" s="458" t="s">
        <v>1159</v>
      </c>
      <c r="GNX3" s="458" t="s">
        <v>1159</v>
      </c>
      <c r="GNY3" s="458" t="s">
        <v>1159</v>
      </c>
      <c r="GNZ3" s="458" t="s">
        <v>1159</v>
      </c>
      <c r="GOA3" s="458" t="s">
        <v>1159</v>
      </c>
      <c r="GOB3" s="458" t="s">
        <v>1159</v>
      </c>
      <c r="GOC3" s="458" t="s">
        <v>1159</v>
      </c>
      <c r="GOD3" s="458" t="s">
        <v>1159</v>
      </c>
      <c r="GOE3" s="458" t="s">
        <v>1159</v>
      </c>
      <c r="GOF3" s="458" t="s">
        <v>1159</v>
      </c>
      <c r="GOG3" s="458" t="s">
        <v>1159</v>
      </c>
      <c r="GOH3" s="458" t="s">
        <v>1159</v>
      </c>
      <c r="GOI3" s="458" t="s">
        <v>1159</v>
      </c>
      <c r="GOJ3" s="458" t="s">
        <v>1159</v>
      </c>
      <c r="GOK3" s="458" t="s">
        <v>1159</v>
      </c>
      <c r="GOL3" s="458" t="s">
        <v>1159</v>
      </c>
      <c r="GOM3" s="458" t="s">
        <v>1159</v>
      </c>
      <c r="GON3" s="458" t="s">
        <v>1159</v>
      </c>
      <c r="GOO3" s="458" t="s">
        <v>1159</v>
      </c>
      <c r="GOP3" s="458" t="s">
        <v>1159</v>
      </c>
      <c r="GOQ3" s="458" t="s">
        <v>1159</v>
      </c>
      <c r="GOR3" s="458" t="s">
        <v>1159</v>
      </c>
      <c r="GOS3" s="458" t="s">
        <v>1159</v>
      </c>
      <c r="GOT3" s="458" t="s">
        <v>1159</v>
      </c>
      <c r="GOU3" s="458" t="s">
        <v>1159</v>
      </c>
      <c r="GOV3" s="458" t="s">
        <v>1159</v>
      </c>
      <c r="GOW3" s="458" t="s">
        <v>1159</v>
      </c>
      <c r="GOX3" s="458" t="s">
        <v>1159</v>
      </c>
      <c r="GOY3" s="458" t="s">
        <v>1159</v>
      </c>
      <c r="GOZ3" s="458" t="s">
        <v>1159</v>
      </c>
      <c r="GPA3" s="458" t="s">
        <v>1159</v>
      </c>
      <c r="GPB3" s="458" t="s">
        <v>1159</v>
      </c>
      <c r="GPC3" s="458" t="s">
        <v>1159</v>
      </c>
      <c r="GPD3" s="458" t="s">
        <v>1159</v>
      </c>
      <c r="GPE3" s="458" t="s">
        <v>1159</v>
      </c>
      <c r="GPF3" s="458" t="s">
        <v>1159</v>
      </c>
      <c r="GPG3" s="458" t="s">
        <v>1159</v>
      </c>
      <c r="GPH3" s="458" t="s">
        <v>1159</v>
      </c>
      <c r="GPI3" s="458" t="s">
        <v>1159</v>
      </c>
      <c r="GPJ3" s="458" t="s">
        <v>1159</v>
      </c>
      <c r="GPK3" s="458" t="s">
        <v>1159</v>
      </c>
      <c r="GPL3" s="458" t="s">
        <v>1159</v>
      </c>
      <c r="GPM3" s="458" t="s">
        <v>1159</v>
      </c>
      <c r="GPN3" s="458" t="s">
        <v>1159</v>
      </c>
      <c r="GPO3" s="458" t="s">
        <v>1159</v>
      </c>
      <c r="GPP3" s="458" t="s">
        <v>1159</v>
      </c>
      <c r="GPQ3" s="458" t="s">
        <v>1159</v>
      </c>
      <c r="GPR3" s="458" t="s">
        <v>1159</v>
      </c>
      <c r="GPS3" s="458" t="s">
        <v>1159</v>
      </c>
      <c r="GPT3" s="458" t="s">
        <v>1159</v>
      </c>
      <c r="GPU3" s="458" t="s">
        <v>1159</v>
      </c>
      <c r="GPV3" s="458" t="s">
        <v>1159</v>
      </c>
      <c r="GPW3" s="458" t="s">
        <v>1159</v>
      </c>
      <c r="GPX3" s="458" t="s">
        <v>1159</v>
      </c>
      <c r="GPY3" s="458" t="s">
        <v>1159</v>
      </c>
      <c r="GPZ3" s="458" t="s">
        <v>1159</v>
      </c>
      <c r="GQA3" s="458" t="s">
        <v>1159</v>
      </c>
      <c r="GQB3" s="458" t="s">
        <v>1159</v>
      </c>
      <c r="GQC3" s="458" t="s">
        <v>1159</v>
      </c>
      <c r="GQD3" s="458" t="s">
        <v>1159</v>
      </c>
      <c r="GQE3" s="458" t="s">
        <v>1159</v>
      </c>
      <c r="GQF3" s="458" t="s">
        <v>1159</v>
      </c>
      <c r="GQG3" s="458" t="s">
        <v>1159</v>
      </c>
      <c r="GQH3" s="458" t="s">
        <v>1159</v>
      </c>
      <c r="GQI3" s="458" t="s">
        <v>1159</v>
      </c>
      <c r="GQJ3" s="458" t="s">
        <v>1159</v>
      </c>
      <c r="GQK3" s="458" t="s">
        <v>1159</v>
      </c>
      <c r="GQL3" s="458" t="s">
        <v>1159</v>
      </c>
      <c r="GQM3" s="458" t="s">
        <v>1159</v>
      </c>
      <c r="GQN3" s="458" t="s">
        <v>1159</v>
      </c>
      <c r="GQO3" s="458" t="s">
        <v>1159</v>
      </c>
      <c r="GQP3" s="458" t="s">
        <v>1159</v>
      </c>
      <c r="GQQ3" s="458" t="s">
        <v>1159</v>
      </c>
      <c r="GQR3" s="458" t="s">
        <v>1159</v>
      </c>
      <c r="GQS3" s="458" t="s">
        <v>1159</v>
      </c>
      <c r="GQT3" s="458" t="s">
        <v>1159</v>
      </c>
      <c r="GQU3" s="458" t="s">
        <v>1159</v>
      </c>
      <c r="GQV3" s="458" t="s">
        <v>1159</v>
      </c>
      <c r="GQW3" s="458" t="s">
        <v>1159</v>
      </c>
      <c r="GQX3" s="458" t="s">
        <v>1159</v>
      </c>
      <c r="GQY3" s="458" t="s">
        <v>1159</v>
      </c>
      <c r="GQZ3" s="458" t="s">
        <v>1159</v>
      </c>
      <c r="GRA3" s="458" t="s">
        <v>1159</v>
      </c>
      <c r="GRB3" s="458" t="s">
        <v>1159</v>
      </c>
      <c r="GRC3" s="458" t="s">
        <v>1159</v>
      </c>
      <c r="GRD3" s="458" t="s">
        <v>1159</v>
      </c>
      <c r="GRE3" s="458" t="s">
        <v>1159</v>
      </c>
      <c r="GRF3" s="458" t="s">
        <v>1159</v>
      </c>
      <c r="GRG3" s="458" t="s">
        <v>1159</v>
      </c>
      <c r="GRH3" s="458" t="s">
        <v>1159</v>
      </c>
      <c r="GRI3" s="458" t="s">
        <v>1159</v>
      </c>
      <c r="GRJ3" s="458" t="s">
        <v>1159</v>
      </c>
      <c r="GRK3" s="458" t="s">
        <v>1159</v>
      </c>
      <c r="GRL3" s="458" t="s">
        <v>1159</v>
      </c>
      <c r="GRM3" s="458" t="s">
        <v>1159</v>
      </c>
      <c r="GRN3" s="458" t="s">
        <v>1159</v>
      </c>
      <c r="GRO3" s="458" t="s">
        <v>1159</v>
      </c>
      <c r="GRP3" s="458" t="s">
        <v>1159</v>
      </c>
      <c r="GRQ3" s="458" t="s">
        <v>1159</v>
      </c>
      <c r="GRR3" s="458" t="s">
        <v>1159</v>
      </c>
      <c r="GRS3" s="458" t="s">
        <v>1159</v>
      </c>
      <c r="GRT3" s="458" t="s">
        <v>1159</v>
      </c>
      <c r="GRU3" s="458" t="s">
        <v>1159</v>
      </c>
      <c r="GRV3" s="458" t="s">
        <v>1159</v>
      </c>
      <c r="GRW3" s="458" t="s">
        <v>1159</v>
      </c>
      <c r="GRX3" s="458" t="s">
        <v>1159</v>
      </c>
      <c r="GRY3" s="458" t="s">
        <v>1159</v>
      </c>
      <c r="GRZ3" s="458" t="s">
        <v>1159</v>
      </c>
      <c r="GSA3" s="458" t="s">
        <v>1159</v>
      </c>
      <c r="GSB3" s="458" t="s">
        <v>1159</v>
      </c>
      <c r="GSC3" s="458" t="s">
        <v>1159</v>
      </c>
      <c r="GSD3" s="458" t="s">
        <v>1159</v>
      </c>
      <c r="GSE3" s="458" t="s">
        <v>1159</v>
      </c>
      <c r="GSF3" s="458" t="s">
        <v>1159</v>
      </c>
      <c r="GSG3" s="458" t="s">
        <v>1159</v>
      </c>
      <c r="GSH3" s="458" t="s">
        <v>1159</v>
      </c>
      <c r="GSI3" s="458" t="s">
        <v>1159</v>
      </c>
      <c r="GSJ3" s="458" t="s">
        <v>1159</v>
      </c>
      <c r="GSK3" s="458" t="s">
        <v>1159</v>
      </c>
      <c r="GSL3" s="458" t="s">
        <v>1159</v>
      </c>
      <c r="GSM3" s="458" t="s">
        <v>1159</v>
      </c>
      <c r="GSN3" s="458" t="s">
        <v>1159</v>
      </c>
      <c r="GSO3" s="458" t="s">
        <v>1159</v>
      </c>
      <c r="GSP3" s="458" t="s">
        <v>1159</v>
      </c>
      <c r="GSQ3" s="458" t="s">
        <v>1159</v>
      </c>
      <c r="GSR3" s="458" t="s">
        <v>1159</v>
      </c>
      <c r="GSS3" s="458" t="s">
        <v>1159</v>
      </c>
      <c r="GST3" s="458" t="s">
        <v>1159</v>
      </c>
      <c r="GSU3" s="458" t="s">
        <v>1159</v>
      </c>
      <c r="GSV3" s="458" t="s">
        <v>1159</v>
      </c>
      <c r="GSW3" s="458" t="s">
        <v>1159</v>
      </c>
      <c r="GSX3" s="458" t="s">
        <v>1159</v>
      </c>
      <c r="GSY3" s="458" t="s">
        <v>1159</v>
      </c>
      <c r="GSZ3" s="458" t="s">
        <v>1159</v>
      </c>
      <c r="GTA3" s="458" t="s">
        <v>1159</v>
      </c>
      <c r="GTB3" s="458" t="s">
        <v>1159</v>
      </c>
      <c r="GTC3" s="458" t="s">
        <v>1159</v>
      </c>
      <c r="GTD3" s="458" t="s">
        <v>1159</v>
      </c>
      <c r="GTE3" s="458" t="s">
        <v>1159</v>
      </c>
      <c r="GTF3" s="458" t="s">
        <v>1159</v>
      </c>
      <c r="GTG3" s="458" t="s">
        <v>1159</v>
      </c>
      <c r="GTH3" s="458" t="s">
        <v>1159</v>
      </c>
      <c r="GTI3" s="458" t="s">
        <v>1159</v>
      </c>
      <c r="GTJ3" s="458" t="s">
        <v>1159</v>
      </c>
      <c r="GTK3" s="458" t="s">
        <v>1159</v>
      </c>
      <c r="GTL3" s="458" t="s">
        <v>1159</v>
      </c>
      <c r="GTM3" s="458" t="s">
        <v>1159</v>
      </c>
      <c r="GTN3" s="458" t="s">
        <v>1159</v>
      </c>
      <c r="GTO3" s="458" t="s">
        <v>1159</v>
      </c>
      <c r="GTP3" s="458" t="s">
        <v>1159</v>
      </c>
      <c r="GTQ3" s="458" t="s">
        <v>1159</v>
      </c>
      <c r="GTR3" s="458" t="s">
        <v>1159</v>
      </c>
      <c r="GTS3" s="458" t="s">
        <v>1159</v>
      </c>
      <c r="GTT3" s="458" t="s">
        <v>1159</v>
      </c>
      <c r="GTU3" s="458" t="s">
        <v>1159</v>
      </c>
      <c r="GTV3" s="458" t="s">
        <v>1159</v>
      </c>
      <c r="GTW3" s="458" t="s">
        <v>1159</v>
      </c>
      <c r="GTX3" s="458" t="s">
        <v>1159</v>
      </c>
      <c r="GTY3" s="458" t="s">
        <v>1159</v>
      </c>
      <c r="GTZ3" s="458" t="s">
        <v>1159</v>
      </c>
      <c r="GUA3" s="458" t="s">
        <v>1159</v>
      </c>
      <c r="GUB3" s="458" t="s">
        <v>1159</v>
      </c>
      <c r="GUC3" s="458" t="s">
        <v>1159</v>
      </c>
      <c r="GUD3" s="458" t="s">
        <v>1159</v>
      </c>
      <c r="GUE3" s="458" t="s">
        <v>1159</v>
      </c>
      <c r="GUF3" s="458" t="s">
        <v>1159</v>
      </c>
      <c r="GUG3" s="458" t="s">
        <v>1159</v>
      </c>
      <c r="GUH3" s="458" t="s">
        <v>1159</v>
      </c>
      <c r="GUI3" s="458" t="s">
        <v>1159</v>
      </c>
      <c r="GUJ3" s="458" t="s">
        <v>1159</v>
      </c>
      <c r="GUK3" s="458" t="s">
        <v>1159</v>
      </c>
      <c r="GUL3" s="458" t="s">
        <v>1159</v>
      </c>
      <c r="GUM3" s="458" t="s">
        <v>1159</v>
      </c>
      <c r="GUN3" s="458" t="s">
        <v>1159</v>
      </c>
      <c r="GUO3" s="458" t="s">
        <v>1159</v>
      </c>
      <c r="GUP3" s="458" t="s">
        <v>1159</v>
      </c>
      <c r="GUQ3" s="458" t="s">
        <v>1159</v>
      </c>
      <c r="GUR3" s="458" t="s">
        <v>1159</v>
      </c>
      <c r="GUS3" s="458" t="s">
        <v>1159</v>
      </c>
      <c r="GUT3" s="458" t="s">
        <v>1159</v>
      </c>
      <c r="GUU3" s="458" t="s">
        <v>1159</v>
      </c>
      <c r="GUV3" s="458" t="s">
        <v>1159</v>
      </c>
      <c r="GUW3" s="458" t="s">
        <v>1159</v>
      </c>
      <c r="GUX3" s="458" t="s">
        <v>1159</v>
      </c>
      <c r="GUY3" s="458" t="s">
        <v>1159</v>
      </c>
      <c r="GUZ3" s="458" t="s">
        <v>1159</v>
      </c>
      <c r="GVA3" s="458" t="s">
        <v>1159</v>
      </c>
      <c r="GVB3" s="458" t="s">
        <v>1159</v>
      </c>
      <c r="GVC3" s="458" t="s">
        <v>1159</v>
      </c>
      <c r="GVD3" s="458" t="s">
        <v>1159</v>
      </c>
      <c r="GVE3" s="458" t="s">
        <v>1159</v>
      </c>
      <c r="GVF3" s="458" t="s">
        <v>1159</v>
      </c>
      <c r="GVG3" s="458" t="s">
        <v>1159</v>
      </c>
      <c r="GVH3" s="458" t="s">
        <v>1159</v>
      </c>
      <c r="GVI3" s="458" t="s">
        <v>1159</v>
      </c>
      <c r="GVJ3" s="458" t="s">
        <v>1159</v>
      </c>
      <c r="GVK3" s="458" t="s">
        <v>1159</v>
      </c>
      <c r="GVL3" s="458" t="s">
        <v>1159</v>
      </c>
      <c r="GVM3" s="458" t="s">
        <v>1159</v>
      </c>
      <c r="GVN3" s="458" t="s">
        <v>1159</v>
      </c>
      <c r="GVO3" s="458" t="s">
        <v>1159</v>
      </c>
      <c r="GVP3" s="458" t="s">
        <v>1159</v>
      </c>
      <c r="GVQ3" s="458" t="s">
        <v>1159</v>
      </c>
      <c r="GVR3" s="458" t="s">
        <v>1159</v>
      </c>
      <c r="GVS3" s="458" t="s">
        <v>1159</v>
      </c>
      <c r="GVT3" s="458" t="s">
        <v>1159</v>
      </c>
      <c r="GVU3" s="458" t="s">
        <v>1159</v>
      </c>
      <c r="GVV3" s="458" t="s">
        <v>1159</v>
      </c>
      <c r="GVW3" s="458" t="s">
        <v>1159</v>
      </c>
      <c r="GVX3" s="458" t="s">
        <v>1159</v>
      </c>
      <c r="GVY3" s="458" t="s">
        <v>1159</v>
      </c>
      <c r="GVZ3" s="458" t="s">
        <v>1159</v>
      </c>
      <c r="GWA3" s="458" t="s">
        <v>1159</v>
      </c>
      <c r="GWB3" s="458" t="s">
        <v>1159</v>
      </c>
      <c r="GWC3" s="458" t="s">
        <v>1159</v>
      </c>
      <c r="GWD3" s="458" t="s">
        <v>1159</v>
      </c>
      <c r="GWE3" s="458" t="s">
        <v>1159</v>
      </c>
      <c r="GWF3" s="458" t="s">
        <v>1159</v>
      </c>
      <c r="GWG3" s="458" t="s">
        <v>1159</v>
      </c>
      <c r="GWH3" s="458" t="s">
        <v>1159</v>
      </c>
      <c r="GWI3" s="458" t="s">
        <v>1159</v>
      </c>
      <c r="GWJ3" s="458" t="s">
        <v>1159</v>
      </c>
      <c r="GWK3" s="458" t="s">
        <v>1159</v>
      </c>
      <c r="GWL3" s="458" t="s">
        <v>1159</v>
      </c>
      <c r="GWM3" s="458" t="s">
        <v>1159</v>
      </c>
      <c r="GWN3" s="458" t="s">
        <v>1159</v>
      </c>
      <c r="GWO3" s="458" t="s">
        <v>1159</v>
      </c>
      <c r="GWP3" s="458" t="s">
        <v>1159</v>
      </c>
      <c r="GWQ3" s="458" t="s">
        <v>1159</v>
      </c>
      <c r="GWR3" s="458" t="s">
        <v>1159</v>
      </c>
      <c r="GWS3" s="458" t="s">
        <v>1159</v>
      </c>
      <c r="GWT3" s="458" t="s">
        <v>1159</v>
      </c>
      <c r="GWU3" s="458" t="s">
        <v>1159</v>
      </c>
      <c r="GWV3" s="458" t="s">
        <v>1159</v>
      </c>
      <c r="GWW3" s="458" t="s">
        <v>1159</v>
      </c>
      <c r="GWX3" s="458" t="s">
        <v>1159</v>
      </c>
      <c r="GWY3" s="458" t="s">
        <v>1159</v>
      </c>
      <c r="GWZ3" s="458" t="s">
        <v>1159</v>
      </c>
      <c r="GXA3" s="458" t="s">
        <v>1159</v>
      </c>
      <c r="GXB3" s="458" t="s">
        <v>1159</v>
      </c>
      <c r="GXC3" s="458" t="s">
        <v>1159</v>
      </c>
      <c r="GXD3" s="458" t="s">
        <v>1159</v>
      </c>
      <c r="GXE3" s="458" t="s">
        <v>1159</v>
      </c>
      <c r="GXF3" s="458" t="s">
        <v>1159</v>
      </c>
      <c r="GXG3" s="458" t="s">
        <v>1159</v>
      </c>
      <c r="GXH3" s="458" t="s">
        <v>1159</v>
      </c>
      <c r="GXI3" s="458" t="s">
        <v>1159</v>
      </c>
      <c r="GXJ3" s="458" t="s">
        <v>1159</v>
      </c>
      <c r="GXK3" s="458" t="s">
        <v>1159</v>
      </c>
      <c r="GXL3" s="458" t="s">
        <v>1159</v>
      </c>
      <c r="GXM3" s="458" t="s">
        <v>1159</v>
      </c>
      <c r="GXN3" s="458" t="s">
        <v>1159</v>
      </c>
      <c r="GXO3" s="458" t="s">
        <v>1159</v>
      </c>
      <c r="GXP3" s="458" t="s">
        <v>1159</v>
      </c>
      <c r="GXQ3" s="458" t="s">
        <v>1159</v>
      </c>
      <c r="GXR3" s="458" t="s">
        <v>1159</v>
      </c>
      <c r="GXS3" s="458" t="s">
        <v>1159</v>
      </c>
      <c r="GXT3" s="458" t="s">
        <v>1159</v>
      </c>
      <c r="GXU3" s="458" t="s">
        <v>1159</v>
      </c>
      <c r="GXV3" s="458" t="s">
        <v>1159</v>
      </c>
      <c r="GXW3" s="458" t="s">
        <v>1159</v>
      </c>
      <c r="GXX3" s="458" t="s">
        <v>1159</v>
      </c>
      <c r="GXY3" s="458" t="s">
        <v>1159</v>
      </c>
      <c r="GXZ3" s="458" t="s">
        <v>1159</v>
      </c>
      <c r="GYA3" s="458" t="s">
        <v>1159</v>
      </c>
      <c r="GYB3" s="458" t="s">
        <v>1159</v>
      </c>
      <c r="GYC3" s="458" t="s">
        <v>1159</v>
      </c>
      <c r="GYD3" s="458" t="s">
        <v>1159</v>
      </c>
      <c r="GYE3" s="458" t="s">
        <v>1159</v>
      </c>
      <c r="GYF3" s="458" t="s">
        <v>1159</v>
      </c>
      <c r="GYG3" s="458" t="s">
        <v>1159</v>
      </c>
      <c r="GYH3" s="458" t="s">
        <v>1159</v>
      </c>
      <c r="GYI3" s="458" t="s">
        <v>1159</v>
      </c>
      <c r="GYJ3" s="458" t="s">
        <v>1159</v>
      </c>
      <c r="GYK3" s="458" t="s">
        <v>1159</v>
      </c>
      <c r="GYL3" s="458" t="s">
        <v>1159</v>
      </c>
      <c r="GYM3" s="458" t="s">
        <v>1159</v>
      </c>
      <c r="GYN3" s="458" t="s">
        <v>1159</v>
      </c>
      <c r="GYO3" s="458" t="s">
        <v>1159</v>
      </c>
      <c r="GYP3" s="458" t="s">
        <v>1159</v>
      </c>
      <c r="GYQ3" s="458" t="s">
        <v>1159</v>
      </c>
      <c r="GYR3" s="458" t="s">
        <v>1159</v>
      </c>
      <c r="GYS3" s="458" t="s">
        <v>1159</v>
      </c>
      <c r="GYT3" s="458" t="s">
        <v>1159</v>
      </c>
      <c r="GYU3" s="458" t="s">
        <v>1159</v>
      </c>
      <c r="GYV3" s="458" t="s">
        <v>1159</v>
      </c>
      <c r="GYW3" s="458" t="s">
        <v>1159</v>
      </c>
      <c r="GYX3" s="458" t="s">
        <v>1159</v>
      </c>
      <c r="GYY3" s="458" t="s">
        <v>1159</v>
      </c>
      <c r="GYZ3" s="458" t="s">
        <v>1159</v>
      </c>
      <c r="GZA3" s="458" t="s">
        <v>1159</v>
      </c>
      <c r="GZB3" s="458" t="s">
        <v>1159</v>
      </c>
      <c r="GZC3" s="458" t="s">
        <v>1159</v>
      </c>
      <c r="GZD3" s="458" t="s">
        <v>1159</v>
      </c>
      <c r="GZE3" s="458" t="s">
        <v>1159</v>
      </c>
      <c r="GZF3" s="458" t="s">
        <v>1159</v>
      </c>
      <c r="GZG3" s="458" t="s">
        <v>1159</v>
      </c>
      <c r="GZH3" s="458" t="s">
        <v>1159</v>
      </c>
      <c r="GZI3" s="458" t="s">
        <v>1159</v>
      </c>
      <c r="GZJ3" s="458" t="s">
        <v>1159</v>
      </c>
      <c r="GZK3" s="458" t="s">
        <v>1159</v>
      </c>
      <c r="GZL3" s="458" t="s">
        <v>1159</v>
      </c>
      <c r="GZM3" s="458" t="s">
        <v>1159</v>
      </c>
      <c r="GZN3" s="458" t="s">
        <v>1159</v>
      </c>
      <c r="GZO3" s="458" t="s">
        <v>1159</v>
      </c>
      <c r="GZP3" s="458" t="s">
        <v>1159</v>
      </c>
      <c r="GZQ3" s="458" t="s">
        <v>1159</v>
      </c>
      <c r="GZR3" s="458" t="s">
        <v>1159</v>
      </c>
      <c r="GZS3" s="458" t="s">
        <v>1159</v>
      </c>
      <c r="GZT3" s="458" t="s">
        <v>1159</v>
      </c>
      <c r="GZU3" s="458" t="s">
        <v>1159</v>
      </c>
      <c r="GZV3" s="458" t="s">
        <v>1159</v>
      </c>
      <c r="GZW3" s="458" t="s">
        <v>1159</v>
      </c>
      <c r="GZX3" s="458" t="s">
        <v>1159</v>
      </c>
      <c r="GZY3" s="458" t="s">
        <v>1159</v>
      </c>
      <c r="GZZ3" s="458" t="s">
        <v>1159</v>
      </c>
      <c r="HAA3" s="458" t="s">
        <v>1159</v>
      </c>
      <c r="HAB3" s="458" t="s">
        <v>1159</v>
      </c>
      <c r="HAC3" s="458" t="s">
        <v>1159</v>
      </c>
      <c r="HAD3" s="458" t="s">
        <v>1159</v>
      </c>
      <c r="HAE3" s="458" t="s">
        <v>1159</v>
      </c>
      <c r="HAF3" s="458" t="s">
        <v>1159</v>
      </c>
      <c r="HAG3" s="458" t="s">
        <v>1159</v>
      </c>
      <c r="HAH3" s="458" t="s">
        <v>1159</v>
      </c>
      <c r="HAI3" s="458" t="s">
        <v>1159</v>
      </c>
      <c r="HAJ3" s="458" t="s">
        <v>1159</v>
      </c>
      <c r="HAK3" s="458" t="s">
        <v>1159</v>
      </c>
      <c r="HAL3" s="458" t="s">
        <v>1159</v>
      </c>
      <c r="HAM3" s="458" t="s">
        <v>1159</v>
      </c>
      <c r="HAN3" s="458" t="s">
        <v>1159</v>
      </c>
      <c r="HAO3" s="458" t="s">
        <v>1159</v>
      </c>
      <c r="HAP3" s="458" t="s">
        <v>1159</v>
      </c>
      <c r="HAQ3" s="458" t="s">
        <v>1159</v>
      </c>
      <c r="HAR3" s="458" t="s">
        <v>1159</v>
      </c>
      <c r="HAS3" s="458" t="s">
        <v>1159</v>
      </c>
      <c r="HAT3" s="458" t="s">
        <v>1159</v>
      </c>
      <c r="HAU3" s="458" t="s">
        <v>1159</v>
      </c>
      <c r="HAV3" s="458" t="s">
        <v>1159</v>
      </c>
      <c r="HAW3" s="458" t="s">
        <v>1159</v>
      </c>
      <c r="HAX3" s="458" t="s">
        <v>1159</v>
      </c>
      <c r="HAY3" s="458" t="s">
        <v>1159</v>
      </c>
      <c r="HAZ3" s="458" t="s">
        <v>1159</v>
      </c>
      <c r="HBA3" s="458" t="s">
        <v>1159</v>
      </c>
      <c r="HBB3" s="458" t="s">
        <v>1159</v>
      </c>
      <c r="HBC3" s="458" t="s">
        <v>1159</v>
      </c>
      <c r="HBD3" s="458" t="s">
        <v>1159</v>
      </c>
      <c r="HBE3" s="458" t="s">
        <v>1159</v>
      </c>
      <c r="HBF3" s="458" t="s">
        <v>1159</v>
      </c>
      <c r="HBG3" s="458" t="s">
        <v>1159</v>
      </c>
      <c r="HBH3" s="458" t="s">
        <v>1159</v>
      </c>
      <c r="HBI3" s="458" t="s">
        <v>1159</v>
      </c>
      <c r="HBJ3" s="458" t="s">
        <v>1159</v>
      </c>
      <c r="HBK3" s="458" t="s">
        <v>1159</v>
      </c>
      <c r="HBL3" s="458" t="s">
        <v>1159</v>
      </c>
      <c r="HBM3" s="458" t="s">
        <v>1159</v>
      </c>
      <c r="HBN3" s="458" t="s">
        <v>1159</v>
      </c>
      <c r="HBO3" s="458" t="s">
        <v>1159</v>
      </c>
      <c r="HBP3" s="458" t="s">
        <v>1159</v>
      </c>
      <c r="HBQ3" s="458" t="s">
        <v>1159</v>
      </c>
      <c r="HBR3" s="458" t="s">
        <v>1159</v>
      </c>
      <c r="HBS3" s="458" t="s">
        <v>1159</v>
      </c>
      <c r="HBT3" s="458" t="s">
        <v>1159</v>
      </c>
      <c r="HBU3" s="458" t="s">
        <v>1159</v>
      </c>
      <c r="HBV3" s="458" t="s">
        <v>1159</v>
      </c>
      <c r="HBW3" s="458" t="s">
        <v>1159</v>
      </c>
      <c r="HBX3" s="458" t="s">
        <v>1159</v>
      </c>
      <c r="HBY3" s="458" t="s">
        <v>1159</v>
      </c>
      <c r="HBZ3" s="458" t="s">
        <v>1159</v>
      </c>
      <c r="HCA3" s="458" t="s">
        <v>1159</v>
      </c>
      <c r="HCB3" s="458" t="s">
        <v>1159</v>
      </c>
      <c r="HCC3" s="458" t="s">
        <v>1159</v>
      </c>
      <c r="HCD3" s="458" t="s">
        <v>1159</v>
      </c>
      <c r="HCE3" s="458" t="s">
        <v>1159</v>
      </c>
      <c r="HCF3" s="458" t="s">
        <v>1159</v>
      </c>
      <c r="HCG3" s="458" t="s">
        <v>1159</v>
      </c>
      <c r="HCH3" s="458" t="s">
        <v>1159</v>
      </c>
      <c r="HCI3" s="458" t="s">
        <v>1159</v>
      </c>
      <c r="HCJ3" s="458" t="s">
        <v>1159</v>
      </c>
      <c r="HCK3" s="458" t="s">
        <v>1159</v>
      </c>
      <c r="HCL3" s="458" t="s">
        <v>1159</v>
      </c>
      <c r="HCM3" s="458" t="s">
        <v>1159</v>
      </c>
      <c r="HCN3" s="458" t="s">
        <v>1159</v>
      </c>
      <c r="HCO3" s="458" t="s">
        <v>1159</v>
      </c>
      <c r="HCP3" s="458" t="s">
        <v>1159</v>
      </c>
      <c r="HCQ3" s="458" t="s">
        <v>1159</v>
      </c>
      <c r="HCR3" s="458" t="s">
        <v>1159</v>
      </c>
      <c r="HCS3" s="458" t="s">
        <v>1159</v>
      </c>
      <c r="HCT3" s="458" t="s">
        <v>1159</v>
      </c>
      <c r="HCU3" s="458" t="s">
        <v>1159</v>
      </c>
      <c r="HCV3" s="458" t="s">
        <v>1159</v>
      </c>
      <c r="HCW3" s="458" t="s">
        <v>1159</v>
      </c>
      <c r="HCX3" s="458" t="s">
        <v>1159</v>
      </c>
      <c r="HCY3" s="458" t="s">
        <v>1159</v>
      </c>
      <c r="HCZ3" s="458" t="s">
        <v>1159</v>
      </c>
      <c r="HDA3" s="458" t="s">
        <v>1159</v>
      </c>
      <c r="HDB3" s="458" t="s">
        <v>1159</v>
      </c>
      <c r="HDC3" s="458" t="s">
        <v>1159</v>
      </c>
      <c r="HDD3" s="458" t="s">
        <v>1159</v>
      </c>
      <c r="HDE3" s="458" t="s">
        <v>1159</v>
      </c>
      <c r="HDF3" s="458" t="s">
        <v>1159</v>
      </c>
      <c r="HDG3" s="458" t="s">
        <v>1159</v>
      </c>
      <c r="HDH3" s="458" t="s">
        <v>1159</v>
      </c>
      <c r="HDI3" s="458" t="s">
        <v>1159</v>
      </c>
      <c r="HDJ3" s="458" t="s">
        <v>1159</v>
      </c>
      <c r="HDK3" s="458" t="s">
        <v>1159</v>
      </c>
      <c r="HDL3" s="458" t="s">
        <v>1159</v>
      </c>
      <c r="HDM3" s="458" t="s">
        <v>1159</v>
      </c>
      <c r="HDN3" s="458" t="s">
        <v>1159</v>
      </c>
      <c r="HDO3" s="458" t="s">
        <v>1159</v>
      </c>
      <c r="HDP3" s="458" t="s">
        <v>1159</v>
      </c>
      <c r="HDQ3" s="458" t="s">
        <v>1159</v>
      </c>
      <c r="HDR3" s="458" t="s">
        <v>1159</v>
      </c>
      <c r="HDS3" s="458" t="s">
        <v>1159</v>
      </c>
      <c r="HDT3" s="458" t="s">
        <v>1159</v>
      </c>
      <c r="HDU3" s="458" t="s">
        <v>1159</v>
      </c>
      <c r="HDV3" s="458" t="s">
        <v>1159</v>
      </c>
      <c r="HDW3" s="458" t="s">
        <v>1159</v>
      </c>
      <c r="HDX3" s="458" t="s">
        <v>1159</v>
      </c>
      <c r="HDY3" s="458" t="s">
        <v>1159</v>
      </c>
      <c r="HDZ3" s="458" t="s">
        <v>1159</v>
      </c>
      <c r="HEA3" s="458" t="s">
        <v>1159</v>
      </c>
      <c r="HEB3" s="458" t="s">
        <v>1159</v>
      </c>
      <c r="HEC3" s="458" t="s">
        <v>1159</v>
      </c>
      <c r="HED3" s="458" t="s">
        <v>1159</v>
      </c>
      <c r="HEE3" s="458" t="s">
        <v>1159</v>
      </c>
      <c r="HEF3" s="458" t="s">
        <v>1159</v>
      </c>
      <c r="HEG3" s="458" t="s">
        <v>1159</v>
      </c>
      <c r="HEH3" s="458" t="s">
        <v>1159</v>
      </c>
      <c r="HEI3" s="458" t="s">
        <v>1159</v>
      </c>
      <c r="HEJ3" s="458" t="s">
        <v>1159</v>
      </c>
      <c r="HEK3" s="458" t="s">
        <v>1159</v>
      </c>
      <c r="HEL3" s="458" t="s">
        <v>1159</v>
      </c>
      <c r="HEM3" s="458" t="s">
        <v>1159</v>
      </c>
      <c r="HEN3" s="458" t="s">
        <v>1159</v>
      </c>
      <c r="HEO3" s="458" t="s">
        <v>1159</v>
      </c>
      <c r="HEP3" s="458" t="s">
        <v>1159</v>
      </c>
      <c r="HEQ3" s="458" t="s">
        <v>1159</v>
      </c>
      <c r="HER3" s="458" t="s">
        <v>1159</v>
      </c>
      <c r="HES3" s="458" t="s">
        <v>1159</v>
      </c>
      <c r="HET3" s="458" t="s">
        <v>1159</v>
      </c>
      <c r="HEU3" s="458" t="s">
        <v>1159</v>
      </c>
      <c r="HEV3" s="458" t="s">
        <v>1159</v>
      </c>
      <c r="HEW3" s="458" t="s">
        <v>1159</v>
      </c>
      <c r="HEX3" s="458" t="s">
        <v>1159</v>
      </c>
      <c r="HEY3" s="458" t="s">
        <v>1159</v>
      </c>
      <c r="HEZ3" s="458" t="s">
        <v>1159</v>
      </c>
      <c r="HFA3" s="458" t="s">
        <v>1159</v>
      </c>
      <c r="HFB3" s="458" t="s">
        <v>1159</v>
      </c>
      <c r="HFC3" s="458" t="s">
        <v>1159</v>
      </c>
      <c r="HFD3" s="458" t="s">
        <v>1159</v>
      </c>
      <c r="HFE3" s="458" t="s">
        <v>1159</v>
      </c>
      <c r="HFF3" s="458" t="s">
        <v>1159</v>
      </c>
      <c r="HFG3" s="458" t="s">
        <v>1159</v>
      </c>
      <c r="HFH3" s="458" t="s">
        <v>1159</v>
      </c>
      <c r="HFI3" s="458" t="s">
        <v>1159</v>
      </c>
      <c r="HFJ3" s="458" t="s">
        <v>1159</v>
      </c>
      <c r="HFK3" s="458" t="s">
        <v>1159</v>
      </c>
      <c r="HFL3" s="458" t="s">
        <v>1159</v>
      </c>
      <c r="HFM3" s="458" t="s">
        <v>1159</v>
      </c>
      <c r="HFN3" s="458" t="s">
        <v>1159</v>
      </c>
      <c r="HFO3" s="458" t="s">
        <v>1159</v>
      </c>
      <c r="HFP3" s="458" t="s">
        <v>1159</v>
      </c>
      <c r="HFQ3" s="458" t="s">
        <v>1159</v>
      </c>
      <c r="HFR3" s="458" t="s">
        <v>1159</v>
      </c>
      <c r="HFS3" s="458" t="s">
        <v>1159</v>
      </c>
      <c r="HFT3" s="458" t="s">
        <v>1159</v>
      </c>
      <c r="HFU3" s="458" t="s">
        <v>1159</v>
      </c>
      <c r="HFV3" s="458" t="s">
        <v>1159</v>
      </c>
      <c r="HFW3" s="458" t="s">
        <v>1159</v>
      </c>
      <c r="HFX3" s="458" t="s">
        <v>1159</v>
      </c>
      <c r="HFY3" s="458" t="s">
        <v>1159</v>
      </c>
      <c r="HFZ3" s="458" t="s">
        <v>1159</v>
      </c>
      <c r="HGA3" s="458" t="s">
        <v>1159</v>
      </c>
      <c r="HGB3" s="458" t="s">
        <v>1159</v>
      </c>
      <c r="HGC3" s="458" t="s">
        <v>1159</v>
      </c>
      <c r="HGD3" s="458" t="s">
        <v>1159</v>
      </c>
      <c r="HGE3" s="458" t="s">
        <v>1159</v>
      </c>
      <c r="HGF3" s="458" t="s">
        <v>1159</v>
      </c>
      <c r="HGG3" s="458" t="s">
        <v>1159</v>
      </c>
      <c r="HGH3" s="458" t="s">
        <v>1159</v>
      </c>
      <c r="HGI3" s="458" t="s">
        <v>1159</v>
      </c>
      <c r="HGJ3" s="458" t="s">
        <v>1159</v>
      </c>
      <c r="HGK3" s="458" t="s">
        <v>1159</v>
      </c>
      <c r="HGL3" s="458" t="s">
        <v>1159</v>
      </c>
      <c r="HGM3" s="458" t="s">
        <v>1159</v>
      </c>
      <c r="HGN3" s="458" t="s">
        <v>1159</v>
      </c>
      <c r="HGO3" s="458" t="s">
        <v>1159</v>
      </c>
      <c r="HGP3" s="458" t="s">
        <v>1159</v>
      </c>
      <c r="HGQ3" s="458" t="s">
        <v>1159</v>
      </c>
      <c r="HGR3" s="458" t="s">
        <v>1159</v>
      </c>
      <c r="HGS3" s="458" t="s">
        <v>1159</v>
      </c>
      <c r="HGT3" s="458" t="s">
        <v>1159</v>
      </c>
      <c r="HGU3" s="458" t="s">
        <v>1159</v>
      </c>
      <c r="HGV3" s="458" t="s">
        <v>1159</v>
      </c>
      <c r="HGW3" s="458" t="s">
        <v>1159</v>
      </c>
      <c r="HGX3" s="458" t="s">
        <v>1159</v>
      </c>
      <c r="HGY3" s="458" t="s">
        <v>1159</v>
      </c>
      <c r="HGZ3" s="458" t="s">
        <v>1159</v>
      </c>
      <c r="HHA3" s="458" t="s">
        <v>1159</v>
      </c>
      <c r="HHB3" s="458" t="s">
        <v>1159</v>
      </c>
      <c r="HHC3" s="458" t="s">
        <v>1159</v>
      </c>
      <c r="HHD3" s="458" t="s">
        <v>1159</v>
      </c>
      <c r="HHE3" s="458" t="s">
        <v>1159</v>
      </c>
      <c r="HHF3" s="458" t="s">
        <v>1159</v>
      </c>
      <c r="HHG3" s="458" t="s">
        <v>1159</v>
      </c>
      <c r="HHH3" s="458" t="s">
        <v>1159</v>
      </c>
      <c r="HHI3" s="458" t="s">
        <v>1159</v>
      </c>
      <c r="HHJ3" s="458" t="s">
        <v>1159</v>
      </c>
      <c r="HHK3" s="458" t="s">
        <v>1159</v>
      </c>
      <c r="HHL3" s="458" t="s">
        <v>1159</v>
      </c>
      <c r="HHM3" s="458" t="s">
        <v>1159</v>
      </c>
      <c r="HHN3" s="458" t="s">
        <v>1159</v>
      </c>
      <c r="HHO3" s="458" t="s">
        <v>1159</v>
      </c>
      <c r="HHP3" s="458" t="s">
        <v>1159</v>
      </c>
      <c r="HHQ3" s="458" t="s">
        <v>1159</v>
      </c>
      <c r="HHR3" s="458" t="s">
        <v>1159</v>
      </c>
      <c r="HHS3" s="458" t="s">
        <v>1159</v>
      </c>
      <c r="HHT3" s="458" t="s">
        <v>1159</v>
      </c>
      <c r="HHU3" s="458" t="s">
        <v>1159</v>
      </c>
      <c r="HHV3" s="458" t="s">
        <v>1159</v>
      </c>
      <c r="HHW3" s="458" t="s">
        <v>1159</v>
      </c>
      <c r="HHX3" s="458" t="s">
        <v>1159</v>
      </c>
      <c r="HHY3" s="458" t="s">
        <v>1159</v>
      </c>
      <c r="HHZ3" s="458" t="s">
        <v>1159</v>
      </c>
      <c r="HIA3" s="458" t="s">
        <v>1159</v>
      </c>
      <c r="HIB3" s="458" t="s">
        <v>1159</v>
      </c>
      <c r="HIC3" s="458" t="s">
        <v>1159</v>
      </c>
      <c r="HID3" s="458" t="s">
        <v>1159</v>
      </c>
      <c r="HIE3" s="458" t="s">
        <v>1159</v>
      </c>
      <c r="HIF3" s="458" t="s">
        <v>1159</v>
      </c>
      <c r="HIG3" s="458" t="s">
        <v>1159</v>
      </c>
      <c r="HIH3" s="458" t="s">
        <v>1159</v>
      </c>
      <c r="HII3" s="458" t="s">
        <v>1159</v>
      </c>
      <c r="HIJ3" s="458" t="s">
        <v>1159</v>
      </c>
      <c r="HIK3" s="458" t="s">
        <v>1159</v>
      </c>
      <c r="HIL3" s="458" t="s">
        <v>1159</v>
      </c>
      <c r="HIM3" s="458" t="s">
        <v>1159</v>
      </c>
      <c r="HIN3" s="458" t="s">
        <v>1159</v>
      </c>
      <c r="HIO3" s="458" t="s">
        <v>1159</v>
      </c>
      <c r="HIP3" s="458" t="s">
        <v>1159</v>
      </c>
      <c r="HIQ3" s="458" t="s">
        <v>1159</v>
      </c>
      <c r="HIR3" s="458" t="s">
        <v>1159</v>
      </c>
      <c r="HIS3" s="458" t="s">
        <v>1159</v>
      </c>
      <c r="HIT3" s="458" t="s">
        <v>1159</v>
      </c>
      <c r="HIU3" s="458" t="s">
        <v>1159</v>
      </c>
      <c r="HIV3" s="458" t="s">
        <v>1159</v>
      </c>
      <c r="HIW3" s="458" t="s">
        <v>1159</v>
      </c>
      <c r="HIX3" s="458" t="s">
        <v>1159</v>
      </c>
      <c r="HIY3" s="458" t="s">
        <v>1159</v>
      </c>
      <c r="HIZ3" s="458" t="s">
        <v>1159</v>
      </c>
      <c r="HJA3" s="458" t="s">
        <v>1159</v>
      </c>
      <c r="HJB3" s="458" t="s">
        <v>1159</v>
      </c>
      <c r="HJC3" s="458" t="s">
        <v>1159</v>
      </c>
      <c r="HJD3" s="458" t="s">
        <v>1159</v>
      </c>
      <c r="HJE3" s="458" t="s">
        <v>1159</v>
      </c>
      <c r="HJF3" s="458" t="s">
        <v>1159</v>
      </c>
      <c r="HJG3" s="458" t="s">
        <v>1159</v>
      </c>
      <c r="HJH3" s="458" t="s">
        <v>1159</v>
      </c>
      <c r="HJI3" s="458" t="s">
        <v>1159</v>
      </c>
      <c r="HJJ3" s="458" t="s">
        <v>1159</v>
      </c>
      <c r="HJK3" s="458" t="s">
        <v>1159</v>
      </c>
      <c r="HJL3" s="458" t="s">
        <v>1159</v>
      </c>
      <c r="HJM3" s="458" t="s">
        <v>1159</v>
      </c>
      <c r="HJN3" s="458" t="s">
        <v>1159</v>
      </c>
      <c r="HJO3" s="458" t="s">
        <v>1159</v>
      </c>
      <c r="HJP3" s="458" t="s">
        <v>1159</v>
      </c>
      <c r="HJQ3" s="458" t="s">
        <v>1159</v>
      </c>
      <c r="HJR3" s="458" t="s">
        <v>1159</v>
      </c>
      <c r="HJS3" s="458" t="s">
        <v>1159</v>
      </c>
      <c r="HJT3" s="458" t="s">
        <v>1159</v>
      </c>
      <c r="HJU3" s="458" t="s">
        <v>1159</v>
      </c>
      <c r="HJV3" s="458" t="s">
        <v>1159</v>
      </c>
      <c r="HJW3" s="458" t="s">
        <v>1159</v>
      </c>
      <c r="HJX3" s="458" t="s">
        <v>1159</v>
      </c>
      <c r="HJY3" s="458" t="s">
        <v>1159</v>
      </c>
      <c r="HJZ3" s="458" t="s">
        <v>1159</v>
      </c>
      <c r="HKA3" s="458" t="s">
        <v>1159</v>
      </c>
      <c r="HKB3" s="458" t="s">
        <v>1159</v>
      </c>
      <c r="HKC3" s="458" t="s">
        <v>1159</v>
      </c>
      <c r="HKD3" s="458" t="s">
        <v>1159</v>
      </c>
      <c r="HKE3" s="458" t="s">
        <v>1159</v>
      </c>
      <c r="HKF3" s="458" t="s">
        <v>1159</v>
      </c>
      <c r="HKG3" s="458" t="s">
        <v>1159</v>
      </c>
      <c r="HKH3" s="458" t="s">
        <v>1159</v>
      </c>
      <c r="HKI3" s="458" t="s">
        <v>1159</v>
      </c>
      <c r="HKJ3" s="458" t="s">
        <v>1159</v>
      </c>
      <c r="HKK3" s="458" t="s">
        <v>1159</v>
      </c>
      <c r="HKL3" s="458" t="s">
        <v>1159</v>
      </c>
      <c r="HKM3" s="458" t="s">
        <v>1159</v>
      </c>
      <c r="HKN3" s="458" t="s">
        <v>1159</v>
      </c>
      <c r="HKO3" s="458" t="s">
        <v>1159</v>
      </c>
      <c r="HKP3" s="458" t="s">
        <v>1159</v>
      </c>
      <c r="HKQ3" s="458" t="s">
        <v>1159</v>
      </c>
      <c r="HKR3" s="458" t="s">
        <v>1159</v>
      </c>
      <c r="HKS3" s="458" t="s">
        <v>1159</v>
      </c>
      <c r="HKT3" s="458" t="s">
        <v>1159</v>
      </c>
      <c r="HKU3" s="458" t="s">
        <v>1159</v>
      </c>
      <c r="HKV3" s="458" t="s">
        <v>1159</v>
      </c>
      <c r="HKW3" s="458" t="s">
        <v>1159</v>
      </c>
      <c r="HKX3" s="458" t="s">
        <v>1159</v>
      </c>
      <c r="HKY3" s="458" t="s">
        <v>1159</v>
      </c>
      <c r="HKZ3" s="458" t="s">
        <v>1159</v>
      </c>
      <c r="HLA3" s="458" t="s">
        <v>1159</v>
      </c>
      <c r="HLB3" s="458" t="s">
        <v>1159</v>
      </c>
      <c r="HLC3" s="458" t="s">
        <v>1159</v>
      </c>
      <c r="HLD3" s="458" t="s">
        <v>1159</v>
      </c>
      <c r="HLE3" s="458" t="s">
        <v>1159</v>
      </c>
      <c r="HLF3" s="458" t="s">
        <v>1159</v>
      </c>
      <c r="HLG3" s="458" t="s">
        <v>1159</v>
      </c>
      <c r="HLH3" s="458" t="s">
        <v>1159</v>
      </c>
      <c r="HLI3" s="458" t="s">
        <v>1159</v>
      </c>
      <c r="HLJ3" s="458" t="s">
        <v>1159</v>
      </c>
      <c r="HLK3" s="458" t="s">
        <v>1159</v>
      </c>
      <c r="HLL3" s="458" t="s">
        <v>1159</v>
      </c>
      <c r="HLM3" s="458" t="s">
        <v>1159</v>
      </c>
      <c r="HLN3" s="458" t="s">
        <v>1159</v>
      </c>
      <c r="HLO3" s="458" t="s">
        <v>1159</v>
      </c>
      <c r="HLP3" s="458" t="s">
        <v>1159</v>
      </c>
      <c r="HLQ3" s="458" t="s">
        <v>1159</v>
      </c>
      <c r="HLR3" s="458" t="s">
        <v>1159</v>
      </c>
      <c r="HLS3" s="458" t="s">
        <v>1159</v>
      </c>
      <c r="HLT3" s="458" t="s">
        <v>1159</v>
      </c>
      <c r="HLU3" s="458" t="s">
        <v>1159</v>
      </c>
      <c r="HLV3" s="458" t="s">
        <v>1159</v>
      </c>
      <c r="HLW3" s="458" t="s">
        <v>1159</v>
      </c>
      <c r="HLX3" s="458" t="s">
        <v>1159</v>
      </c>
      <c r="HLY3" s="458" t="s">
        <v>1159</v>
      </c>
      <c r="HLZ3" s="458" t="s">
        <v>1159</v>
      </c>
      <c r="HMA3" s="458" t="s">
        <v>1159</v>
      </c>
      <c r="HMB3" s="458" t="s">
        <v>1159</v>
      </c>
      <c r="HMC3" s="458" t="s">
        <v>1159</v>
      </c>
      <c r="HMD3" s="458" t="s">
        <v>1159</v>
      </c>
      <c r="HME3" s="458" t="s">
        <v>1159</v>
      </c>
      <c r="HMF3" s="458" t="s">
        <v>1159</v>
      </c>
      <c r="HMG3" s="458" t="s">
        <v>1159</v>
      </c>
      <c r="HMH3" s="458" t="s">
        <v>1159</v>
      </c>
      <c r="HMI3" s="458" t="s">
        <v>1159</v>
      </c>
      <c r="HMJ3" s="458" t="s">
        <v>1159</v>
      </c>
      <c r="HMK3" s="458" t="s">
        <v>1159</v>
      </c>
      <c r="HML3" s="458" t="s">
        <v>1159</v>
      </c>
      <c r="HMM3" s="458" t="s">
        <v>1159</v>
      </c>
      <c r="HMN3" s="458" t="s">
        <v>1159</v>
      </c>
      <c r="HMO3" s="458" t="s">
        <v>1159</v>
      </c>
      <c r="HMP3" s="458" t="s">
        <v>1159</v>
      </c>
      <c r="HMQ3" s="458" t="s">
        <v>1159</v>
      </c>
      <c r="HMR3" s="458" t="s">
        <v>1159</v>
      </c>
      <c r="HMS3" s="458" t="s">
        <v>1159</v>
      </c>
      <c r="HMT3" s="458" t="s">
        <v>1159</v>
      </c>
      <c r="HMU3" s="458" t="s">
        <v>1159</v>
      </c>
      <c r="HMV3" s="458" t="s">
        <v>1159</v>
      </c>
      <c r="HMW3" s="458" t="s">
        <v>1159</v>
      </c>
      <c r="HMX3" s="458" t="s">
        <v>1159</v>
      </c>
      <c r="HMY3" s="458" t="s">
        <v>1159</v>
      </c>
      <c r="HMZ3" s="458" t="s">
        <v>1159</v>
      </c>
      <c r="HNA3" s="458" t="s">
        <v>1159</v>
      </c>
      <c r="HNB3" s="458" t="s">
        <v>1159</v>
      </c>
      <c r="HNC3" s="458" t="s">
        <v>1159</v>
      </c>
      <c r="HND3" s="458" t="s">
        <v>1159</v>
      </c>
      <c r="HNE3" s="458" t="s">
        <v>1159</v>
      </c>
      <c r="HNF3" s="458" t="s">
        <v>1159</v>
      </c>
      <c r="HNG3" s="458" t="s">
        <v>1159</v>
      </c>
      <c r="HNH3" s="458" t="s">
        <v>1159</v>
      </c>
      <c r="HNI3" s="458" t="s">
        <v>1159</v>
      </c>
      <c r="HNJ3" s="458" t="s">
        <v>1159</v>
      </c>
      <c r="HNK3" s="458" t="s">
        <v>1159</v>
      </c>
      <c r="HNL3" s="458" t="s">
        <v>1159</v>
      </c>
      <c r="HNM3" s="458" t="s">
        <v>1159</v>
      </c>
      <c r="HNN3" s="458" t="s">
        <v>1159</v>
      </c>
      <c r="HNO3" s="458" t="s">
        <v>1159</v>
      </c>
      <c r="HNP3" s="458" t="s">
        <v>1159</v>
      </c>
      <c r="HNQ3" s="458" t="s">
        <v>1159</v>
      </c>
      <c r="HNR3" s="458" t="s">
        <v>1159</v>
      </c>
      <c r="HNS3" s="458" t="s">
        <v>1159</v>
      </c>
      <c r="HNT3" s="458" t="s">
        <v>1159</v>
      </c>
      <c r="HNU3" s="458" t="s">
        <v>1159</v>
      </c>
      <c r="HNV3" s="458" t="s">
        <v>1159</v>
      </c>
      <c r="HNW3" s="458" t="s">
        <v>1159</v>
      </c>
      <c r="HNX3" s="458" t="s">
        <v>1159</v>
      </c>
      <c r="HNY3" s="458" t="s">
        <v>1159</v>
      </c>
      <c r="HNZ3" s="458" t="s">
        <v>1159</v>
      </c>
      <c r="HOA3" s="458" t="s">
        <v>1159</v>
      </c>
      <c r="HOB3" s="458" t="s">
        <v>1159</v>
      </c>
      <c r="HOC3" s="458" t="s">
        <v>1159</v>
      </c>
      <c r="HOD3" s="458" t="s">
        <v>1159</v>
      </c>
      <c r="HOE3" s="458" t="s">
        <v>1159</v>
      </c>
      <c r="HOF3" s="458" t="s">
        <v>1159</v>
      </c>
      <c r="HOG3" s="458" t="s">
        <v>1159</v>
      </c>
      <c r="HOH3" s="458" t="s">
        <v>1159</v>
      </c>
      <c r="HOI3" s="458" t="s">
        <v>1159</v>
      </c>
      <c r="HOJ3" s="458" t="s">
        <v>1159</v>
      </c>
      <c r="HOK3" s="458" t="s">
        <v>1159</v>
      </c>
      <c r="HOL3" s="458" t="s">
        <v>1159</v>
      </c>
      <c r="HOM3" s="458" t="s">
        <v>1159</v>
      </c>
      <c r="HON3" s="458" t="s">
        <v>1159</v>
      </c>
      <c r="HOO3" s="458" t="s">
        <v>1159</v>
      </c>
      <c r="HOP3" s="458" t="s">
        <v>1159</v>
      </c>
      <c r="HOQ3" s="458" t="s">
        <v>1159</v>
      </c>
      <c r="HOR3" s="458" t="s">
        <v>1159</v>
      </c>
      <c r="HOS3" s="458" t="s">
        <v>1159</v>
      </c>
      <c r="HOT3" s="458" t="s">
        <v>1159</v>
      </c>
      <c r="HOU3" s="458" t="s">
        <v>1159</v>
      </c>
      <c r="HOV3" s="458" t="s">
        <v>1159</v>
      </c>
      <c r="HOW3" s="458" t="s">
        <v>1159</v>
      </c>
      <c r="HOX3" s="458" t="s">
        <v>1159</v>
      </c>
      <c r="HOY3" s="458" t="s">
        <v>1159</v>
      </c>
      <c r="HOZ3" s="458" t="s">
        <v>1159</v>
      </c>
      <c r="HPA3" s="458" t="s">
        <v>1159</v>
      </c>
      <c r="HPB3" s="458" t="s">
        <v>1159</v>
      </c>
      <c r="HPC3" s="458" t="s">
        <v>1159</v>
      </c>
      <c r="HPD3" s="458" t="s">
        <v>1159</v>
      </c>
      <c r="HPE3" s="458" t="s">
        <v>1159</v>
      </c>
      <c r="HPF3" s="458" t="s">
        <v>1159</v>
      </c>
      <c r="HPG3" s="458" t="s">
        <v>1159</v>
      </c>
      <c r="HPH3" s="458" t="s">
        <v>1159</v>
      </c>
      <c r="HPI3" s="458" t="s">
        <v>1159</v>
      </c>
      <c r="HPJ3" s="458" t="s">
        <v>1159</v>
      </c>
      <c r="HPK3" s="458" t="s">
        <v>1159</v>
      </c>
      <c r="HPL3" s="458" t="s">
        <v>1159</v>
      </c>
      <c r="HPM3" s="458" t="s">
        <v>1159</v>
      </c>
      <c r="HPN3" s="458" t="s">
        <v>1159</v>
      </c>
      <c r="HPO3" s="458" t="s">
        <v>1159</v>
      </c>
      <c r="HPP3" s="458" t="s">
        <v>1159</v>
      </c>
      <c r="HPQ3" s="458" t="s">
        <v>1159</v>
      </c>
      <c r="HPR3" s="458" t="s">
        <v>1159</v>
      </c>
      <c r="HPS3" s="458" t="s">
        <v>1159</v>
      </c>
      <c r="HPT3" s="458" t="s">
        <v>1159</v>
      </c>
      <c r="HPU3" s="458" t="s">
        <v>1159</v>
      </c>
      <c r="HPV3" s="458" t="s">
        <v>1159</v>
      </c>
      <c r="HPW3" s="458" t="s">
        <v>1159</v>
      </c>
      <c r="HPX3" s="458" t="s">
        <v>1159</v>
      </c>
      <c r="HPY3" s="458" t="s">
        <v>1159</v>
      </c>
      <c r="HPZ3" s="458" t="s">
        <v>1159</v>
      </c>
      <c r="HQA3" s="458" t="s">
        <v>1159</v>
      </c>
      <c r="HQB3" s="458" t="s">
        <v>1159</v>
      </c>
      <c r="HQC3" s="458" t="s">
        <v>1159</v>
      </c>
      <c r="HQD3" s="458" t="s">
        <v>1159</v>
      </c>
      <c r="HQE3" s="458" t="s">
        <v>1159</v>
      </c>
      <c r="HQF3" s="458" t="s">
        <v>1159</v>
      </c>
      <c r="HQG3" s="458" t="s">
        <v>1159</v>
      </c>
      <c r="HQH3" s="458" t="s">
        <v>1159</v>
      </c>
      <c r="HQI3" s="458" t="s">
        <v>1159</v>
      </c>
      <c r="HQJ3" s="458" t="s">
        <v>1159</v>
      </c>
      <c r="HQK3" s="458" t="s">
        <v>1159</v>
      </c>
      <c r="HQL3" s="458" t="s">
        <v>1159</v>
      </c>
      <c r="HQM3" s="458" t="s">
        <v>1159</v>
      </c>
      <c r="HQN3" s="458" t="s">
        <v>1159</v>
      </c>
      <c r="HQO3" s="458" t="s">
        <v>1159</v>
      </c>
      <c r="HQP3" s="458" t="s">
        <v>1159</v>
      </c>
      <c r="HQQ3" s="458" t="s">
        <v>1159</v>
      </c>
      <c r="HQR3" s="458" t="s">
        <v>1159</v>
      </c>
      <c r="HQS3" s="458" t="s">
        <v>1159</v>
      </c>
      <c r="HQT3" s="458" t="s">
        <v>1159</v>
      </c>
      <c r="HQU3" s="458" t="s">
        <v>1159</v>
      </c>
      <c r="HQV3" s="458" t="s">
        <v>1159</v>
      </c>
      <c r="HQW3" s="458" t="s">
        <v>1159</v>
      </c>
      <c r="HQX3" s="458" t="s">
        <v>1159</v>
      </c>
      <c r="HQY3" s="458" t="s">
        <v>1159</v>
      </c>
      <c r="HQZ3" s="458" t="s">
        <v>1159</v>
      </c>
      <c r="HRA3" s="458" t="s">
        <v>1159</v>
      </c>
      <c r="HRB3" s="458" t="s">
        <v>1159</v>
      </c>
      <c r="HRC3" s="458" t="s">
        <v>1159</v>
      </c>
      <c r="HRD3" s="458" t="s">
        <v>1159</v>
      </c>
      <c r="HRE3" s="458" t="s">
        <v>1159</v>
      </c>
      <c r="HRF3" s="458" t="s">
        <v>1159</v>
      </c>
      <c r="HRG3" s="458" t="s">
        <v>1159</v>
      </c>
      <c r="HRH3" s="458" t="s">
        <v>1159</v>
      </c>
      <c r="HRI3" s="458" t="s">
        <v>1159</v>
      </c>
      <c r="HRJ3" s="458" t="s">
        <v>1159</v>
      </c>
      <c r="HRK3" s="458" t="s">
        <v>1159</v>
      </c>
      <c r="HRL3" s="458" t="s">
        <v>1159</v>
      </c>
      <c r="HRM3" s="458" t="s">
        <v>1159</v>
      </c>
      <c r="HRN3" s="458" t="s">
        <v>1159</v>
      </c>
      <c r="HRO3" s="458" t="s">
        <v>1159</v>
      </c>
      <c r="HRP3" s="458" t="s">
        <v>1159</v>
      </c>
      <c r="HRQ3" s="458" t="s">
        <v>1159</v>
      </c>
      <c r="HRR3" s="458" t="s">
        <v>1159</v>
      </c>
      <c r="HRS3" s="458" t="s">
        <v>1159</v>
      </c>
      <c r="HRT3" s="458" t="s">
        <v>1159</v>
      </c>
      <c r="HRU3" s="458" t="s">
        <v>1159</v>
      </c>
      <c r="HRV3" s="458" t="s">
        <v>1159</v>
      </c>
      <c r="HRW3" s="458" t="s">
        <v>1159</v>
      </c>
      <c r="HRX3" s="458" t="s">
        <v>1159</v>
      </c>
      <c r="HRY3" s="458" t="s">
        <v>1159</v>
      </c>
      <c r="HRZ3" s="458" t="s">
        <v>1159</v>
      </c>
      <c r="HSA3" s="458" t="s">
        <v>1159</v>
      </c>
      <c r="HSB3" s="458" t="s">
        <v>1159</v>
      </c>
      <c r="HSC3" s="458" t="s">
        <v>1159</v>
      </c>
      <c r="HSD3" s="458" t="s">
        <v>1159</v>
      </c>
      <c r="HSE3" s="458" t="s">
        <v>1159</v>
      </c>
      <c r="HSF3" s="458" t="s">
        <v>1159</v>
      </c>
      <c r="HSG3" s="458" t="s">
        <v>1159</v>
      </c>
      <c r="HSH3" s="458" t="s">
        <v>1159</v>
      </c>
      <c r="HSI3" s="458" t="s">
        <v>1159</v>
      </c>
      <c r="HSJ3" s="458" t="s">
        <v>1159</v>
      </c>
      <c r="HSK3" s="458" t="s">
        <v>1159</v>
      </c>
      <c r="HSL3" s="458" t="s">
        <v>1159</v>
      </c>
      <c r="HSM3" s="458" t="s">
        <v>1159</v>
      </c>
      <c r="HSN3" s="458" t="s">
        <v>1159</v>
      </c>
      <c r="HSO3" s="458" t="s">
        <v>1159</v>
      </c>
      <c r="HSP3" s="458" t="s">
        <v>1159</v>
      </c>
      <c r="HSQ3" s="458" t="s">
        <v>1159</v>
      </c>
      <c r="HSR3" s="458" t="s">
        <v>1159</v>
      </c>
      <c r="HSS3" s="458" t="s">
        <v>1159</v>
      </c>
      <c r="HST3" s="458" t="s">
        <v>1159</v>
      </c>
      <c r="HSU3" s="458" t="s">
        <v>1159</v>
      </c>
      <c r="HSV3" s="458" t="s">
        <v>1159</v>
      </c>
      <c r="HSW3" s="458" t="s">
        <v>1159</v>
      </c>
      <c r="HSX3" s="458" t="s">
        <v>1159</v>
      </c>
      <c r="HSY3" s="458" t="s">
        <v>1159</v>
      </c>
      <c r="HSZ3" s="458" t="s">
        <v>1159</v>
      </c>
      <c r="HTA3" s="458" t="s">
        <v>1159</v>
      </c>
      <c r="HTB3" s="458" t="s">
        <v>1159</v>
      </c>
      <c r="HTC3" s="458" t="s">
        <v>1159</v>
      </c>
      <c r="HTD3" s="458" t="s">
        <v>1159</v>
      </c>
      <c r="HTE3" s="458" t="s">
        <v>1159</v>
      </c>
      <c r="HTF3" s="458" t="s">
        <v>1159</v>
      </c>
      <c r="HTG3" s="458" t="s">
        <v>1159</v>
      </c>
      <c r="HTH3" s="458" t="s">
        <v>1159</v>
      </c>
      <c r="HTI3" s="458" t="s">
        <v>1159</v>
      </c>
      <c r="HTJ3" s="458" t="s">
        <v>1159</v>
      </c>
      <c r="HTK3" s="458" t="s">
        <v>1159</v>
      </c>
      <c r="HTL3" s="458" t="s">
        <v>1159</v>
      </c>
      <c r="HTM3" s="458" t="s">
        <v>1159</v>
      </c>
      <c r="HTN3" s="458" t="s">
        <v>1159</v>
      </c>
      <c r="HTO3" s="458" t="s">
        <v>1159</v>
      </c>
      <c r="HTP3" s="458" t="s">
        <v>1159</v>
      </c>
      <c r="HTQ3" s="458" t="s">
        <v>1159</v>
      </c>
      <c r="HTR3" s="458" t="s">
        <v>1159</v>
      </c>
      <c r="HTS3" s="458" t="s">
        <v>1159</v>
      </c>
      <c r="HTT3" s="458" t="s">
        <v>1159</v>
      </c>
      <c r="HTU3" s="458" t="s">
        <v>1159</v>
      </c>
      <c r="HTV3" s="458" t="s">
        <v>1159</v>
      </c>
      <c r="HTW3" s="458" t="s">
        <v>1159</v>
      </c>
      <c r="HTX3" s="458" t="s">
        <v>1159</v>
      </c>
      <c r="HTY3" s="458" t="s">
        <v>1159</v>
      </c>
      <c r="HTZ3" s="458" t="s">
        <v>1159</v>
      </c>
      <c r="HUA3" s="458" t="s">
        <v>1159</v>
      </c>
      <c r="HUB3" s="458" t="s">
        <v>1159</v>
      </c>
      <c r="HUC3" s="458" t="s">
        <v>1159</v>
      </c>
      <c r="HUD3" s="458" t="s">
        <v>1159</v>
      </c>
      <c r="HUE3" s="458" t="s">
        <v>1159</v>
      </c>
      <c r="HUF3" s="458" t="s">
        <v>1159</v>
      </c>
      <c r="HUG3" s="458" t="s">
        <v>1159</v>
      </c>
      <c r="HUH3" s="458" t="s">
        <v>1159</v>
      </c>
      <c r="HUI3" s="458" t="s">
        <v>1159</v>
      </c>
      <c r="HUJ3" s="458" t="s">
        <v>1159</v>
      </c>
      <c r="HUK3" s="458" t="s">
        <v>1159</v>
      </c>
      <c r="HUL3" s="458" t="s">
        <v>1159</v>
      </c>
      <c r="HUM3" s="458" t="s">
        <v>1159</v>
      </c>
      <c r="HUN3" s="458" t="s">
        <v>1159</v>
      </c>
      <c r="HUO3" s="458" t="s">
        <v>1159</v>
      </c>
      <c r="HUP3" s="458" t="s">
        <v>1159</v>
      </c>
      <c r="HUQ3" s="458" t="s">
        <v>1159</v>
      </c>
      <c r="HUR3" s="458" t="s">
        <v>1159</v>
      </c>
      <c r="HUS3" s="458" t="s">
        <v>1159</v>
      </c>
      <c r="HUT3" s="458" t="s">
        <v>1159</v>
      </c>
      <c r="HUU3" s="458" t="s">
        <v>1159</v>
      </c>
      <c r="HUV3" s="458" t="s">
        <v>1159</v>
      </c>
      <c r="HUW3" s="458" t="s">
        <v>1159</v>
      </c>
      <c r="HUX3" s="458" t="s">
        <v>1159</v>
      </c>
      <c r="HUY3" s="458" t="s">
        <v>1159</v>
      </c>
      <c r="HUZ3" s="458" t="s">
        <v>1159</v>
      </c>
      <c r="HVA3" s="458" t="s">
        <v>1159</v>
      </c>
      <c r="HVB3" s="458" t="s">
        <v>1159</v>
      </c>
      <c r="HVC3" s="458" t="s">
        <v>1159</v>
      </c>
      <c r="HVD3" s="458" t="s">
        <v>1159</v>
      </c>
      <c r="HVE3" s="458" t="s">
        <v>1159</v>
      </c>
      <c r="HVF3" s="458" t="s">
        <v>1159</v>
      </c>
      <c r="HVG3" s="458" t="s">
        <v>1159</v>
      </c>
      <c r="HVH3" s="458" t="s">
        <v>1159</v>
      </c>
      <c r="HVI3" s="458" t="s">
        <v>1159</v>
      </c>
      <c r="HVJ3" s="458" t="s">
        <v>1159</v>
      </c>
      <c r="HVK3" s="458" t="s">
        <v>1159</v>
      </c>
      <c r="HVL3" s="458" t="s">
        <v>1159</v>
      </c>
      <c r="HVM3" s="458" t="s">
        <v>1159</v>
      </c>
      <c r="HVN3" s="458" t="s">
        <v>1159</v>
      </c>
      <c r="HVO3" s="458" t="s">
        <v>1159</v>
      </c>
      <c r="HVP3" s="458" t="s">
        <v>1159</v>
      </c>
      <c r="HVQ3" s="458" t="s">
        <v>1159</v>
      </c>
      <c r="HVR3" s="458" t="s">
        <v>1159</v>
      </c>
      <c r="HVS3" s="458" t="s">
        <v>1159</v>
      </c>
      <c r="HVT3" s="458" t="s">
        <v>1159</v>
      </c>
      <c r="HVU3" s="458" t="s">
        <v>1159</v>
      </c>
      <c r="HVV3" s="458" t="s">
        <v>1159</v>
      </c>
      <c r="HVW3" s="458" t="s">
        <v>1159</v>
      </c>
      <c r="HVX3" s="458" t="s">
        <v>1159</v>
      </c>
      <c r="HVY3" s="458" t="s">
        <v>1159</v>
      </c>
      <c r="HVZ3" s="458" t="s">
        <v>1159</v>
      </c>
      <c r="HWA3" s="458" t="s">
        <v>1159</v>
      </c>
      <c r="HWB3" s="458" t="s">
        <v>1159</v>
      </c>
      <c r="HWC3" s="458" t="s">
        <v>1159</v>
      </c>
      <c r="HWD3" s="458" t="s">
        <v>1159</v>
      </c>
      <c r="HWE3" s="458" t="s">
        <v>1159</v>
      </c>
      <c r="HWF3" s="458" t="s">
        <v>1159</v>
      </c>
      <c r="HWG3" s="458" t="s">
        <v>1159</v>
      </c>
      <c r="HWH3" s="458" t="s">
        <v>1159</v>
      </c>
      <c r="HWI3" s="458" t="s">
        <v>1159</v>
      </c>
      <c r="HWJ3" s="458" t="s">
        <v>1159</v>
      </c>
      <c r="HWK3" s="458" t="s">
        <v>1159</v>
      </c>
      <c r="HWL3" s="458" t="s">
        <v>1159</v>
      </c>
      <c r="HWM3" s="458" t="s">
        <v>1159</v>
      </c>
      <c r="HWN3" s="458" t="s">
        <v>1159</v>
      </c>
      <c r="HWO3" s="458" t="s">
        <v>1159</v>
      </c>
      <c r="HWP3" s="458" t="s">
        <v>1159</v>
      </c>
      <c r="HWQ3" s="458" t="s">
        <v>1159</v>
      </c>
      <c r="HWR3" s="458" t="s">
        <v>1159</v>
      </c>
      <c r="HWS3" s="458" t="s">
        <v>1159</v>
      </c>
      <c r="HWT3" s="458" t="s">
        <v>1159</v>
      </c>
      <c r="HWU3" s="458" t="s">
        <v>1159</v>
      </c>
      <c r="HWV3" s="458" t="s">
        <v>1159</v>
      </c>
      <c r="HWW3" s="458" t="s">
        <v>1159</v>
      </c>
      <c r="HWX3" s="458" t="s">
        <v>1159</v>
      </c>
      <c r="HWY3" s="458" t="s">
        <v>1159</v>
      </c>
      <c r="HWZ3" s="458" t="s">
        <v>1159</v>
      </c>
      <c r="HXA3" s="458" t="s">
        <v>1159</v>
      </c>
      <c r="HXB3" s="458" t="s">
        <v>1159</v>
      </c>
      <c r="HXC3" s="458" t="s">
        <v>1159</v>
      </c>
      <c r="HXD3" s="458" t="s">
        <v>1159</v>
      </c>
      <c r="HXE3" s="458" t="s">
        <v>1159</v>
      </c>
      <c r="HXF3" s="458" t="s">
        <v>1159</v>
      </c>
      <c r="HXG3" s="458" t="s">
        <v>1159</v>
      </c>
      <c r="HXH3" s="458" t="s">
        <v>1159</v>
      </c>
      <c r="HXI3" s="458" t="s">
        <v>1159</v>
      </c>
      <c r="HXJ3" s="458" t="s">
        <v>1159</v>
      </c>
      <c r="HXK3" s="458" t="s">
        <v>1159</v>
      </c>
      <c r="HXL3" s="458" t="s">
        <v>1159</v>
      </c>
      <c r="HXM3" s="458" t="s">
        <v>1159</v>
      </c>
      <c r="HXN3" s="458" t="s">
        <v>1159</v>
      </c>
      <c r="HXO3" s="458" t="s">
        <v>1159</v>
      </c>
      <c r="HXP3" s="458" t="s">
        <v>1159</v>
      </c>
      <c r="HXQ3" s="458" t="s">
        <v>1159</v>
      </c>
      <c r="HXR3" s="458" t="s">
        <v>1159</v>
      </c>
      <c r="HXS3" s="458" t="s">
        <v>1159</v>
      </c>
      <c r="HXT3" s="458" t="s">
        <v>1159</v>
      </c>
      <c r="HXU3" s="458" t="s">
        <v>1159</v>
      </c>
      <c r="HXV3" s="458" t="s">
        <v>1159</v>
      </c>
      <c r="HXW3" s="458" t="s">
        <v>1159</v>
      </c>
      <c r="HXX3" s="458" t="s">
        <v>1159</v>
      </c>
      <c r="HXY3" s="458" t="s">
        <v>1159</v>
      </c>
      <c r="HXZ3" s="458" t="s">
        <v>1159</v>
      </c>
      <c r="HYA3" s="458" t="s">
        <v>1159</v>
      </c>
      <c r="HYB3" s="458" t="s">
        <v>1159</v>
      </c>
      <c r="HYC3" s="458" t="s">
        <v>1159</v>
      </c>
      <c r="HYD3" s="458" t="s">
        <v>1159</v>
      </c>
      <c r="HYE3" s="458" t="s">
        <v>1159</v>
      </c>
      <c r="HYF3" s="458" t="s">
        <v>1159</v>
      </c>
      <c r="HYG3" s="458" t="s">
        <v>1159</v>
      </c>
      <c r="HYH3" s="458" t="s">
        <v>1159</v>
      </c>
      <c r="HYI3" s="458" t="s">
        <v>1159</v>
      </c>
      <c r="HYJ3" s="458" t="s">
        <v>1159</v>
      </c>
      <c r="HYK3" s="458" t="s">
        <v>1159</v>
      </c>
      <c r="HYL3" s="458" t="s">
        <v>1159</v>
      </c>
      <c r="HYM3" s="458" t="s">
        <v>1159</v>
      </c>
      <c r="HYN3" s="458" t="s">
        <v>1159</v>
      </c>
      <c r="HYO3" s="458" t="s">
        <v>1159</v>
      </c>
      <c r="HYP3" s="458" t="s">
        <v>1159</v>
      </c>
      <c r="HYQ3" s="458" t="s">
        <v>1159</v>
      </c>
      <c r="HYR3" s="458" t="s">
        <v>1159</v>
      </c>
      <c r="HYS3" s="458" t="s">
        <v>1159</v>
      </c>
      <c r="HYT3" s="458" t="s">
        <v>1159</v>
      </c>
      <c r="HYU3" s="458" t="s">
        <v>1159</v>
      </c>
      <c r="HYV3" s="458" t="s">
        <v>1159</v>
      </c>
      <c r="HYW3" s="458" t="s">
        <v>1159</v>
      </c>
      <c r="HYX3" s="458" t="s">
        <v>1159</v>
      </c>
      <c r="HYY3" s="458" t="s">
        <v>1159</v>
      </c>
      <c r="HYZ3" s="458" t="s">
        <v>1159</v>
      </c>
      <c r="HZA3" s="458" t="s">
        <v>1159</v>
      </c>
      <c r="HZB3" s="458" t="s">
        <v>1159</v>
      </c>
      <c r="HZC3" s="458" t="s">
        <v>1159</v>
      </c>
      <c r="HZD3" s="458" t="s">
        <v>1159</v>
      </c>
      <c r="HZE3" s="458" t="s">
        <v>1159</v>
      </c>
      <c r="HZF3" s="458" t="s">
        <v>1159</v>
      </c>
      <c r="HZG3" s="458" t="s">
        <v>1159</v>
      </c>
      <c r="HZH3" s="458" t="s">
        <v>1159</v>
      </c>
      <c r="HZI3" s="458" t="s">
        <v>1159</v>
      </c>
      <c r="HZJ3" s="458" t="s">
        <v>1159</v>
      </c>
      <c r="HZK3" s="458" t="s">
        <v>1159</v>
      </c>
      <c r="HZL3" s="458" t="s">
        <v>1159</v>
      </c>
      <c r="HZM3" s="458" t="s">
        <v>1159</v>
      </c>
      <c r="HZN3" s="458" t="s">
        <v>1159</v>
      </c>
      <c r="HZO3" s="458" t="s">
        <v>1159</v>
      </c>
      <c r="HZP3" s="458" t="s">
        <v>1159</v>
      </c>
      <c r="HZQ3" s="458" t="s">
        <v>1159</v>
      </c>
      <c r="HZR3" s="458" t="s">
        <v>1159</v>
      </c>
      <c r="HZS3" s="458" t="s">
        <v>1159</v>
      </c>
      <c r="HZT3" s="458" t="s">
        <v>1159</v>
      </c>
      <c r="HZU3" s="458" t="s">
        <v>1159</v>
      </c>
      <c r="HZV3" s="458" t="s">
        <v>1159</v>
      </c>
      <c r="HZW3" s="458" t="s">
        <v>1159</v>
      </c>
      <c r="HZX3" s="458" t="s">
        <v>1159</v>
      </c>
      <c r="HZY3" s="458" t="s">
        <v>1159</v>
      </c>
      <c r="HZZ3" s="458" t="s">
        <v>1159</v>
      </c>
      <c r="IAA3" s="458" t="s">
        <v>1159</v>
      </c>
      <c r="IAB3" s="458" t="s">
        <v>1159</v>
      </c>
      <c r="IAC3" s="458" t="s">
        <v>1159</v>
      </c>
      <c r="IAD3" s="458" t="s">
        <v>1159</v>
      </c>
      <c r="IAE3" s="458" t="s">
        <v>1159</v>
      </c>
      <c r="IAF3" s="458" t="s">
        <v>1159</v>
      </c>
      <c r="IAG3" s="458" t="s">
        <v>1159</v>
      </c>
      <c r="IAH3" s="458" t="s">
        <v>1159</v>
      </c>
      <c r="IAI3" s="458" t="s">
        <v>1159</v>
      </c>
      <c r="IAJ3" s="458" t="s">
        <v>1159</v>
      </c>
      <c r="IAK3" s="458" t="s">
        <v>1159</v>
      </c>
      <c r="IAL3" s="458" t="s">
        <v>1159</v>
      </c>
      <c r="IAM3" s="458" t="s">
        <v>1159</v>
      </c>
      <c r="IAN3" s="458" t="s">
        <v>1159</v>
      </c>
      <c r="IAO3" s="458" t="s">
        <v>1159</v>
      </c>
      <c r="IAP3" s="458" t="s">
        <v>1159</v>
      </c>
      <c r="IAQ3" s="458" t="s">
        <v>1159</v>
      </c>
      <c r="IAR3" s="458" t="s">
        <v>1159</v>
      </c>
      <c r="IAS3" s="458" t="s">
        <v>1159</v>
      </c>
      <c r="IAT3" s="458" t="s">
        <v>1159</v>
      </c>
      <c r="IAU3" s="458" t="s">
        <v>1159</v>
      </c>
      <c r="IAV3" s="458" t="s">
        <v>1159</v>
      </c>
      <c r="IAW3" s="458" t="s">
        <v>1159</v>
      </c>
      <c r="IAX3" s="458" t="s">
        <v>1159</v>
      </c>
      <c r="IAY3" s="458" t="s">
        <v>1159</v>
      </c>
      <c r="IAZ3" s="458" t="s">
        <v>1159</v>
      </c>
      <c r="IBA3" s="458" t="s">
        <v>1159</v>
      </c>
      <c r="IBB3" s="458" t="s">
        <v>1159</v>
      </c>
      <c r="IBC3" s="458" t="s">
        <v>1159</v>
      </c>
      <c r="IBD3" s="458" t="s">
        <v>1159</v>
      </c>
      <c r="IBE3" s="458" t="s">
        <v>1159</v>
      </c>
      <c r="IBF3" s="458" t="s">
        <v>1159</v>
      </c>
      <c r="IBG3" s="458" t="s">
        <v>1159</v>
      </c>
      <c r="IBH3" s="458" t="s">
        <v>1159</v>
      </c>
      <c r="IBI3" s="458" t="s">
        <v>1159</v>
      </c>
      <c r="IBJ3" s="458" t="s">
        <v>1159</v>
      </c>
      <c r="IBK3" s="458" t="s">
        <v>1159</v>
      </c>
      <c r="IBL3" s="458" t="s">
        <v>1159</v>
      </c>
      <c r="IBM3" s="458" t="s">
        <v>1159</v>
      </c>
      <c r="IBN3" s="458" t="s">
        <v>1159</v>
      </c>
      <c r="IBO3" s="458" t="s">
        <v>1159</v>
      </c>
      <c r="IBP3" s="458" t="s">
        <v>1159</v>
      </c>
      <c r="IBQ3" s="458" t="s">
        <v>1159</v>
      </c>
      <c r="IBR3" s="458" t="s">
        <v>1159</v>
      </c>
      <c r="IBS3" s="458" t="s">
        <v>1159</v>
      </c>
      <c r="IBT3" s="458" t="s">
        <v>1159</v>
      </c>
      <c r="IBU3" s="458" t="s">
        <v>1159</v>
      </c>
      <c r="IBV3" s="458" t="s">
        <v>1159</v>
      </c>
      <c r="IBW3" s="458" t="s">
        <v>1159</v>
      </c>
      <c r="IBX3" s="458" t="s">
        <v>1159</v>
      </c>
      <c r="IBY3" s="458" t="s">
        <v>1159</v>
      </c>
      <c r="IBZ3" s="458" t="s">
        <v>1159</v>
      </c>
      <c r="ICA3" s="458" t="s">
        <v>1159</v>
      </c>
      <c r="ICB3" s="458" t="s">
        <v>1159</v>
      </c>
      <c r="ICC3" s="458" t="s">
        <v>1159</v>
      </c>
      <c r="ICD3" s="458" t="s">
        <v>1159</v>
      </c>
      <c r="ICE3" s="458" t="s">
        <v>1159</v>
      </c>
      <c r="ICF3" s="458" t="s">
        <v>1159</v>
      </c>
      <c r="ICG3" s="458" t="s">
        <v>1159</v>
      </c>
      <c r="ICH3" s="458" t="s">
        <v>1159</v>
      </c>
      <c r="ICI3" s="458" t="s">
        <v>1159</v>
      </c>
      <c r="ICJ3" s="458" t="s">
        <v>1159</v>
      </c>
      <c r="ICK3" s="458" t="s">
        <v>1159</v>
      </c>
      <c r="ICL3" s="458" t="s">
        <v>1159</v>
      </c>
      <c r="ICM3" s="458" t="s">
        <v>1159</v>
      </c>
      <c r="ICN3" s="458" t="s">
        <v>1159</v>
      </c>
      <c r="ICO3" s="458" t="s">
        <v>1159</v>
      </c>
      <c r="ICP3" s="458" t="s">
        <v>1159</v>
      </c>
      <c r="ICQ3" s="458" t="s">
        <v>1159</v>
      </c>
      <c r="ICR3" s="458" t="s">
        <v>1159</v>
      </c>
      <c r="ICS3" s="458" t="s">
        <v>1159</v>
      </c>
      <c r="ICT3" s="458" t="s">
        <v>1159</v>
      </c>
      <c r="ICU3" s="458" t="s">
        <v>1159</v>
      </c>
      <c r="ICV3" s="458" t="s">
        <v>1159</v>
      </c>
      <c r="ICW3" s="458" t="s">
        <v>1159</v>
      </c>
      <c r="ICX3" s="458" t="s">
        <v>1159</v>
      </c>
      <c r="ICY3" s="458" t="s">
        <v>1159</v>
      </c>
      <c r="ICZ3" s="458" t="s">
        <v>1159</v>
      </c>
      <c r="IDA3" s="458" t="s">
        <v>1159</v>
      </c>
      <c r="IDB3" s="458" t="s">
        <v>1159</v>
      </c>
      <c r="IDC3" s="458" t="s">
        <v>1159</v>
      </c>
      <c r="IDD3" s="458" t="s">
        <v>1159</v>
      </c>
      <c r="IDE3" s="458" t="s">
        <v>1159</v>
      </c>
      <c r="IDF3" s="458" t="s">
        <v>1159</v>
      </c>
      <c r="IDG3" s="458" t="s">
        <v>1159</v>
      </c>
      <c r="IDH3" s="458" t="s">
        <v>1159</v>
      </c>
      <c r="IDI3" s="458" t="s">
        <v>1159</v>
      </c>
      <c r="IDJ3" s="458" t="s">
        <v>1159</v>
      </c>
      <c r="IDK3" s="458" t="s">
        <v>1159</v>
      </c>
      <c r="IDL3" s="458" t="s">
        <v>1159</v>
      </c>
      <c r="IDM3" s="458" t="s">
        <v>1159</v>
      </c>
      <c r="IDN3" s="458" t="s">
        <v>1159</v>
      </c>
      <c r="IDO3" s="458" t="s">
        <v>1159</v>
      </c>
      <c r="IDP3" s="458" t="s">
        <v>1159</v>
      </c>
      <c r="IDQ3" s="458" t="s">
        <v>1159</v>
      </c>
      <c r="IDR3" s="458" t="s">
        <v>1159</v>
      </c>
      <c r="IDS3" s="458" t="s">
        <v>1159</v>
      </c>
      <c r="IDT3" s="458" t="s">
        <v>1159</v>
      </c>
      <c r="IDU3" s="458" t="s">
        <v>1159</v>
      </c>
      <c r="IDV3" s="458" t="s">
        <v>1159</v>
      </c>
      <c r="IDW3" s="458" t="s">
        <v>1159</v>
      </c>
      <c r="IDX3" s="458" t="s">
        <v>1159</v>
      </c>
      <c r="IDY3" s="458" t="s">
        <v>1159</v>
      </c>
      <c r="IDZ3" s="458" t="s">
        <v>1159</v>
      </c>
      <c r="IEA3" s="458" t="s">
        <v>1159</v>
      </c>
      <c r="IEB3" s="458" t="s">
        <v>1159</v>
      </c>
      <c r="IEC3" s="458" t="s">
        <v>1159</v>
      </c>
      <c r="IED3" s="458" t="s">
        <v>1159</v>
      </c>
      <c r="IEE3" s="458" t="s">
        <v>1159</v>
      </c>
      <c r="IEF3" s="458" t="s">
        <v>1159</v>
      </c>
      <c r="IEG3" s="458" t="s">
        <v>1159</v>
      </c>
      <c r="IEH3" s="458" t="s">
        <v>1159</v>
      </c>
      <c r="IEI3" s="458" t="s">
        <v>1159</v>
      </c>
      <c r="IEJ3" s="458" t="s">
        <v>1159</v>
      </c>
      <c r="IEK3" s="458" t="s">
        <v>1159</v>
      </c>
      <c r="IEL3" s="458" t="s">
        <v>1159</v>
      </c>
      <c r="IEM3" s="458" t="s">
        <v>1159</v>
      </c>
      <c r="IEN3" s="458" t="s">
        <v>1159</v>
      </c>
      <c r="IEO3" s="458" t="s">
        <v>1159</v>
      </c>
      <c r="IEP3" s="458" t="s">
        <v>1159</v>
      </c>
      <c r="IEQ3" s="458" t="s">
        <v>1159</v>
      </c>
      <c r="IER3" s="458" t="s">
        <v>1159</v>
      </c>
      <c r="IES3" s="458" t="s">
        <v>1159</v>
      </c>
      <c r="IET3" s="458" t="s">
        <v>1159</v>
      </c>
      <c r="IEU3" s="458" t="s">
        <v>1159</v>
      </c>
      <c r="IEV3" s="458" t="s">
        <v>1159</v>
      </c>
      <c r="IEW3" s="458" t="s">
        <v>1159</v>
      </c>
      <c r="IEX3" s="458" t="s">
        <v>1159</v>
      </c>
      <c r="IEY3" s="458" t="s">
        <v>1159</v>
      </c>
      <c r="IEZ3" s="458" t="s">
        <v>1159</v>
      </c>
      <c r="IFA3" s="458" t="s">
        <v>1159</v>
      </c>
      <c r="IFB3" s="458" t="s">
        <v>1159</v>
      </c>
      <c r="IFC3" s="458" t="s">
        <v>1159</v>
      </c>
      <c r="IFD3" s="458" t="s">
        <v>1159</v>
      </c>
      <c r="IFE3" s="458" t="s">
        <v>1159</v>
      </c>
      <c r="IFF3" s="458" t="s">
        <v>1159</v>
      </c>
      <c r="IFG3" s="458" t="s">
        <v>1159</v>
      </c>
      <c r="IFH3" s="458" t="s">
        <v>1159</v>
      </c>
      <c r="IFI3" s="458" t="s">
        <v>1159</v>
      </c>
      <c r="IFJ3" s="458" t="s">
        <v>1159</v>
      </c>
      <c r="IFK3" s="458" t="s">
        <v>1159</v>
      </c>
      <c r="IFL3" s="458" t="s">
        <v>1159</v>
      </c>
      <c r="IFM3" s="458" t="s">
        <v>1159</v>
      </c>
      <c r="IFN3" s="458" t="s">
        <v>1159</v>
      </c>
      <c r="IFO3" s="458" t="s">
        <v>1159</v>
      </c>
      <c r="IFP3" s="458" t="s">
        <v>1159</v>
      </c>
      <c r="IFQ3" s="458" t="s">
        <v>1159</v>
      </c>
      <c r="IFR3" s="458" t="s">
        <v>1159</v>
      </c>
      <c r="IFS3" s="458" t="s">
        <v>1159</v>
      </c>
      <c r="IFT3" s="458" t="s">
        <v>1159</v>
      </c>
      <c r="IFU3" s="458" t="s">
        <v>1159</v>
      </c>
      <c r="IFV3" s="458" t="s">
        <v>1159</v>
      </c>
      <c r="IFW3" s="458" t="s">
        <v>1159</v>
      </c>
      <c r="IFX3" s="458" t="s">
        <v>1159</v>
      </c>
      <c r="IFY3" s="458" t="s">
        <v>1159</v>
      </c>
      <c r="IFZ3" s="458" t="s">
        <v>1159</v>
      </c>
      <c r="IGA3" s="458" t="s">
        <v>1159</v>
      </c>
      <c r="IGB3" s="458" t="s">
        <v>1159</v>
      </c>
      <c r="IGC3" s="458" t="s">
        <v>1159</v>
      </c>
      <c r="IGD3" s="458" t="s">
        <v>1159</v>
      </c>
      <c r="IGE3" s="458" t="s">
        <v>1159</v>
      </c>
      <c r="IGF3" s="458" t="s">
        <v>1159</v>
      </c>
      <c r="IGG3" s="458" t="s">
        <v>1159</v>
      </c>
      <c r="IGH3" s="458" t="s">
        <v>1159</v>
      </c>
      <c r="IGI3" s="458" t="s">
        <v>1159</v>
      </c>
      <c r="IGJ3" s="458" t="s">
        <v>1159</v>
      </c>
      <c r="IGK3" s="458" t="s">
        <v>1159</v>
      </c>
      <c r="IGL3" s="458" t="s">
        <v>1159</v>
      </c>
      <c r="IGM3" s="458" t="s">
        <v>1159</v>
      </c>
      <c r="IGN3" s="458" t="s">
        <v>1159</v>
      </c>
      <c r="IGO3" s="458" t="s">
        <v>1159</v>
      </c>
      <c r="IGP3" s="458" t="s">
        <v>1159</v>
      </c>
      <c r="IGQ3" s="458" t="s">
        <v>1159</v>
      </c>
      <c r="IGR3" s="458" t="s">
        <v>1159</v>
      </c>
      <c r="IGS3" s="458" t="s">
        <v>1159</v>
      </c>
      <c r="IGT3" s="458" t="s">
        <v>1159</v>
      </c>
      <c r="IGU3" s="458" t="s">
        <v>1159</v>
      </c>
      <c r="IGV3" s="458" t="s">
        <v>1159</v>
      </c>
      <c r="IGW3" s="458" t="s">
        <v>1159</v>
      </c>
      <c r="IGX3" s="458" t="s">
        <v>1159</v>
      </c>
      <c r="IGY3" s="458" t="s">
        <v>1159</v>
      </c>
      <c r="IGZ3" s="458" t="s">
        <v>1159</v>
      </c>
      <c r="IHA3" s="458" t="s">
        <v>1159</v>
      </c>
      <c r="IHB3" s="458" t="s">
        <v>1159</v>
      </c>
      <c r="IHC3" s="458" t="s">
        <v>1159</v>
      </c>
      <c r="IHD3" s="458" t="s">
        <v>1159</v>
      </c>
      <c r="IHE3" s="458" t="s">
        <v>1159</v>
      </c>
      <c r="IHF3" s="458" t="s">
        <v>1159</v>
      </c>
      <c r="IHG3" s="458" t="s">
        <v>1159</v>
      </c>
      <c r="IHH3" s="458" t="s">
        <v>1159</v>
      </c>
      <c r="IHI3" s="458" t="s">
        <v>1159</v>
      </c>
      <c r="IHJ3" s="458" t="s">
        <v>1159</v>
      </c>
      <c r="IHK3" s="458" t="s">
        <v>1159</v>
      </c>
      <c r="IHL3" s="458" t="s">
        <v>1159</v>
      </c>
      <c r="IHM3" s="458" t="s">
        <v>1159</v>
      </c>
      <c r="IHN3" s="458" t="s">
        <v>1159</v>
      </c>
      <c r="IHO3" s="458" t="s">
        <v>1159</v>
      </c>
      <c r="IHP3" s="458" t="s">
        <v>1159</v>
      </c>
      <c r="IHQ3" s="458" t="s">
        <v>1159</v>
      </c>
      <c r="IHR3" s="458" t="s">
        <v>1159</v>
      </c>
      <c r="IHS3" s="458" t="s">
        <v>1159</v>
      </c>
      <c r="IHT3" s="458" t="s">
        <v>1159</v>
      </c>
      <c r="IHU3" s="458" t="s">
        <v>1159</v>
      </c>
      <c r="IHV3" s="458" t="s">
        <v>1159</v>
      </c>
      <c r="IHW3" s="458" t="s">
        <v>1159</v>
      </c>
      <c r="IHX3" s="458" t="s">
        <v>1159</v>
      </c>
      <c r="IHY3" s="458" t="s">
        <v>1159</v>
      </c>
      <c r="IHZ3" s="458" t="s">
        <v>1159</v>
      </c>
      <c r="IIA3" s="458" t="s">
        <v>1159</v>
      </c>
      <c r="IIB3" s="458" t="s">
        <v>1159</v>
      </c>
      <c r="IIC3" s="458" t="s">
        <v>1159</v>
      </c>
      <c r="IID3" s="458" t="s">
        <v>1159</v>
      </c>
      <c r="IIE3" s="458" t="s">
        <v>1159</v>
      </c>
      <c r="IIF3" s="458" t="s">
        <v>1159</v>
      </c>
      <c r="IIG3" s="458" t="s">
        <v>1159</v>
      </c>
      <c r="IIH3" s="458" t="s">
        <v>1159</v>
      </c>
      <c r="III3" s="458" t="s">
        <v>1159</v>
      </c>
      <c r="IIJ3" s="458" t="s">
        <v>1159</v>
      </c>
      <c r="IIK3" s="458" t="s">
        <v>1159</v>
      </c>
      <c r="IIL3" s="458" t="s">
        <v>1159</v>
      </c>
      <c r="IIM3" s="458" t="s">
        <v>1159</v>
      </c>
      <c r="IIN3" s="458" t="s">
        <v>1159</v>
      </c>
      <c r="IIO3" s="458" t="s">
        <v>1159</v>
      </c>
      <c r="IIP3" s="458" t="s">
        <v>1159</v>
      </c>
      <c r="IIQ3" s="458" t="s">
        <v>1159</v>
      </c>
      <c r="IIR3" s="458" t="s">
        <v>1159</v>
      </c>
      <c r="IIS3" s="458" t="s">
        <v>1159</v>
      </c>
      <c r="IIT3" s="458" t="s">
        <v>1159</v>
      </c>
      <c r="IIU3" s="458" t="s">
        <v>1159</v>
      </c>
      <c r="IIV3" s="458" t="s">
        <v>1159</v>
      </c>
      <c r="IIW3" s="458" t="s">
        <v>1159</v>
      </c>
      <c r="IIX3" s="458" t="s">
        <v>1159</v>
      </c>
      <c r="IIY3" s="458" t="s">
        <v>1159</v>
      </c>
      <c r="IIZ3" s="458" t="s">
        <v>1159</v>
      </c>
      <c r="IJA3" s="458" t="s">
        <v>1159</v>
      </c>
      <c r="IJB3" s="458" t="s">
        <v>1159</v>
      </c>
      <c r="IJC3" s="458" t="s">
        <v>1159</v>
      </c>
      <c r="IJD3" s="458" t="s">
        <v>1159</v>
      </c>
      <c r="IJE3" s="458" t="s">
        <v>1159</v>
      </c>
      <c r="IJF3" s="458" t="s">
        <v>1159</v>
      </c>
      <c r="IJG3" s="458" t="s">
        <v>1159</v>
      </c>
      <c r="IJH3" s="458" t="s">
        <v>1159</v>
      </c>
      <c r="IJI3" s="458" t="s">
        <v>1159</v>
      </c>
      <c r="IJJ3" s="458" t="s">
        <v>1159</v>
      </c>
      <c r="IJK3" s="458" t="s">
        <v>1159</v>
      </c>
      <c r="IJL3" s="458" t="s">
        <v>1159</v>
      </c>
      <c r="IJM3" s="458" t="s">
        <v>1159</v>
      </c>
      <c r="IJN3" s="458" t="s">
        <v>1159</v>
      </c>
      <c r="IJO3" s="458" t="s">
        <v>1159</v>
      </c>
      <c r="IJP3" s="458" t="s">
        <v>1159</v>
      </c>
      <c r="IJQ3" s="458" t="s">
        <v>1159</v>
      </c>
      <c r="IJR3" s="458" t="s">
        <v>1159</v>
      </c>
      <c r="IJS3" s="458" t="s">
        <v>1159</v>
      </c>
      <c r="IJT3" s="458" t="s">
        <v>1159</v>
      </c>
      <c r="IJU3" s="458" t="s">
        <v>1159</v>
      </c>
      <c r="IJV3" s="458" t="s">
        <v>1159</v>
      </c>
      <c r="IJW3" s="458" t="s">
        <v>1159</v>
      </c>
      <c r="IJX3" s="458" t="s">
        <v>1159</v>
      </c>
      <c r="IJY3" s="458" t="s">
        <v>1159</v>
      </c>
      <c r="IJZ3" s="458" t="s">
        <v>1159</v>
      </c>
      <c r="IKA3" s="458" t="s">
        <v>1159</v>
      </c>
      <c r="IKB3" s="458" t="s">
        <v>1159</v>
      </c>
      <c r="IKC3" s="458" t="s">
        <v>1159</v>
      </c>
      <c r="IKD3" s="458" t="s">
        <v>1159</v>
      </c>
      <c r="IKE3" s="458" t="s">
        <v>1159</v>
      </c>
      <c r="IKF3" s="458" t="s">
        <v>1159</v>
      </c>
      <c r="IKG3" s="458" t="s">
        <v>1159</v>
      </c>
      <c r="IKH3" s="458" t="s">
        <v>1159</v>
      </c>
      <c r="IKI3" s="458" t="s">
        <v>1159</v>
      </c>
      <c r="IKJ3" s="458" t="s">
        <v>1159</v>
      </c>
      <c r="IKK3" s="458" t="s">
        <v>1159</v>
      </c>
      <c r="IKL3" s="458" t="s">
        <v>1159</v>
      </c>
      <c r="IKM3" s="458" t="s">
        <v>1159</v>
      </c>
      <c r="IKN3" s="458" t="s">
        <v>1159</v>
      </c>
      <c r="IKO3" s="458" t="s">
        <v>1159</v>
      </c>
      <c r="IKP3" s="458" t="s">
        <v>1159</v>
      </c>
      <c r="IKQ3" s="458" t="s">
        <v>1159</v>
      </c>
      <c r="IKR3" s="458" t="s">
        <v>1159</v>
      </c>
      <c r="IKS3" s="458" t="s">
        <v>1159</v>
      </c>
      <c r="IKT3" s="458" t="s">
        <v>1159</v>
      </c>
      <c r="IKU3" s="458" t="s">
        <v>1159</v>
      </c>
      <c r="IKV3" s="458" t="s">
        <v>1159</v>
      </c>
      <c r="IKW3" s="458" t="s">
        <v>1159</v>
      </c>
      <c r="IKX3" s="458" t="s">
        <v>1159</v>
      </c>
      <c r="IKY3" s="458" t="s">
        <v>1159</v>
      </c>
      <c r="IKZ3" s="458" t="s">
        <v>1159</v>
      </c>
      <c r="ILA3" s="458" t="s">
        <v>1159</v>
      </c>
      <c r="ILB3" s="458" t="s">
        <v>1159</v>
      </c>
      <c r="ILC3" s="458" t="s">
        <v>1159</v>
      </c>
      <c r="ILD3" s="458" t="s">
        <v>1159</v>
      </c>
      <c r="ILE3" s="458" t="s">
        <v>1159</v>
      </c>
      <c r="ILF3" s="458" t="s">
        <v>1159</v>
      </c>
      <c r="ILG3" s="458" t="s">
        <v>1159</v>
      </c>
      <c r="ILH3" s="458" t="s">
        <v>1159</v>
      </c>
      <c r="ILI3" s="458" t="s">
        <v>1159</v>
      </c>
      <c r="ILJ3" s="458" t="s">
        <v>1159</v>
      </c>
      <c r="ILK3" s="458" t="s">
        <v>1159</v>
      </c>
      <c r="ILL3" s="458" t="s">
        <v>1159</v>
      </c>
      <c r="ILM3" s="458" t="s">
        <v>1159</v>
      </c>
      <c r="ILN3" s="458" t="s">
        <v>1159</v>
      </c>
      <c r="ILO3" s="458" t="s">
        <v>1159</v>
      </c>
      <c r="ILP3" s="458" t="s">
        <v>1159</v>
      </c>
      <c r="ILQ3" s="458" t="s">
        <v>1159</v>
      </c>
      <c r="ILR3" s="458" t="s">
        <v>1159</v>
      </c>
      <c r="ILS3" s="458" t="s">
        <v>1159</v>
      </c>
      <c r="ILT3" s="458" t="s">
        <v>1159</v>
      </c>
      <c r="ILU3" s="458" t="s">
        <v>1159</v>
      </c>
      <c r="ILV3" s="458" t="s">
        <v>1159</v>
      </c>
      <c r="ILW3" s="458" t="s">
        <v>1159</v>
      </c>
      <c r="ILX3" s="458" t="s">
        <v>1159</v>
      </c>
      <c r="ILY3" s="458" t="s">
        <v>1159</v>
      </c>
      <c r="ILZ3" s="458" t="s">
        <v>1159</v>
      </c>
      <c r="IMA3" s="458" t="s">
        <v>1159</v>
      </c>
      <c r="IMB3" s="458" t="s">
        <v>1159</v>
      </c>
      <c r="IMC3" s="458" t="s">
        <v>1159</v>
      </c>
      <c r="IMD3" s="458" t="s">
        <v>1159</v>
      </c>
      <c r="IME3" s="458" t="s">
        <v>1159</v>
      </c>
      <c r="IMF3" s="458" t="s">
        <v>1159</v>
      </c>
      <c r="IMG3" s="458" t="s">
        <v>1159</v>
      </c>
      <c r="IMH3" s="458" t="s">
        <v>1159</v>
      </c>
      <c r="IMI3" s="458" t="s">
        <v>1159</v>
      </c>
      <c r="IMJ3" s="458" t="s">
        <v>1159</v>
      </c>
      <c r="IMK3" s="458" t="s">
        <v>1159</v>
      </c>
      <c r="IML3" s="458" t="s">
        <v>1159</v>
      </c>
      <c r="IMM3" s="458" t="s">
        <v>1159</v>
      </c>
      <c r="IMN3" s="458" t="s">
        <v>1159</v>
      </c>
      <c r="IMO3" s="458" t="s">
        <v>1159</v>
      </c>
      <c r="IMP3" s="458" t="s">
        <v>1159</v>
      </c>
      <c r="IMQ3" s="458" t="s">
        <v>1159</v>
      </c>
      <c r="IMR3" s="458" t="s">
        <v>1159</v>
      </c>
      <c r="IMS3" s="458" t="s">
        <v>1159</v>
      </c>
      <c r="IMT3" s="458" t="s">
        <v>1159</v>
      </c>
      <c r="IMU3" s="458" t="s">
        <v>1159</v>
      </c>
      <c r="IMV3" s="458" t="s">
        <v>1159</v>
      </c>
      <c r="IMW3" s="458" t="s">
        <v>1159</v>
      </c>
      <c r="IMX3" s="458" t="s">
        <v>1159</v>
      </c>
      <c r="IMY3" s="458" t="s">
        <v>1159</v>
      </c>
      <c r="IMZ3" s="458" t="s">
        <v>1159</v>
      </c>
      <c r="INA3" s="458" t="s">
        <v>1159</v>
      </c>
      <c r="INB3" s="458" t="s">
        <v>1159</v>
      </c>
      <c r="INC3" s="458" t="s">
        <v>1159</v>
      </c>
      <c r="IND3" s="458" t="s">
        <v>1159</v>
      </c>
      <c r="INE3" s="458" t="s">
        <v>1159</v>
      </c>
      <c r="INF3" s="458" t="s">
        <v>1159</v>
      </c>
      <c r="ING3" s="458" t="s">
        <v>1159</v>
      </c>
      <c r="INH3" s="458" t="s">
        <v>1159</v>
      </c>
      <c r="INI3" s="458" t="s">
        <v>1159</v>
      </c>
      <c r="INJ3" s="458" t="s">
        <v>1159</v>
      </c>
      <c r="INK3" s="458" t="s">
        <v>1159</v>
      </c>
      <c r="INL3" s="458" t="s">
        <v>1159</v>
      </c>
      <c r="INM3" s="458" t="s">
        <v>1159</v>
      </c>
      <c r="INN3" s="458" t="s">
        <v>1159</v>
      </c>
      <c r="INO3" s="458" t="s">
        <v>1159</v>
      </c>
      <c r="INP3" s="458" t="s">
        <v>1159</v>
      </c>
      <c r="INQ3" s="458" t="s">
        <v>1159</v>
      </c>
      <c r="INR3" s="458" t="s">
        <v>1159</v>
      </c>
      <c r="INS3" s="458" t="s">
        <v>1159</v>
      </c>
      <c r="INT3" s="458" t="s">
        <v>1159</v>
      </c>
      <c r="INU3" s="458" t="s">
        <v>1159</v>
      </c>
      <c r="INV3" s="458" t="s">
        <v>1159</v>
      </c>
      <c r="INW3" s="458" t="s">
        <v>1159</v>
      </c>
      <c r="INX3" s="458" t="s">
        <v>1159</v>
      </c>
      <c r="INY3" s="458" t="s">
        <v>1159</v>
      </c>
      <c r="INZ3" s="458" t="s">
        <v>1159</v>
      </c>
      <c r="IOA3" s="458" t="s">
        <v>1159</v>
      </c>
      <c r="IOB3" s="458" t="s">
        <v>1159</v>
      </c>
      <c r="IOC3" s="458" t="s">
        <v>1159</v>
      </c>
      <c r="IOD3" s="458" t="s">
        <v>1159</v>
      </c>
      <c r="IOE3" s="458" t="s">
        <v>1159</v>
      </c>
      <c r="IOF3" s="458" t="s">
        <v>1159</v>
      </c>
      <c r="IOG3" s="458" t="s">
        <v>1159</v>
      </c>
      <c r="IOH3" s="458" t="s">
        <v>1159</v>
      </c>
      <c r="IOI3" s="458" t="s">
        <v>1159</v>
      </c>
      <c r="IOJ3" s="458" t="s">
        <v>1159</v>
      </c>
      <c r="IOK3" s="458" t="s">
        <v>1159</v>
      </c>
      <c r="IOL3" s="458" t="s">
        <v>1159</v>
      </c>
      <c r="IOM3" s="458" t="s">
        <v>1159</v>
      </c>
      <c r="ION3" s="458" t="s">
        <v>1159</v>
      </c>
      <c r="IOO3" s="458" t="s">
        <v>1159</v>
      </c>
      <c r="IOP3" s="458" t="s">
        <v>1159</v>
      </c>
      <c r="IOQ3" s="458" t="s">
        <v>1159</v>
      </c>
      <c r="IOR3" s="458" t="s">
        <v>1159</v>
      </c>
      <c r="IOS3" s="458" t="s">
        <v>1159</v>
      </c>
      <c r="IOT3" s="458" t="s">
        <v>1159</v>
      </c>
      <c r="IOU3" s="458" t="s">
        <v>1159</v>
      </c>
      <c r="IOV3" s="458" t="s">
        <v>1159</v>
      </c>
      <c r="IOW3" s="458" t="s">
        <v>1159</v>
      </c>
      <c r="IOX3" s="458" t="s">
        <v>1159</v>
      </c>
      <c r="IOY3" s="458" t="s">
        <v>1159</v>
      </c>
      <c r="IOZ3" s="458" t="s">
        <v>1159</v>
      </c>
      <c r="IPA3" s="458" t="s">
        <v>1159</v>
      </c>
      <c r="IPB3" s="458" t="s">
        <v>1159</v>
      </c>
      <c r="IPC3" s="458" t="s">
        <v>1159</v>
      </c>
      <c r="IPD3" s="458" t="s">
        <v>1159</v>
      </c>
      <c r="IPE3" s="458" t="s">
        <v>1159</v>
      </c>
      <c r="IPF3" s="458" t="s">
        <v>1159</v>
      </c>
      <c r="IPG3" s="458" t="s">
        <v>1159</v>
      </c>
      <c r="IPH3" s="458" t="s">
        <v>1159</v>
      </c>
      <c r="IPI3" s="458" t="s">
        <v>1159</v>
      </c>
      <c r="IPJ3" s="458" t="s">
        <v>1159</v>
      </c>
      <c r="IPK3" s="458" t="s">
        <v>1159</v>
      </c>
      <c r="IPL3" s="458" t="s">
        <v>1159</v>
      </c>
      <c r="IPM3" s="458" t="s">
        <v>1159</v>
      </c>
      <c r="IPN3" s="458" t="s">
        <v>1159</v>
      </c>
      <c r="IPO3" s="458" t="s">
        <v>1159</v>
      </c>
      <c r="IPP3" s="458" t="s">
        <v>1159</v>
      </c>
      <c r="IPQ3" s="458" t="s">
        <v>1159</v>
      </c>
      <c r="IPR3" s="458" t="s">
        <v>1159</v>
      </c>
      <c r="IPS3" s="458" t="s">
        <v>1159</v>
      </c>
      <c r="IPT3" s="458" t="s">
        <v>1159</v>
      </c>
      <c r="IPU3" s="458" t="s">
        <v>1159</v>
      </c>
      <c r="IPV3" s="458" t="s">
        <v>1159</v>
      </c>
      <c r="IPW3" s="458" t="s">
        <v>1159</v>
      </c>
      <c r="IPX3" s="458" t="s">
        <v>1159</v>
      </c>
      <c r="IPY3" s="458" t="s">
        <v>1159</v>
      </c>
      <c r="IPZ3" s="458" t="s">
        <v>1159</v>
      </c>
      <c r="IQA3" s="458" t="s">
        <v>1159</v>
      </c>
      <c r="IQB3" s="458" t="s">
        <v>1159</v>
      </c>
      <c r="IQC3" s="458" t="s">
        <v>1159</v>
      </c>
      <c r="IQD3" s="458" t="s">
        <v>1159</v>
      </c>
      <c r="IQE3" s="458" t="s">
        <v>1159</v>
      </c>
      <c r="IQF3" s="458" t="s">
        <v>1159</v>
      </c>
      <c r="IQG3" s="458" t="s">
        <v>1159</v>
      </c>
      <c r="IQH3" s="458" t="s">
        <v>1159</v>
      </c>
      <c r="IQI3" s="458" t="s">
        <v>1159</v>
      </c>
      <c r="IQJ3" s="458" t="s">
        <v>1159</v>
      </c>
      <c r="IQK3" s="458" t="s">
        <v>1159</v>
      </c>
      <c r="IQL3" s="458" t="s">
        <v>1159</v>
      </c>
      <c r="IQM3" s="458" t="s">
        <v>1159</v>
      </c>
      <c r="IQN3" s="458" t="s">
        <v>1159</v>
      </c>
      <c r="IQO3" s="458" t="s">
        <v>1159</v>
      </c>
      <c r="IQP3" s="458" t="s">
        <v>1159</v>
      </c>
      <c r="IQQ3" s="458" t="s">
        <v>1159</v>
      </c>
      <c r="IQR3" s="458" t="s">
        <v>1159</v>
      </c>
      <c r="IQS3" s="458" t="s">
        <v>1159</v>
      </c>
      <c r="IQT3" s="458" t="s">
        <v>1159</v>
      </c>
      <c r="IQU3" s="458" t="s">
        <v>1159</v>
      </c>
      <c r="IQV3" s="458" t="s">
        <v>1159</v>
      </c>
      <c r="IQW3" s="458" t="s">
        <v>1159</v>
      </c>
      <c r="IQX3" s="458" t="s">
        <v>1159</v>
      </c>
      <c r="IQY3" s="458" t="s">
        <v>1159</v>
      </c>
      <c r="IQZ3" s="458" t="s">
        <v>1159</v>
      </c>
      <c r="IRA3" s="458" t="s">
        <v>1159</v>
      </c>
      <c r="IRB3" s="458" t="s">
        <v>1159</v>
      </c>
      <c r="IRC3" s="458" t="s">
        <v>1159</v>
      </c>
      <c r="IRD3" s="458" t="s">
        <v>1159</v>
      </c>
      <c r="IRE3" s="458" t="s">
        <v>1159</v>
      </c>
      <c r="IRF3" s="458" t="s">
        <v>1159</v>
      </c>
      <c r="IRG3" s="458" t="s">
        <v>1159</v>
      </c>
      <c r="IRH3" s="458" t="s">
        <v>1159</v>
      </c>
      <c r="IRI3" s="458" t="s">
        <v>1159</v>
      </c>
      <c r="IRJ3" s="458" t="s">
        <v>1159</v>
      </c>
      <c r="IRK3" s="458" t="s">
        <v>1159</v>
      </c>
      <c r="IRL3" s="458" t="s">
        <v>1159</v>
      </c>
      <c r="IRM3" s="458" t="s">
        <v>1159</v>
      </c>
      <c r="IRN3" s="458" t="s">
        <v>1159</v>
      </c>
      <c r="IRO3" s="458" t="s">
        <v>1159</v>
      </c>
      <c r="IRP3" s="458" t="s">
        <v>1159</v>
      </c>
      <c r="IRQ3" s="458" t="s">
        <v>1159</v>
      </c>
      <c r="IRR3" s="458" t="s">
        <v>1159</v>
      </c>
      <c r="IRS3" s="458" t="s">
        <v>1159</v>
      </c>
      <c r="IRT3" s="458" t="s">
        <v>1159</v>
      </c>
      <c r="IRU3" s="458" t="s">
        <v>1159</v>
      </c>
      <c r="IRV3" s="458" t="s">
        <v>1159</v>
      </c>
      <c r="IRW3" s="458" t="s">
        <v>1159</v>
      </c>
      <c r="IRX3" s="458" t="s">
        <v>1159</v>
      </c>
      <c r="IRY3" s="458" t="s">
        <v>1159</v>
      </c>
      <c r="IRZ3" s="458" t="s">
        <v>1159</v>
      </c>
      <c r="ISA3" s="458" t="s">
        <v>1159</v>
      </c>
      <c r="ISB3" s="458" t="s">
        <v>1159</v>
      </c>
      <c r="ISC3" s="458" t="s">
        <v>1159</v>
      </c>
      <c r="ISD3" s="458" t="s">
        <v>1159</v>
      </c>
      <c r="ISE3" s="458" t="s">
        <v>1159</v>
      </c>
      <c r="ISF3" s="458" t="s">
        <v>1159</v>
      </c>
      <c r="ISG3" s="458" t="s">
        <v>1159</v>
      </c>
      <c r="ISH3" s="458" t="s">
        <v>1159</v>
      </c>
      <c r="ISI3" s="458" t="s">
        <v>1159</v>
      </c>
      <c r="ISJ3" s="458" t="s">
        <v>1159</v>
      </c>
      <c r="ISK3" s="458" t="s">
        <v>1159</v>
      </c>
      <c r="ISL3" s="458" t="s">
        <v>1159</v>
      </c>
      <c r="ISM3" s="458" t="s">
        <v>1159</v>
      </c>
      <c r="ISN3" s="458" t="s">
        <v>1159</v>
      </c>
      <c r="ISO3" s="458" t="s">
        <v>1159</v>
      </c>
      <c r="ISP3" s="458" t="s">
        <v>1159</v>
      </c>
      <c r="ISQ3" s="458" t="s">
        <v>1159</v>
      </c>
      <c r="ISR3" s="458" t="s">
        <v>1159</v>
      </c>
      <c r="ISS3" s="458" t="s">
        <v>1159</v>
      </c>
      <c r="IST3" s="458" t="s">
        <v>1159</v>
      </c>
      <c r="ISU3" s="458" t="s">
        <v>1159</v>
      </c>
      <c r="ISV3" s="458" t="s">
        <v>1159</v>
      </c>
      <c r="ISW3" s="458" t="s">
        <v>1159</v>
      </c>
      <c r="ISX3" s="458" t="s">
        <v>1159</v>
      </c>
      <c r="ISY3" s="458" t="s">
        <v>1159</v>
      </c>
      <c r="ISZ3" s="458" t="s">
        <v>1159</v>
      </c>
      <c r="ITA3" s="458" t="s">
        <v>1159</v>
      </c>
      <c r="ITB3" s="458" t="s">
        <v>1159</v>
      </c>
      <c r="ITC3" s="458" t="s">
        <v>1159</v>
      </c>
      <c r="ITD3" s="458" t="s">
        <v>1159</v>
      </c>
      <c r="ITE3" s="458" t="s">
        <v>1159</v>
      </c>
      <c r="ITF3" s="458" t="s">
        <v>1159</v>
      </c>
      <c r="ITG3" s="458" t="s">
        <v>1159</v>
      </c>
      <c r="ITH3" s="458" t="s">
        <v>1159</v>
      </c>
      <c r="ITI3" s="458" t="s">
        <v>1159</v>
      </c>
      <c r="ITJ3" s="458" t="s">
        <v>1159</v>
      </c>
      <c r="ITK3" s="458" t="s">
        <v>1159</v>
      </c>
      <c r="ITL3" s="458" t="s">
        <v>1159</v>
      </c>
      <c r="ITM3" s="458" t="s">
        <v>1159</v>
      </c>
      <c r="ITN3" s="458" t="s">
        <v>1159</v>
      </c>
      <c r="ITO3" s="458" t="s">
        <v>1159</v>
      </c>
      <c r="ITP3" s="458" t="s">
        <v>1159</v>
      </c>
      <c r="ITQ3" s="458" t="s">
        <v>1159</v>
      </c>
      <c r="ITR3" s="458" t="s">
        <v>1159</v>
      </c>
      <c r="ITS3" s="458" t="s">
        <v>1159</v>
      </c>
      <c r="ITT3" s="458" t="s">
        <v>1159</v>
      </c>
      <c r="ITU3" s="458" t="s">
        <v>1159</v>
      </c>
      <c r="ITV3" s="458" t="s">
        <v>1159</v>
      </c>
      <c r="ITW3" s="458" t="s">
        <v>1159</v>
      </c>
      <c r="ITX3" s="458" t="s">
        <v>1159</v>
      </c>
      <c r="ITY3" s="458" t="s">
        <v>1159</v>
      </c>
      <c r="ITZ3" s="458" t="s">
        <v>1159</v>
      </c>
      <c r="IUA3" s="458" t="s">
        <v>1159</v>
      </c>
      <c r="IUB3" s="458" t="s">
        <v>1159</v>
      </c>
      <c r="IUC3" s="458" t="s">
        <v>1159</v>
      </c>
      <c r="IUD3" s="458" t="s">
        <v>1159</v>
      </c>
      <c r="IUE3" s="458" t="s">
        <v>1159</v>
      </c>
      <c r="IUF3" s="458" t="s">
        <v>1159</v>
      </c>
      <c r="IUG3" s="458" t="s">
        <v>1159</v>
      </c>
      <c r="IUH3" s="458" t="s">
        <v>1159</v>
      </c>
      <c r="IUI3" s="458" t="s">
        <v>1159</v>
      </c>
      <c r="IUJ3" s="458" t="s">
        <v>1159</v>
      </c>
      <c r="IUK3" s="458" t="s">
        <v>1159</v>
      </c>
      <c r="IUL3" s="458" t="s">
        <v>1159</v>
      </c>
      <c r="IUM3" s="458" t="s">
        <v>1159</v>
      </c>
      <c r="IUN3" s="458" t="s">
        <v>1159</v>
      </c>
      <c r="IUO3" s="458" t="s">
        <v>1159</v>
      </c>
      <c r="IUP3" s="458" t="s">
        <v>1159</v>
      </c>
      <c r="IUQ3" s="458" t="s">
        <v>1159</v>
      </c>
      <c r="IUR3" s="458" t="s">
        <v>1159</v>
      </c>
      <c r="IUS3" s="458" t="s">
        <v>1159</v>
      </c>
      <c r="IUT3" s="458" t="s">
        <v>1159</v>
      </c>
      <c r="IUU3" s="458" t="s">
        <v>1159</v>
      </c>
      <c r="IUV3" s="458" t="s">
        <v>1159</v>
      </c>
      <c r="IUW3" s="458" t="s">
        <v>1159</v>
      </c>
      <c r="IUX3" s="458" t="s">
        <v>1159</v>
      </c>
      <c r="IUY3" s="458" t="s">
        <v>1159</v>
      </c>
      <c r="IUZ3" s="458" t="s">
        <v>1159</v>
      </c>
      <c r="IVA3" s="458" t="s">
        <v>1159</v>
      </c>
      <c r="IVB3" s="458" t="s">
        <v>1159</v>
      </c>
      <c r="IVC3" s="458" t="s">
        <v>1159</v>
      </c>
      <c r="IVD3" s="458" t="s">
        <v>1159</v>
      </c>
      <c r="IVE3" s="458" t="s">
        <v>1159</v>
      </c>
      <c r="IVF3" s="458" t="s">
        <v>1159</v>
      </c>
      <c r="IVG3" s="458" t="s">
        <v>1159</v>
      </c>
      <c r="IVH3" s="458" t="s">
        <v>1159</v>
      </c>
      <c r="IVI3" s="458" t="s">
        <v>1159</v>
      </c>
      <c r="IVJ3" s="458" t="s">
        <v>1159</v>
      </c>
      <c r="IVK3" s="458" t="s">
        <v>1159</v>
      </c>
      <c r="IVL3" s="458" t="s">
        <v>1159</v>
      </c>
      <c r="IVM3" s="458" t="s">
        <v>1159</v>
      </c>
      <c r="IVN3" s="458" t="s">
        <v>1159</v>
      </c>
      <c r="IVO3" s="458" t="s">
        <v>1159</v>
      </c>
      <c r="IVP3" s="458" t="s">
        <v>1159</v>
      </c>
      <c r="IVQ3" s="458" t="s">
        <v>1159</v>
      </c>
      <c r="IVR3" s="458" t="s">
        <v>1159</v>
      </c>
      <c r="IVS3" s="458" t="s">
        <v>1159</v>
      </c>
      <c r="IVT3" s="458" t="s">
        <v>1159</v>
      </c>
      <c r="IVU3" s="458" t="s">
        <v>1159</v>
      </c>
      <c r="IVV3" s="458" t="s">
        <v>1159</v>
      </c>
      <c r="IVW3" s="458" t="s">
        <v>1159</v>
      </c>
      <c r="IVX3" s="458" t="s">
        <v>1159</v>
      </c>
      <c r="IVY3" s="458" t="s">
        <v>1159</v>
      </c>
      <c r="IVZ3" s="458" t="s">
        <v>1159</v>
      </c>
      <c r="IWA3" s="458" t="s">
        <v>1159</v>
      </c>
      <c r="IWB3" s="458" t="s">
        <v>1159</v>
      </c>
      <c r="IWC3" s="458" t="s">
        <v>1159</v>
      </c>
      <c r="IWD3" s="458" t="s">
        <v>1159</v>
      </c>
      <c r="IWE3" s="458" t="s">
        <v>1159</v>
      </c>
      <c r="IWF3" s="458" t="s">
        <v>1159</v>
      </c>
      <c r="IWG3" s="458" t="s">
        <v>1159</v>
      </c>
      <c r="IWH3" s="458" t="s">
        <v>1159</v>
      </c>
      <c r="IWI3" s="458" t="s">
        <v>1159</v>
      </c>
      <c r="IWJ3" s="458" t="s">
        <v>1159</v>
      </c>
      <c r="IWK3" s="458" t="s">
        <v>1159</v>
      </c>
      <c r="IWL3" s="458" t="s">
        <v>1159</v>
      </c>
      <c r="IWM3" s="458" t="s">
        <v>1159</v>
      </c>
      <c r="IWN3" s="458" t="s">
        <v>1159</v>
      </c>
      <c r="IWO3" s="458" t="s">
        <v>1159</v>
      </c>
      <c r="IWP3" s="458" t="s">
        <v>1159</v>
      </c>
      <c r="IWQ3" s="458" t="s">
        <v>1159</v>
      </c>
      <c r="IWR3" s="458" t="s">
        <v>1159</v>
      </c>
      <c r="IWS3" s="458" t="s">
        <v>1159</v>
      </c>
      <c r="IWT3" s="458" t="s">
        <v>1159</v>
      </c>
      <c r="IWU3" s="458" t="s">
        <v>1159</v>
      </c>
      <c r="IWV3" s="458" t="s">
        <v>1159</v>
      </c>
      <c r="IWW3" s="458" t="s">
        <v>1159</v>
      </c>
      <c r="IWX3" s="458" t="s">
        <v>1159</v>
      </c>
      <c r="IWY3" s="458" t="s">
        <v>1159</v>
      </c>
      <c r="IWZ3" s="458" t="s">
        <v>1159</v>
      </c>
      <c r="IXA3" s="458" t="s">
        <v>1159</v>
      </c>
      <c r="IXB3" s="458" t="s">
        <v>1159</v>
      </c>
      <c r="IXC3" s="458" t="s">
        <v>1159</v>
      </c>
      <c r="IXD3" s="458" t="s">
        <v>1159</v>
      </c>
      <c r="IXE3" s="458" t="s">
        <v>1159</v>
      </c>
      <c r="IXF3" s="458" t="s">
        <v>1159</v>
      </c>
      <c r="IXG3" s="458" t="s">
        <v>1159</v>
      </c>
      <c r="IXH3" s="458" t="s">
        <v>1159</v>
      </c>
      <c r="IXI3" s="458" t="s">
        <v>1159</v>
      </c>
      <c r="IXJ3" s="458" t="s">
        <v>1159</v>
      </c>
      <c r="IXK3" s="458" t="s">
        <v>1159</v>
      </c>
      <c r="IXL3" s="458" t="s">
        <v>1159</v>
      </c>
      <c r="IXM3" s="458" t="s">
        <v>1159</v>
      </c>
      <c r="IXN3" s="458" t="s">
        <v>1159</v>
      </c>
      <c r="IXO3" s="458" t="s">
        <v>1159</v>
      </c>
      <c r="IXP3" s="458" t="s">
        <v>1159</v>
      </c>
      <c r="IXQ3" s="458" t="s">
        <v>1159</v>
      </c>
      <c r="IXR3" s="458" t="s">
        <v>1159</v>
      </c>
      <c r="IXS3" s="458" t="s">
        <v>1159</v>
      </c>
      <c r="IXT3" s="458" t="s">
        <v>1159</v>
      </c>
      <c r="IXU3" s="458" t="s">
        <v>1159</v>
      </c>
      <c r="IXV3" s="458" t="s">
        <v>1159</v>
      </c>
      <c r="IXW3" s="458" t="s">
        <v>1159</v>
      </c>
      <c r="IXX3" s="458" t="s">
        <v>1159</v>
      </c>
      <c r="IXY3" s="458" t="s">
        <v>1159</v>
      </c>
      <c r="IXZ3" s="458" t="s">
        <v>1159</v>
      </c>
      <c r="IYA3" s="458" t="s">
        <v>1159</v>
      </c>
      <c r="IYB3" s="458" t="s">
        <v>1159</v>
      </c>
      <c r="IYC3" s="458" t="s">
        <v>1159</v>
      </c>
      <c r="IYD3" s="458" t="s">
        <v>1159</v>
      </c>
      <c r="IYE3" s="458" t="s">
        <v>1159</v>
      </c>
      <c r="IYF3" s="458" t="s">
        <v>1159</v>
      </c>
      <c r="IYG3" s="458" t="s">
        <v>1159</v>
      </c>
      <c r="IYH3" s="458" t="s">
        <v>1159</v>
      </c>
      <c r="IYI3" s="458" t="s">
        <v>1159</v>
      </c>
      <c r="IYJ3" s="458" t="s">
        <v>1159</v>
      </c>
      <c r="IYK3" s="458" t="s">
        <v>1159</v>
      </c>
      <c r="IYL3" s="458" t="s">
        <v>1159</v>
      </c>
      <c r="IYM3" s="458" t="s">
        <v>1159</v>
      </c>
      <c r="IYN3" s="458" t="s">
        <v>1159</v>
      </c>
      <c r="IYO3" s="458" t="s">
        <v>1159</v>
      </c>
      <c r="IYP3" s="458" t="s">
        <v>1159</v>
      </c>
      <c r="IYQ3" s="458" t="s">
        <v>1159</v>
      </c>
      <c r="IYR3" s="458" t="s">
        <v>1159</v>
      </c>
      <c r="IYS3" s="458" t="s">
        <v>1159</v>
      </c>
      <c r="IYT3" s="458" t="s">
        <v>1159</v>
      </c>
      <c r="IYU3" s="458" t="s">
        <v>1159</v>
      </c>
      <c r="IYV3" s="458" t="s">
        <v>1159</v>
      </c>
      <c r="IYW3" s="458" t="s">
        <v>1159</v>
      </c>
      <c r="IYX3" s="458" t="s">
        <v>1159</v>
      </c>
      <c r="IYY3" s="458" t="s">
        <v>1159</v>
      </c>
      <c r="IYZ3" s="458" t="s">
        <v>1159</v>
      </c>
      <c r="IZA3" s="458" t="s">
        <v>1159</v>
      </c>
      <c r="IZB3" s="458" t="s">
        <v>1159</v>
      </c>
      <c r="IZC3" s="458" t="s">
        <v>1159</v>
      </c>
      <c r="IZD3" s="458" t="s">
        <v>1159</v>
      </c>
      <c r="IZE3" s="458" t="s">
        <v>1159</v>
      </c>
      <c r="IZF3" s="458" t="s">
        <v>1159</v>
      </c>
      <c r="IZG3" s="458" t="s">
        <v>1159</v>
      </c>
      <c r="IZH3" s="458" t="s">
        <v>1159</v>
      </c>
      <c r="IZI3" s="458" t="s">
        <v>1159</v>
      </c>
      <c r="IZJ3" s="458" t="s">
        <v>1159</v>
      </c>
      <c r="IZK3" s="458" t="s">
        <v>1159</v>
      </c>
      <c r="IZL3" s="458" t="s">
        <v>1159</v>
      </c>
      <c r="IZM3" s="458" t="s">
        <v>1159</v>
      </c>
      <c r="IZN3" s="458" t="s">
        <v>1159</v>
      </c>
      <c r="IZO3" s="458" t="s">
        <v>1159</v>
      </c>
      <c r="IZP3" s="458" t="s">
        <v>1159</v>
      </c>
      <c r="IZQ3" s="458" t="s">
        <v>1159</v>
      </c>
      <c r="IZR3" s="458" t="s">
        <v>1159</v>
      </c>
      <c r="IZS3" s="458" t="s">
        <v>1159</v>
      </c>
      <c r="IZT3" s="458" t="s">
        <v>1159</v>
      </c>
      <c r="IZU3" s="458" t="s">
        <v>1159</v>
      </c>
      <c r="IZV3" s="458" t="s">
        <v>1159</v>
      </c>
      <c r="IZW3" s="458" t="s">
        <v>1159</v>
      </c>
      <c r="IZX3" s="458" t="s">
        <v>1159</v>
      </c>
      <c r="IZY3" s="458" t="s">
        <v>1159</v>
      </c>
      <c r="IZZ3" s="458" t="s">
        <v>1159</v>
      </c>
      <c r="JAA3" s="458" t="s">
        <v>1159</v>
      </c>
      <c r="JAB3" s="458" t="s">
        <v>1159</v>
      </c>
      <c r="JAC3" s="458" t="s">
        <v>1159</v>
      </c>
      <c r="JAD3" s="458" t="s">
        <v>1159</v>
      </c>
      <c r="JAE3" s="458" t="s">
        <v>1159</v>
      </c>
      <c r="JAF3" s="458" t="s">
        <v>1159</v>
      </c>
      <c r="JAG3" s="458" t="s">
        <v>1159</v>
      </c>
      <c r="JAH3" s="458" t="s">
        <v>1159</v>
      </c>
      <c r="JAI3" s="458" t="s">
        <v>1159</v>
      </c>
      <c r="JAJ3" s="458" t="s">
        <v>1159</v>
      </c>
      <c r="JAK3" s="458" t="s">
        <v>1159</v>
      </c>
      <c r="JAL3" s="458" t="s">
        <v>1159</v>
      </c>
      <c r="JAM3" s="458" t="s">
        <v>1159</v>
      </c>
      <c r="JAN3" s="458" t="s">
        <v>1159</v>
      </c>
      <c r="JAO3" s="458" t="s">
        <v>1159</v>
      </c>
      <c r="JAP3" s="458" t="s">
        <v>1159</v>
      </c>
      <c r="JAQ3" s="458" t="s">
        <v>1159</v>
      </c>
      <c r="JAR3" s="458" t="s">
        <v>1159</v>
      </c>
      <c r="JAS3" s="458" t="s">
        <v>1159</v>
      </c>
      <c r="JAT3" s="458" t="s">
        <v>1159</v>
      </c>
      <c r="JAU3" s="458" t="s">
        <v>1159</v>
      </c>
      <c r="JAV3" s="458" t="s">
        <v>1159</v>
      </c>
      <c r="JAW3" s="458" t="s">
        <v>1159</v>
      </c>
      <c r="JAX3" s="458" t="s">
        <v>1159</v>
      </c>
      <c r="JAY3" s="458" t="s">
        <v>1159</v>
      </c>
      <c r="JAZ3" s="458" t="s">
        <v>1159</v>
      </c>
      <c r="JBA3" s="458" t="s">
        <v>1159</v>
      </c>
      <c r="JBB3" s="458" t="s">
        <v>1159</v>
      </c>
      <c r="JBC3" s="458" t="s">
        <v>1159</v>
      </c>
      <c r="JBD3" s="458" t="s">
        <v>1159</v>
      </c>
      <c r="JBE3" s="458" t="s">
        <v>1159</v>
      </c>
      <c r="JBF3" s="458" t="s">
        <v>1159</v>
      </c>
      <c r="JBG3" s="458" t="s">
        <v>1159</v>
      </c>
      <c r="JBH3" s="458" t="s">
        <v>1159</v>
      </c>
      <c r="JBI3" s="458" t="s">
        <v>1159</v>
      </c>
      <c r="JBJ3" s="458" t="s">
        <v>1159</v>
      </c>
      <c r="JBK3" s="458" t="s">
        <v>1159</v>
      </c>
      <c r="JBL3" s="458" t="s">
        <v>1159</v>
      </c>
      <c r="JBM3" s="458" t="s">
        <v>1159</v>
      </c>
      <c r="JBN3" s="458" t="s">
        <v>1159</v>
      </c>
      <c r="JBO3" s="458" t="s">
        <v>1159</v>
      </c>
      <c r="JBP3" s="458" t="s">
        <v>1159</v>
      </c>
      <c r="JBQ3" s="458" t="s">
        <v>1159</v>
      </c>
      <c r="JBR3" s="458" t="s">
        <v>1159</v>
      </c>
      <c r="JBS3" s="458" t="s">
        <v>1159</v>
      </c>
      <c r="JBT3" s="458" t="s">
        <v>1159</v>
      </c>
      <c r="JBU3" s="458" t="s">
        <v>1159</v>
      </c>
      <c r="JBV3" s="458" t="s">
        <v>1159</v>
      </c>
      <c r="JBW3" s="458" t="s">
        <v>1159</v>
      </c>
      <c r="JBX3" s="458" t="s">
        <v>1159</v>
      </c>
      <c r="JBY3" s="458" t="s">
        <v>1159</v>
      </c>
      <c r="JBZ3" s="458" t="s">
        <v>1159</v>
      </c>
      <c r="JCA3" s="458" t="s">
        <v>1159</v>
      </c>
      <c r="JCB3" s="458" t="s">
        <v>1159</v>
      </c>
      <c r="JCC3" s="458" t="s">
        <v>1159</v>
      </c>
      <c r="JCD3" s="458" t="s">
        <v>1159</v>
      </c>
      <c r="JCE3" s="458" t="s">
        <v>1159</v>
      </c>
      <c r="JCF3" s="458" t="s">
        <v>1159</v>
      </c>
      <c r="JCG3" s="458" t="s">
        <v>1159</v>
      </c>
      <c r="JCH3" s="458" t="s">
        <v>1159</v>
      </c>
      <c r="JCI3" s="458" t="s">
        <v>1159</v>
      </c>
      <c r="JCJ3" s="458" t="s">
        <v>1159</v>
      </c>
      <c r="JCK3" s="458" t="s">
        <v>1159</v>
      </c>
      <c r="JCL3" s="458" t="s">
        <v>1159</v>
      </c>
      <c r="JCM3" s="458" t="s">
        <v>1159</v>
      </c>
      <c r="JCN3" s="458" t="s">
        <v>1159</v>
      </c>
      <c r="JCO3" s="458" t="s">
        <v>1159</v>
      </c>
      <c r="JCP3" s="458" t="s">
        <v>1159</v>
      </c>
      <c r="JCQ3" s="458" t="s">
        <v>1159</v>
      </c>
      <c r="JCR3" s="458" t="s">
        <v>1159</v>
      </c>
      <c r="JCS3" s="458" t="s">
        <v>1159</v>
      </c>
      <c r="JCT3" s="458" t="s">
        <v>1159</v>
      </c>
      <c r="JCU3" s="458" t="s">
        <v>1159</v>
      </c>
      <c r="JCV3" s="458" t="s">
        <v>1159</v>
      </c>
      <c r="JCW3" s="458" t="s">
        <v>1159</v>
      </c>
      <c r="JCX3" s="458" t="s">
        <v>1159</v>
      </c>
      <c r="JCY3" s="458" t="s">
        <v>1159</v>
      </c>
      <c r="JCZ3" s="458" t="s">
        <v>1159</v>
      </c>
      <c r="JDA3" s="458" t="s">
        <v>1159</v>
      </c>
      <c r="JDB3" s="458" t="s">
        <v>1159</v>
      </c>
      <c r="JDC3" s="458" t="s">
        <v>1159</v>
      </c>
      <c r="JDD3" s="458" t="s">
        <v>1159</v>
      </c>
      <c r="JDE3" s="458" t="s">
        <v>1159</v>
      </c>
      <c r="JDF3" s="458" t="s">
        <v>1159</v>
      </c>
      <c r="JDG3" s="458" t="s">
        <v>1159</v>
      </c>
      <c r="JDH3" s="458" t="s">
        <v>1159</v>
      </c>
      <c r="JDI3" s="458" t="s">
        <v>1159</v>
      </c>
      <c r="JDJ3" s="458" t="s">
        <v>1159</v>
      </c>
      <c r="JDK3" s="458" t="s">
        <v>1159</v>
      </c>
      <c r="JDL3" s="458" t="s">
        <v>1159</v>
      </c>
      <c r="JDM3" s="458" t="s">
        <v>1159</v>
      </c>
      <c r="JDN3" s="458" t="s">
        <v>1159</v>
      </c>
      <c r="JDO3" s="458" t="s">
        <v>1159</v>
      </c>
      <c r="JDP3" s="458" t="s">
        <v>1159</v>
      </c>
      <c r="JDQ3" s="458" t="s">
        <v>1159</v>
      </c>
      <c r="JDR3" s="458" t="s">
        <v>1159</v>
      </c>
      <c r="JDS3" s="458" t="s">
        <v>1159</v>
      </c>
      <c r="JDT3" s="458" t="s">
        <v>1159</v>
      </c>
      <c r="JDU3" s="458" t="s">
        <v>1159</v>
      </c>
      <c r="JDV3" s="458" t="s">
        <v>1159</v>
      </c>
      <c r="JDW3" s="458" t="s">
        <v>1159</v>
      </c>
      <c r="JDX3" s="458" t="s">
        <v>1159</v>
      </c>
      <c r="JDY3" s="458" t="s">
        <v>1159</v>
      </c>
      <c r="JDZ3" s="458" t="s">
        <v>1159</v>
      </c>
      <c r="JEA3" s="458" t="s">
        <v>1159</v>
      </c>
      <c r="JEB3" s="458" t="s">
        <v>1159</v>
      </c>
      <c r="JEC3" s="458" t="s">
        <v>1159</v>
      </c>
      <c r="JED3" s="458" t="s">
        <v>1159</v>
      </c>
      <c r="JEE3" s="458" t="s">
        <v>1159</v>
      </c>
      <c r="JEF3" s="458" t="s">
        <v>1159</v>
      </c>
      <c r="JEG3" s="458" t="s">
        <v>1159</v>
      </c>
      <c r="JEH3" s="458" t="s">
        <v>1159</v>
      </c>
      <c r="JEI3" s="458" t="s">
        <v>1159</v>
      </c>
      <c r="JEJ3" s="458" t="s">
        <v>1159</v>
      </c>
      <c r="JEK3" s="458" t="s">
        <v>1159</v>
      </c>
      <c r="JEL3" s="458" t="s">
        <v>1159</v>
      </c>
      <c r="JEM3" s="458" t="s">
        <v>1159</v>
      </c>
      <c r="JEN3" s="458" t="s">
        <v>1159</v>
      </c>
      <c r="JEO3" s="458" t="s">
        <v>1159</v>
      </c>
      <c r="JEP3" s="458" t="s">
        <v>1159</v>
      </c>
      <c r="JEQ3" s="458" t="s">
        <v>1159</v>
      </c>
      <c r="JER3" s="458" t="s">
        <v>1159</v>
      </c>
      <c r="JES3" s="458" t="s">
        <v>1159</v>
      </c>
      <c r="JET3" s="458" t="s">
        <v>1159</v>
      </c>
      <c r="JEU3" s="458" t="s">
        <v>1159</v>
      </c>
      <c r="JEV3" s="458" t="s">
        <v>1159</v>
      </c>
      <c r="JEW3" s="458" t="s">
        <v>1159</v>
      </c>
      <c r="JEX3" s="458" t="s">
        <v>1159</v>
      </c>
      <c r="JEY3" s="458" t="s">
        <v>1159</v>
      </c>
      <c r="JEZ3" s="458" t="s">
        <v>1159</v>
      </c>
      <c r="JFA3" s="458" t="s">
        <v>1159</v>
      </c>
      <c r="JFB3" s="458" t="s">
        <v>1159</v>
      </c>
      <c r="JFC3" s="458" t="s">
        <v>1159</v>
      </c>
      <c r="JFD3" s="458" t="s">
        <v>1159</v>
      </c>
      <c r="JFE3" s="458" t="s">
        <v>1159</v>
      </c>
      <c r="JFF3" s="458" t="s">
        <v>1159</v>
      </c>
      <c r="JFG3" s="458" t="s">
        <v>1159</v>
      </c>
      <c r="JFH3" s="458" t="s">
        <v>1159</v>
      </c>
      <c r="JFI3" s="458" t="s">
        <v>1159</v>
      </c>
      <c r="JFJ3" s="458" t="s">
        <v>1159</v>
      </c>
      <c r="JFK3" s="458" t="s">
        <v>1159</v>
      </c>
      <c r="JFL3" s="458" t="s">
        <v>1159</v>
      </c>
      <c r="JFM3" s="458" t="s">
        <v>1159</v>
      </c>
      <c r="JFN3" s="458" t="s">
        <v>1159</v>
      </c>
      <c r="JFO3" s="458" t="s">
        <v>1159</v>
      </c>
      <c r="JFP3" s="458" t="s">
        <v>1159</v>
      </c>
      <c r="JFQ3" s="458" t="s">
        <v>1159</v>
      </c>
      <c r="JFR3" s="458" t="s">
        <v>1159</v>
      </c>
      <c r="JFS3" s="458" t="s">
        <v>1159</v>
      </c>
      <c r="JFT3" s="458" t="s">
        <v>1159</v>
      </c>
      <c r="JFU3" s="458" t="s">
        <v>1159</v>
      </c>
      <c r="JFV3" s="458" t="s">
        <v>1159</v>
      </c>
      <c r="JFW3" s="458" t="s">
        <v>1159</v>
      </c>
      <c r="JFX3" s="458" t="s">
        <v>1159</v>
      </c>
      <c r="JFY3" s="458" t="s">
        <v>1159</v>
      </c>
      <c r="JFZ3" s="458" t="s">
        <v>1159</v>
      </c>
      <c r="JGA3" s="458" t="s">
        <v>1159</v>
      </c>
      <c r="JGB3" s="458" t="s">
        <v>1159</v>
      </c>
      <c r="JGC3" s="458" t="s">
        <v>1159</v>
      </c>
      <c r="JGD3" s="458" t="s">
        <v>1159</v>
      </c>
      <c r="JGE3" s="458" t="s">
        <v>1159</v>
      </c>
      <c r="JGF3" s="458" t="s">
        <v>1159</v>
      </c>
      <c r="JGG3" s="458" t="s">
        <v>1159</v>
      </c>
      <c r="JGH3" s="458" t="s">
        <v>1159</v>
      </c>
      <c r="JGI3" s="458" t="s">
        <v>1159</v>
      </c>
      <c r="JGJ3" s="458" t="s">
        <v>1159</v>
      </c>
      <c r="JGK3" s="458" t="s">
        <v>1159</v>
      </c>
      <c r="JGL3" s="458" t="s">
        <v>1159</v>
      </c>
      <c r="JGM3" s="458" t="s">
        <v>1159</v>
      </c>
      <c r="JGN3" s="458" t="s">
        <v>1159</v>
      </c>
      <c r="JGO3" s="458" t="s">
        <v>1159</v>
      </c>
      <c r="JGP3" s="458" t="s">
        <v>1159</v>
      </c>
      <c r="JGQ3" s="458" t="s">
        <v>1159</v>
      </c>
      <c r="JGR3" s="458" t="s">
        <v>1159</v>
      </c>
      <c r="JGS3" s="458" t="s">
        <v>1159</v>
      </c>
      <c r="JGT3" s="458" t="s">
        <v>1159</v>
      </c>
      <c r="JGU3" s="458" t="s">
        <v>1159</v>
      </c>
      <c r="JGV3" s="458" t="s">
        <v>1159</v>
      </c>
      <c r="JGW3" s="458" t="s">
        <v>1159</v>
      </c>
      <c r="JGX3" s="458" t="s">
        <v>1159</v>
      </c>
      <c r="JGY3" s="458" t="s">
        <v>1159</v>
      </c>
      <c r="JGZ3" s="458" t="s">
        <v>1159</v>
      </c>
      <c r="JHA3" s="458" t="s">
        <v>1159</v>
      </c>
      <c r="JHB3" s="458" t="s">
        <v>1159</v>
      </c>
      <c r="JHC3" s="458" t="s">
        <v>1159</v>
      </c>
      <c r="JHD3" s="458" t="s">
        <v>1159</v>
      </c>
      <c r="JHE3" s="458" t="s">
        <v>1159</v>
      </c>
      <c r="JHF3" s="458" t="s">
        <v>1159</v>
      </c>
      <c r="JHG3" s="458" t="s">
        <v>1159</v>
      </c>
      <c r="JHH3" s="458" t="s">
        <v>1159</v>
      </c>
      <c r="JHI3" s="458" t="s">
        <v>1159</v>
      </c>
      <c r="JHJ3" s="458" t="s">
        <v>1159</v>
      </c>
      <c r="JHK3" s="458" t="s">
        <v>1159</v>
      </c>
      <c r="JHL3" s="458" t="s">
        <v>1159</v>
      </c>
      <c r="JHM3" s="458" t="s">
        <v>1159</v>
      </c>
      <c r="JHN3" s="458" t="s">
        <v>1159</v>
      </c>
      <c r="JHO3" s="458" t="s">
        <v>1159</v>
      </c>
      <c r="JHP3" s="458" t="s">
        <v>1159</v>
      </c>
      <c r="JHQ3" s="458" t="s">
        <v>1159</v>
      </c>
      <c r="JHR3" s="458" t="s">
        <v>1159</v>
      </c>
      <c r="JHS3" s="458" t="s">
        <v>1159</v>
      </c>
      <c r="JHT3" s="458" t="s">
        <v>1159</v>
      </c>
      <c r="JHU3" s="458" t="s">
        <v>1159</v>
      </c>
      <c r="JHV3" s="458" t="s">
        <v>1159</v>
      </c>
      <c r="JHW3" s="458" t="s">
        <v>1159</v>
      </c>
      <c r="JHX3" s="458" t="s">
        <v>1159</v>
      </c>
      <c r="JHY3" s="458" t="s">
        <v>1159</v>
      </c>
      <c r="JHZ3" s="458" t="s">
        <v>1159</v>
      </c>
      <c r="JIA3" s="458" t="s">
        <v>1159</v>
      </c>
      <c r="JIB3" s="458" t="s">
        <v>1159</v>
      </c>
      <c r="JIC3" s="458" t="s">
        <v>1159</v>
      </c>
      <c r="JID3" s="458" t="s">
        <v>1159</v>
      </c>
      <c r="JIE3" s="458" t="s">
        <v>1159</v>
      </c>
      <c r="JIF3" s="458" t="s">
        <v>1159</v>
      </c>
      <c r="JIG3" s="458" t="s">
        <v>1159</v>
      </c>
      <c r="JIH3" s="458" t="s">
        <v>1159</v>
      </c>
      <c r="JII3" s="458" t="s">
        <v>1159</v>
      </c>
      <c r="JIJ3" s="458" t="s">
        <v>1159</v>
      </c>
      <c r="JIK3" s="458" t="s">
        <v>1159</v>
      </c>
      <c r="JIL3" s="458" t="s">
        <v>1159</v>
      </c>
      <c r="JIM3" s="458" t="s">
        <v>1159</v>
      </c>
      <c r="JIN3" s="458" t="s">
        <v>1159</v>
      </c>
      <c r="JIO3" s="458" t="s">
        <v>1159</v>
      </c>
      <c r="JIP3" s="458" t="s">
        <v>1159</v>
      </c>
      <c r="JIQ3" s="458" t="s">
        <v>1159</v>
      </c>
      <c r="JIR3" s="458" t="s">
        <v>1159</v>
      </c>
      <c r="JIS3" s="458" t="s">
        <v>1159</v>
      </c>
      <c r="JIT3" s="458" t="s">
        <v>1159</v>
      </c>
      <c r="JIU3" s="458" t="s">
        <v>1159</v>
      </c>
      <c r="JIV3" s="458" t="s">
        <v>1159</v>
      </c>
      <c r="JIW3" s="458" t="s">
        <v>1159</v>
      </c>
      <c r="JIX3" s="458" t="s">
        <v>1159</v>
      </c>
      <c r="JIY3" s="458" t="s">
        <v>1159</v>
      </c>
      <c r="JIZ3" s="458" t="s">
        <v>1159</v>
      </c>
      <c r="JJA3" s="458" t="s">
        <v>1159</v>
      </c>
      <c r="JJB3" s="458" t="s">
        <v>1159</v>
      </c>
      <c r="JJC3" s="458" t="s">
        <v>1159</v>
      </c>
      <c r="JJD3" s="458" t="s">
        <v>1159</v>
      </c>
      <c r="JJE3" s="458" t="s">
        <v>1159</v>
      </c>
      <c r="JJF3" s="458" t="s">
        <v>1159</v>
      </c>
      <c r="JJG3" s="458" t="s">
        <v>1159</v>
      </c>
      <c r="JJH3" s="458" t="s">
        <v>1159</v>
      </c>
      <c r="JJI3" s="458" t="s">
        <v>1159</v>
      </c>
      <c r="JJJ3" s="458" t="s">
        <v>1159</v>
      </c>
      <c r="JJK3" s="458" t="s">
        <v>1159</v>
      </c>
      <c r="JJL3" s="458" t="s">
        <v>1159</v>
      </c>
      <c r="JJM3" s="458" t="s">
        <v>1159</v>
      </c>
      <c r="JJN3" s="458" t="s">
        <v>1159</v>
      </c>
      <c r="JJO3" s="458" t="s">
        <v>1159</v>
      </c>
      <c r="JJP3" s="458" t="s">
        <v>1159</v>
      </c>
      <c r="JJQ3" s="458" t="s">
        <v>1159</v>
      </c>
      <c r="JJR3" s="458" t="s">
        <v>1159</v>
      </c>
      <c r="JJS3" s="458" t="s">
        <v>1159</v>
      </c>
      <c r="JJT3" s="458" t="s">
        <v>1159</v>
      </c>
      <c r="JJU3" s="458" t="s">
        <v>1159</v>
      </c>
      <c r="JJV3" s="458" t="s">
        <v>1159</v>
      </c>
      <c r="JJW3" s="458" t="s">
        <v>1159</v>
      </c>
      <c r="JJX3" s="458" t="s">
        <v>1159</v>
      </c>
      <c r="JJY3" s="458" t="s">
        <v>1159</v>
      </c>
      <c r="JJZ3" s="458" t="s">
        <v>1159</v>
      </c>
      <c r="JKA3" s="458" t="s">
        <v>1159</v>
      </c>
      <c r="JKB3" s="458" t="s">
        <v>1159</v>
      </c>
      <c r="JKC3" s="458" t="s">
        <v>1159</v>
      </c>
      <c r="JKD3" s="458" t="s">
        <v>1159</v>
      </c>
      <c r="JKE3" s="458" t="s">
        <v>1159</v>
      </c>
      <c r="JKF3" s="458" t="s">
        <v>1159</v>
      </c>
      <c r="JKG3" s="458" t="s">
        <v>1159</v>
      </c>
      <c r="JKH3" s="458" t="s">
        <v>1159</v>
      </c>
      <c r="JKI3" s="458" t="s">
        <v>1159</v>
      </c>
      <c r="JKJ3" s="458" t="s">
        <v>1159</v>
      </c>
      <c r="JKK3" s="458" t="s">
        <v>1159</v>
      </c>
      <c r="JKL3" s="458" t="s">
        <v>1159</v>
      </c>
      <c r="JKM3" s="458" t="s">
        <v>1159</v>
      </c>
      <c r="JKN3" s="458" t="s">
        <v>1159</v>
      </c>
      <c r="JKO3" s="458" t="s">
        <v>1159</v>
      </c>
      <c r="JKP3" s="458" t="s">
        <v>1159</v>
      </c>
      <c r="JKQ3" s="458" t="s">
        <v>1159</v>
      </c>
      <c r="JKR3" s="458" t="s">
        <v>1159</v>
      </c>
      <c r="JKS3" s="458" t="s">
        <v>1159</v>
      </c>
      <c r="JKT3" s="458" t="s">
        <v>1159</v>
      </c>
      <c r="JKU3" s="458" t="s">
        <v>1159</v>
      </c>
      <c r="JKV3" s="458" t="s">
        <v>1159</v>
      </c>
      <c r="JKW3" s="458" t="s">
        <v>1159</v>
      </c>
      <c r="JKX3" s="458" t="s">
        <v>1159</v>
      </c>
      <c r="JKY3" s="458" t="s">
        <v>1159</v>
      </c>
      <c r="JKZ3" s="458" t="s">
        <v>1159</v>
      </c>
      <c r="JLA3" s="458" t="s">
        <v>1159</v>
      </c>
      <c r="JLB3" s="458" t="s">
        <v>1159</v>
      </c>
      <c r="JLC3" s="458" t="s">
        <v>1159</v>
      </c>
      <c r="JLD3" s="458" t="s">
        <v>1159</v>
      </c>
      <c r="JLE3" s="458" t="s">
        <v>1159</v>
      </c>
      <c r="JLF3" s="458" t="s">
        <v>1159</v>
      </c>
      <c r="JLG3" s="458" t="s">
        <v>1159</v>
      </c>
      <c r="JLH3" s="458" t="s">
        <v>1159</v>
      </c>
      <c r="JLI3" s="458" t="s">
        <v>1159</v>
      </c>
      <c r="JLJ3" s="458" t="s">
        <v>1159</v>
      </c>
      <c r="JLK3" s="458" t="s">
        <v>1159</v>
      </c>
      <c r="JLL3" s="458" t="s">
        <v>1159</v>
      </c>
      <c r="JLM3" s="458" t="s">
        <v>1159</v>
      </c>
      <c r="JLN3" s="458" t="s">
        <v>1159</v>
      </c>
      <c r="JLO3" s="458" t="s">
        <v>1159</v>
      </c>
      <c r="JLP3" s="458" t="s">
        <v>1159</v>
      </c>
      <c r="JLQ3" s="458" t="s">
        <v>1159</v>
      </c>
      <c r="JLR3" s="458" t="s">
        <v>1159</v>
      </c>
      <c r="JLS3" s="458" t="s">
        <v>1159</v>
      </c>
      <c r="JLT3" s="458" t="s">
        <v>1159</v>
      </c>
      <c r="JLU3" s="458" t="s">
        <v>1159</v>
      </c>
      <c r="JLV3" s="458" t="s">
        <v>1159</v>
      </c>
      <c r="JLW3" s="458" t="s">
        <v>1159</v>
      </c>
      <c r="JLX3" s="458" t="s">
        <v>1159</v>
      </c>
      <c r="JLY3" s="458" t="s">
        <v>1159</v>
      </c>
      <c r="JLZ3" s="458" t="s">
        <v>1159</v>
      </c>
      <c r="JMA3" s="458" t="s">
        <v>1159</v>
      </c>
      <c r="JMB3" s="458" t="s">
        <v>1159</v>
      </c>
      <c r="JMC3" s="458" t="s">
        <v>1159</v>
      </c>
      <c r="JMD3" s="458" t="s">
        <v>1159</v>
      </c>
      <c r="JME3" s="458" t="s">
        <v>1159</v>
      </c>
      <c r="JMF3" s="458" t="s">
        <v>1159</v>
      </c>
      <c r="JMG3" s="458" t="s">
        <v>1159</v>
      </c>
      <c r="JMH3" s="458" t="s">
        <v>1159</v>
      </c>
      <c r="JMI3" s="458" t="s">
        <v>1159</v>
      </c>
      <c r="JMJ3" s="458" t="s">
        <v>1159</v>
      </c>
      <c r="JMK3" s="458" t="s">
        <v>1159</v>
      </c>
      <c r="JML3" s="458" t="s">
        <v>1159</v>
      </c>
      <c r="JMM3" s="458" t="s">
        <v>1159</v>
      </c>
      <c r="JMN3" s="458" t="s">
        <v>1159</v>
      </c>
      <c r="JMO3" s="458" t="s">
        <v>1159</v>
      </c>
      <c r="JMP3" s="458" t="s">
        <v>1159</v>
      </c>
      <c r="JMQ3" s="458" t="s">
        <v>1159</v>
      </c>
      <c r="JMR3" s="458" t="s">
        <v>1159</v>
      </c>
      <c r="JMS3" s="458" t="s">
        <v>1159</v>
      </c>
      <c r="JMT3" s="458" t="s">
        <v>1159</v>
      </c>
      <c r="JMU3" s="458" t="s">
        <v>1159</v>
      </c>
      <c r="JMV3" s="458" t="s">
        <v>1159</v>
      </c>
      <c r="JMW3" s="458" t="s">
        <v>1159</v>
      </c>
      <c r="JMX3" s="458" t="s">
        <v>1159</v>
      </c>
      <c r="JMY3" s="458" t="s">
        <v>1159</v>
      </c>
      <c r="JMZ3" s="458" t="s">
        <v>1159</v>
      </c>
      <c r="JNA3" s="458" t="s">
        <v>1159</v>
      </c>
      <c r="JNB3" s="458" t="s">
        <v>1159</v>
      </c>
      <c r="JNC3" s="458" t="s">
        <v>1159</v>
      </c>
      <c r="JND3" s="458" t="s">
        <v>1159</v>
      </c>
      <c r="JNE3" s="458" t="s">
        <v>1159</v>
      </c>
      <c r="JNF3" s="458" t="s">
        <v>1159</v>
      </c>
      <c r="JNG3" s="458" t="s">
        <v>1159</v>
      </c>
      <c r="JNH3" s="458" t="s">
        <v>1159</v>
      </c>
      <c r="JNI3" s="458" t="s">
        <v>1159</v>
      </c>
      <c r="JNJ3" s="458" t="s">
        <v>1159</v>
      </c>
      <c r="JNK3" s="458" t="s">
        <v>1159</v>
      </c>
      <c r="JNL3" s="458" t="s">
        <v>1159</v>
      </c>
      <c r="JNM3" s="458" t="s">
        <v>1159</v>
      </c>
      <c r="JNN3" s="458" t="s">
        <v>1159</v>
      </c>
      <c r="JNO3" s="458" t="s">
        <v>1159</v>
      </c>
      <c r="JNP3" s="458" t="s">
        <v>1159</v>
      </c>
      <c r="JNQ3" s="458" t="s">
        <v>1159</v>
      </c>
      <c r="JNR3" s="458" t="s">
        <v>1159</v>
      </c>
      <c r="JNS3" s="458" t="s">
        <v>1159</v>
      </c>
      <c r="JNT3" s="458" t="s">
        <v>1159</v>
      </c>
      <c r="JNU3" s="458" t="s">
        <v>1159</v>
      </c>
      <c r="JNV3" s="458" t="s">
        <v>1159</v>
      </c>
      <c r="JNW3" s="458" t="s">
        <v>1159</v>
      </c>
      <c r="JNX3" s="458" t="s">
        <v>1159</v>
      </c>
      <c r="JNY3" s="458" t="s">
        <v>1159</v>
      </c>
      <c r="JNZ3" s="458" t="s">
        <v>1159</v>
      </c>
      <c r="JOA3" s="458" t="s">
        <v>1159</v>
      </c>
      <c r="JOB3" s="458" t="s">
        <v>1159</v>
      </c>
      <c r="JOC3" s="458" t="s">
        <v>1159</v>
      </c>
      <c r="JOD3" s="458" t="s">
        <v>1159</v>
      </c>
      <c r="JOE3" s="458" t="s">
        <v>1159</v>
      </c>
      <c r="JOF3" s="458" t="s">
        <v>1159</v>
      </c>
      <c r="JOG3" s="458" t="s">
        <v>1159</v>
      </c>
      <c r="JOH3" s="458" t="s">
        <v>1159</v>
      </c>
      <c r="JOI3" s="458" t="s">
        <v>1159</v>
      </c>
      <c r="JOJ3" s="458" t="s">
        <v>1159</v>
      </c>
      <c r="JOK3" s="458" t="s">
        <v>1159</v>
      </c>
      <c r="JOL3" s="458" t="s">
        <v>1159</v>
      </c>
      <c r="JOM3" s="458" t="s">
        <v>1159</v>
      </c>
      <c r="JON3" s="458" t="s">
        <v>1159</v>
      </c>
      <c r="JOO3" s="458" t="s">
        <v>1159</v>
      </c>
      <c r="JOP3" s="458" t="s">
        <v>1159</v>
      </c>
      <c r="JOQ3" s="458" t="s">
        <v>1159</v>
      </c>
      <c r="JOR3" s="458" t="s">
        <v>1159</v>
      </c>
      <c r="JOS3" s="458" t="s">
        <v>1159</v>
      </c>
      <c r="JOT3" s="458" t="s">
        <v>1159</v>
      </c>
      <c r="JOU3" s="458" t="s">
        <v>1159</v>
      </c>
      <c r="JOV3" s="458" t="s">
        <v>1159</v>
      </c>
      <c r="JOW3" s="458" t="s">
        <v>1159</v>
      </c>
      <c r="JOX3" s="458" t="s">
        <v>1159</v>
      </c>
      <c r="JOY3" s="458" t="s">
        <v>1159</v>
      </c>
      <c r="JOZ3" s="458" t="s">
        <v>1159</v>
      </c>
      <c r="JPA3" s="458" t="s">
        <v>1159</v>
      </c>
      <c r="JPB3" s="458" t="s">
        <v>1159</v>
      </c>
      <c r="JPC3" s="458" t="s">
        <v>1159</v>
      </c>
      <c r="JPD3" s="458" t="s">
        <v>1159</v>
      </c>
      <c r="JPE3" s="458" t="s">
        <v>1159</v>
      </c>
      <c r="JPF3" s="458" t="s">
        <v>1159</v>
      </c>
      <c r="JPG3" s="458" t="s">
        <v>1159</v>
      </c>
      <c r="JPH3" s="458" t="s">
        <v>1159</v>
      </c>
      <c r="JPI3" s="458" t="s">
        <v>1159</v>
      </c>
      <c r="JPJ3" s="458" t="s">
        <v>1159</v>
      </c>
      <c r="JPK3" s="458" t="s">
        <v>1159</v>
      </c>
      <c r="JPL3" s="458" t="s">
        <v>1159</v>
      </c>
      <c r="JPM3" s="458" t="s">
        <v>1159</v>
      </c>
      <c r="JPN3" s="458" t="s">
        <v>1159</v>
      </c>
      <c r="JPO3" s="458" t="s">
        <v>1159</v>
      </c>
      <c r="JPP3" s="458" t="s">
        <v>1159</v>
      </c>
      <c r="JPQ3" s="458" t="s">
        <v>1159</v>
      </c>
      <c r="JPR3" s="458" t="s">
        <v>1159</v>
      </c>
      <c r="JPS3" s="458" t="s">
        <v>1159</v>
      </c>
      <c r="JPT3" s="458" t="s">
        <v>1159</v>
      </c>
      <c r="JPU3" s="458" t="s">
        <v>1159</v>
      </c>
      <c r="JPV3" s="458" t="s">
        <v>1159</v>
      </c>
      <c r="JPW3" s="458" t="s">
        <v>1159</v>
      </c>
      <c r="JPX3" s="458" t="s">
        <v>1159</v>
      </c>
      <c r="JPY3" s="458" t="s">
        <v>1159</v>
      </c>
      <c r="JPZ3" s="458" t="s">
        <v>1159</v>
      </c>
      <c r="JQA3" s="458" t="s">
        <v>1159</v>
      </c>
      <c r="JQB3" s="458" t="s">
        <v>1159</v>
      </c>
      <c r="JQC3" s="458" t="s">
        <v>1159</v>
      </c>
      <c r="JQD3" s="458" t="s">
        <v>1159</v>
      </c>
      <c r="JQE3" s="458" t="s">
        <v>1159</v>
      </c>
      <c r="JQF3" s="458" t="s">
        <v>1159</v>
      </c>
      <c r="JQG3" s="458" t="s">
        <v>1159</v>
      </c>
      <c r="JQH3" s="458" t="s">
        <v>1159</v>
      </c>
      <c r="JQI3" s="458" t="s">
        <v>1159</v>
      </c>
      <c r="JQJ3" s="458" t="s">
        <v>1159</v>
      </c>
      <c r="JQK3" s="458" t="s">
        <v>1159</v>
      </c>
      <c r="JQL3" s="458" t="s">
        <v>1159</v>
      </c>
      <c r="JQM3" s="458" t="s">
        <v>1159</v>
      </c>
      <c r="JQN3" s="458" t="s">
        <v>1159</v>
      </c>
      <c r="JQO3" s="458" t="s">
        <v>1159</v>
      </c>
      <c r="JQP3" s="458" t="s">
        <v>1159</v>
      </c>
      <c r="JQQ3" s="458" t="s">
        <v>1159</v>
      </c>
      <c r="JQR3" s="458" t="s">
        <v>1159</v>
      </c>
      <c r="JQS3" s="458" t="s">
        <v>1159</v>
      </c>
      <c r="JQT3" s="458" t="s">
        <v>1159</v>
      </c>
      <c r="JQU3" s="458" t="s">
        <v>1159</v>
      </c>
      <c r="JQV3" s="458" t="s">
        <v>1159</v>
      </c>
      <c r="JQW3" s="458" t="s">
        <v>1159</v>
      </c>
      <c r="JQX3" s="458" t="s">
        <v>1159</v>
      </c>
      <c r="JQY3" s="458" t="s">
        <v>1159</v>
      </c>
      <c r="JQZ3" s="458" t="s">
        <v>1159</v>
      </c>
      <c r="JRA3" s="458" t="s">
        <v>1159</v>
      </c>
      <c r="JRB3" s="458" t="s">
        <v>1159</v>
      </c>
      <c r="JRC3" s="458" t="s">
        <v>1159</v>
      </c>
      <c r="JRD3" s="458" t="s">
        <v>1159</v>
      </c>
      <c r="JRE3" s="458" t="s">
        <v>1159</v>
      </c>
      <c r="JRF3" s="458" t="s">
        <v>1159</v>
      </c>
      <c r="JRG3" s="458" t="s">
        <v>1159</v>
      </c>
      <c r="JRH3" s="458" t="s">
        <v>1159</v>
      </c>
      <c r="JRI3" s="458" t="s">
        <v>1159</v>
      </c>
      <c r="JRJ3" s="458" t="s">
        <v>1159</v>
      </c>
      <c r="JRK3" s="458" t="s">
        <v>1159</v>
      </c>
      <c r="JRL3" s="458" t="s">
        <v>1159</v>
      </c>
      <c r="JRM3" s="458" t="s">
        <v>1159</v>
      </c>
      <c r="JRN3" s="458" t="s">
        <v>1159</v>
      </c>
      <c r="JRO3" s="458" t="s">
        <v>1159</v>
      </c>
      <c r="JRP3" s="458" t="s">
        <v>1159</v>
      </c>
      <c r="JRQ3" s="458" t="s">
        <v>1159</v>
      </c>
      <c r="JRR3" s="458" t="s">
        <v>1159</v>
      </c>
      <c r="JRS3" s="458" t="s">
        <v>1159</v>
      </c>
      <c r="JRT3" s="458" t="s">
        <v>1159</v>
      </c>
      <c r="JRU3" s="458" t="s">
        <v>1159</v>
      </c>
      <c r="JRV3" s="458" t="s">
        <v>1159</v>
      </c>
      <c r="JRW3" s="458" t="s">
        <v>1159</v>
      </c>
      <c r="JRX3" s="458" t="s">
        <v>1159</v>
      </c>
      <c r="JRY3" s="458" t="s">
        <v>1159</v>
      </c>
      <c r="JRZ3" s="458" t="s">
        <v>1159</v>
      </c>
      <c r="JSA3" s="458" t="s">
        <v>1159</v>
      </c>
      <c r="JSB3" s="458" t="s">
        <v>1159</v>
      </c>
      <c r="JSC3" s="458" t="s">
        <v>1159</v>
      </c>
      <c r="JSD3" s="458" t="s">
        <v>1159</v>
      </c>
      <c r="JSE3" s="458" t="s">
        <v>1159</v>
      </c>
      <c r="JSF3" s="458" t="s">
        <v>1159</v>
      </c>
      <c r="JSG3" s="458" t="s">
        <v>1159</v>
      </c>
      <c r="JSH3" s="458" t="s">
        <v>1159</v>
      </c>
      <c r="JSI3" s="458" t="s">
        <v>1159</v>
      </c>
      <c r="JSJ3" s="458" t="s">
        <v>1159</v>
      </c>
      <c r="JSK3" s="458" t="s">
        <v>1159</v>
      </c>
      <c r="JSL3" s="458" t="s">
        <v>1159</v>
      </c>
      <c r="JSM3" s="458" t="s">
        <v>1159</v>
      </c>
      <c r="JSN3" s="458" t="s">
        <v>1159</v>
      </c>
      <c r="JSO3" s="458" t="s">
        <v>1159</v>
      </c>
      <c r="JSP3" s="458" t="s">
        <v>1159</v>
      </c>
      <c r="JSQ3" s="458" t="s">
        <v>1159</v>
      </c>
      <c r="JSR3" s="458" t="s">
        <v>1159</v>
      </c>
      <c r="JSS3" s="458" t="s">
        <v>1159</v>
      </c>
      <c r="JST3" s="458" t="s">
        <v>1159</v>
      </c>
      <c r="JSU3" s="458" t="s">
        <v>1159</v>
      </c>
      <c r="JSV3" s="458" t="s">
        <v>1159</v>
      </c>
      <c r="JSW3" s="458" t="s">
        <v>1159</v>
      </c>
      <c r="JSX3" s="458" t="s">
        <v>1159</v>
      </c>
      <c r="JSY3" s="458" t="s">
        <v>1159</v>
      </c>
      <c r="JSZ3" s="458" t="s">
        <v>1159</v>
      </c>
      <c r="JTA3" s="458" t="s">
        <v>1159</v>
      </c>
      <c r="JTB3" s="458" t="s">
        <v>1159</v>
      </c>
      <c r="JTC3" s="458" t="s">
        <v>1159</v>
      </c>
      <c r="JTD3" s="458" t="s">
        <v>1159</v>
      </c>
      <c r="JTE3" s="458" t="s">
        <v>1159</v>
      </c>
      <c r="JTF3" s="458" t="s">
        <v>1159</v>
      </c>
      <c r="JTG3" s="458" t="s">
        <v>1159</v>
      </c>
      <c r="JTH3" s="458" t="s">
        <v>1159</v>
      </c>
      <c r="JTI3" s="458" t="s">
        <v>1159</v>
      </c>
      <c r="JTJ3" s="458" t="s">
        <v>1159</v>
      </c>
      <c r="JTK3" s="458" t="s">
        <v>1159</v>
      </c>
      <c r="JTL3" s="458" t="s">
        <v>1159</v>
      </c>
      <c r="JTM3" s="458" t="s">
        <v>1159</v>
      </c>
      <c r="JTN3" s="458" t="s">
        <v>1159</v>
      </c>
      <c r="JTO3" s="458" t="s">
        <v>1159</v>
      </c>
      <c r="JTP3" s="458" t="s">
        <v>1159</v>
      </c>
      <c r="JTQ3" s="458" t="s">
        <v>1159</v>
      </c>
      <c r="JTR3" s="458" t="s">
        <v>1159</v>
      </c>
      <c r="JTS3" s="458" t="s">
        <v>1159</v>
      </c>
      <c r="JTT3" s="458" t="s">
        <v>1159</v>
      </c>
      <c r="JTU3" s="458" t="s">
        <v>1159</v>
      </c>
      <c r="JTV3" s="458" t="s">
        <v>1159</v>
      </c>
      <c r="JTW3" s="458" t="s">
        <v>1159</v>
      </c>
      <c r="JTX3" s="458" t="s">
        <v>1159</v>
      </c>
      <c r="JTY3" s="458" t="s">
        <v>1159</v>
      </c>
      <c r="JTZ3" s="458" t="s">
        <v>1159</v>
      </c>
      <c r="JUA3" s="458" t="s">
        <v>1159</v>
      </c>
      <c r="JUB3" s="458" t="s">
        <v>1159</v>
      </c>
      <c r="JUC3" s="458" t="s">
        <v>1159</v>
      </c>
      <c r="JUD3" s="458" t="s">
        <v>1159</v>
      </c>
      <c r="JUE3" s="458" t="s">
        <v>1159</v>
      </c>
      <c r="JUF3" s="458" t="s">
        <v>1159</v>
      </c>
      <c r="JUG3" s="458" t="s">
        <v>1159</v>
      </c>
      <c r="JUH3" s="458" t="s">
        <v>1159</v>
      </c>
      <c r="JUI3" s="458" t="s">
        <v>1159</v>
      </c>
      <c r="JUJ3" s="458" t="s">
        <v>1159</v>
      </c>
      <c r="JUK3" s="458" t="s">
        <v>1159</v>
      </c>
      <c r="JUL3" s="458" t="s">
        <v>1159</v>
      </c>
      <c r="JUM3" s="458" t="s">
        <v>1159</v>
      </c>
      <c r="JUN3" s="458" t="s">
        <v>1159</v>
      </c>
      <c r="JUO3" s="458" t="s">
        <v>1159</v>
      </c>
      <c r="JUP3" s="458" t="s">
        <v>1159</v>
      </c>
      <c r="JUQ3" s="458" t="s">
        <v>1159</v>
      </c>
      <c r="JUR3" s="458" t="s">
        <v>1159</v>
      </c>
      <c r="JUS3" s="458" t="s">
        <v>1159</v>
      </c>
      <c r="JUT3" s="458" t="s">
        <v>1159</v>
      </c>
      <c r="JUU3" s="458" t="s">
        <v>1159</v>
      </c>
      <c r="JUV3" s="458" t="s">
        <v>1159</v>
      </c>
      <c r="JUW3" s="458" t="s">
        <v>1159</v>
      </c>
      <c r="JUX3" s="458" t="s">
        <v>1159</v>
      </c>
      <c r="JUY3" s="458" t="s">
        <v>1159</v>
      </c>
      <c r="JUZ3" s="458" t="s">
        <v>1159</v>
      </c>
      <c r="JVA3" s="458" t="s">
        <v>1159</v>
      </c>
      <c r="JVB3" s="458" t="s">
        <v>1159</v>
      </c>
      <c r="JVC3" s="458" t="s">
        <v>1159</v>
      </c>
      <c r="JVD3" s="458" t="s">
        <v>1159</v>
      </c>
      <c r="JVE3" s="458" t="s">
        <v>1159</v>
      </c>
      <c r="JVF3" s="458" t="s">
        <v>1159</v>
      </c>
      <c r="JVG3" s="458" t="s">
        <v>1159</v>
      </c>
      <c r="JVH3" s="458" t="s">
        <v>1159</v>
      </c>
      <c r="JVI3" s="458" t="s">
        <v>1159</v>
      </c>
      <c r="JVJ3" s="458" t="s">
        <v>1159</v>
      </c>
      <c r="JVK3" s="458" t="s">
        <v>1159</v>
      </c>
      <c r="JVL3" s="458" t="s">
        <v>1159</v>
      </c>
      <c r="JVM3" s="458" t="s">
        <v>1159</v>
      </c>
      <c r="JVN3" s="458" t="s">
        <v>1159</v>
      </c>
      <c r="JVO3" s="458" t="s">
        <v>1159</v>
      </c>
      <c r="JVP3" s="458" t="s">
        <v>1159</v>
      </c>
      <c r="JVQ3" s="458" t="s">
        <v>1159</v>
      </c>
      <c r="JVR3" s="458" t="s">
        <v>1159</v>
      </c>
      <c r="JVS3" s="458" t="s">
        <v>1159</v>
      </c>
      <c r="JVT3" s="458" t="s">
        <v>1159</v>
      </c>
      <c r="JVU3" s="458" t="s">
        <v>1159</v>
      </c>
      <c r="JVV3" s="458" t="s">
        <v>1159</v>
      </c>
      <c r="JVW3" s="458" t="s">
        <v>1159</v>
      </c>
      <c r="JVX3" s="458" t="s">
        <v>1159</v>
      </c>
      <c r="JVY3" s="458" t="s">
        <v>1159</v>
      </c>
      <c r="JVZ3" s="458" t="s">
        <v>1159</v>
      </c>
      <c r="JWA3" s="458" t="s">
        <v>1159</v>
      </c>
      <c r="JWB3" s="458" t="s">
        <v>1159</v>
      </c>
      <c r="JWC3" s="458" t="s">
        <v>1159</v>
      </c>
      <c r="JWD3" s="458" t="s">
        <v>1159</v>
      </c>
      <c r="JWE3" s="458" t="s">
        <v>1159</v>
      </c>
      <c r="JWF3" s="458" t="s">
        <v>1159</v>
      </c>
      <c r="JWG3" s="458" t="s">
        <v>1159</v>
      </c>
      <c r="JWH3" s="458" t="s">
        <v>1159</v>
      </c>
      <c r="JWI3" s="458" t="s">
        <v>1159</v>
      </c>
      <c r="JWJ3" s="458" t="s">
        <v>1159</v>
      </c>
      <c r="JWK3" s="458" t="s">
        <v>1159</v>
      </c>
      <c r="JWL3" s="458" t="s">
        <v>1159</v>
      </c>
      <c r="JWM3" s="458" t="s">
        <v>1159</v>
      </c>
      <c r="JWN3" s="458" t="s">
        <v>1159</v>
      </c>
      <c r="JWO3" s="458" t="s">
        <v>1159</v>
      </c>
      <c r="JWP3" s="458" t="s">
        <v>1159</v>
      </c>
      <c r="JWQ3" s="458" t="s">
        <v>1159</v>
      </c>
      <c r="JWR3" s="458" t="s">
        <v>1159</v>
      </c>
      <c r="JWS3" s="458" t="s">
        <v>1159</v>
      </c>
      <c r="JWT3" s="458" t="s">
        <v>1159</v>
      </c>
      <c r="JWU3" s="458" t="s">
        <v>1159</v>
      </c>
      <c r="JWV3" s="458" t="s">
        <v>1159</v>
      </c>
      <c r="JWW3" s="458" t="s">
        <v>1159</v>
      </c>
      <c r="JWX3" s="458" t="s">
        <v>1159</v>
      </c>
      <c r="JWY3" s="458" t="s">
        <v>1159</v>
      </c>
      <c r="JWZ3" s="458" t="s">
        <v>1159</v>
      </c>
      <c r="JXA3" s="458" t="s">
        <v>1159</v>
      </c>
      <c r="JXB3" s="458" t="s">
        <v>1159</v>
      </c>
      <c r="JXC3" s="458" t="s">
        <v>1159</v>
      </c>
      <c r="JXD3" s="458" t="s">
        <v>1159</v>
      </c>
      <c r="JXE3" s="458" t="s">
        <v>1159</v>
      </c>
      <c r="JXF3" s="458" t="s">
        <v>1159</v>
      </c>
      <c r="JXG3" s="458" t="s">
        <v>1159</v>
      </c>
      <c r="JXH3" s="458" t="s">
        <v>1159</v>
      </c>
      <c r="JXI3" s="458" t="s">
        <v>1159</v>
      </c>
      <c r="JXJ3" s="458" t="s">
        <v>1159</v>
      </c>
      <c r="JXK3" s="458" t="s">
        <v>1159</v>
      </c>
      <c r="JXL3" s="458" t="s">
        <v>1159</v>
      </c>
      <c r="JXM3" s="458" t="s">
        <v>1159</v>
      </c>
      <c r="JXN3" s="458" t="s">
        <v>1159</v>
      </c>
      <c r="JXO3" s="458" t="s">
        <v>1159</v>
      </c>
      <c r="JXP3" s="458" t="s">
        <v>1159</v>
      </c>
      <c r="JXQ3" s="458" t="s">
        <v>1159</v>
      </c>
      <c r="JXR3" s="458" t="s">
        <v>1159</v>
      </c>
      <c r="JXS3" s="458" t="s">
        <v>1159</v>
      </c>
      <c r="JXT3" s="458" t="s">
        <v>1159</v>
      </c>
      <c r="JXU3" s="458" t="s">
        <v>1159</v>
      </c>
      <c r="JXV3" s="458" t="s">
        <v>1159</v>
      </c>
      <c r="JXW3" s="458" t="s">
        <v>1159</v>
      </c>
      <c r="JXX3" s="458" t="s">
        <v>1159</v>
      </c>
      <c r="JXY3" s="458" t="s">
        <v>1159</v>
      </c>
      <c r="JXZ3" s="458" t="s">
        <v>1159</v>
      </c>
      <c r="JYA3" s="458" t="s">
        <v>1159</v>
      </c>
      <c r="JYB3" s="458" t="s">
        <v>1159</v>
      </c>
      <c r="JYC3" s="458" t="s">
        <v>1159</v>
      </c>
      <c r="JYD3" s="458" t="s">
        <v>1159</v>
      </c>
      <c r="JYE3" s="458" t="s">
        <v>1159</v>
      </c>
      <c r="JYF3" s="458" t="s">
        <v>1159</v>
      </c>
      <c r="JYG3" s="458" t="s">
        <v>1159</v>
      </c>
      <c r="JYH3" s="458" t="s">
        <v>1159</v>
      </c>
      <c r="JYI3" s="458" t="s">
        <v>1159</v>
      </c>
      <c r="JYJ3" s="458" t="s">
        <v>1159</v>
      </c>
      <c r="JYK3" s="458" t="s">
        <v>1159</v>
      </c>
      <c r="JYL3" s="458" t="s">
        <v>1159</v>
      </c>
      <c r="JYM3" s="458" t="s">
        <v>1159</v>
      </c>
      <c r="JYN3" s="458" t="s">
        <v>1159</v>
      </c>
      <c r="JYO3" s="458" t="s">
        <v>1159</v>
      </c>
      <c r="JYP3" s="458" t="s">
        <v>1159</v>
      </c>
      <c r="JYQ3" s="458" t="s">
        <v>1159</v>
      </c>
      <c r="JYR3" s="458" t="s">
        <v>1159</v>
      </c>
      <c r="JYS3" s="458" t="s">
        <v>1159</v>
      </c>
      <c r="JYT3" s="458" t="s">
        <v>1159</v>
      </c>
      <c r="JYU3" s="458" t="s">
        <v>1159</v>
      </c>
      <c r="JYV3" s="458" t="s">
        <v>1159</v>
      </c>
      <c r="JYW3" s="458" t="s">
        <v>1159</v>
      </c>
      <c r="JYX3" s="458" t="s">
        <v>1159</v>
      </c>
      <c r="JYY3" s="458" t="s">
        <v>1159</v>
      </c>
      <c r="JYZ3" s="458" t="s">
        <v>1159</v>
      </c>
      <c r="JZA3" s="458" t="s">
        <v>1159</v>
      </c>
      <c r="JZB3" s="458" t="s">
        <v>1159</v>
      </c>
      <c r="JZC3" s="458" t="s">
        <v>1159</v>
      </c>
      <c r="JZD3" s="458" t="s">
        <v>1159</v>
      </c>
      <c r="JZE3" s="458" t="s">
        <v>1159</v>
      </c>
      <c r="JZF3" s="458" t="s">
        <v>1159</v>
      </c>
      <c r="JZG3" s="458" t="s">
        <v>1159</v>
      </c>
      <c r="JZH3" s="458" t="s">
        <v>1159</v>
      </c>
      <c r="JZI3" s="458" t="s">
        <v>1159</v>
      </c>
      <c r="JZJ3" s="458" t="s">
        <v>1159</v>
      </c>
      <c r="JZK3" s="458" t="s">
        <v>1159</v>
      </c>
      <c r="JZL3" s="458" t="s">
        <v>1159</v>
      </c>
      <c r="JZM3" s="458" t="s">
        <v>1159</v>
      </c>
      <c r="JZN3" s="458" t="s">
        <v>1159</v>
      </c>
      <c r="JZO3" s="458" t="s">
        <v>1159</v>
      </c>
      <c r="JZP3" s="458" t="s">
        <v>1159</v>
      </c>
      <c r="JZQ3" s="458" t="s">
        <v>1159</v>
      </c>
      <c r="JZR3" s="458" t="s">
        <v>1159</v>
      </c>
      <c r="JZS3" s="458" t="s">
        <v>1159</v>
      </c>
      <c r="JZT3" s="458" t="s">
        <v>1159</v>
      </c>
      <c r="JZU3" s="458" t="s">
        <v>1159</v>
      </c>
      <c r="JZV3" s="458" t="s">
        <v>1159</v>
      </c>
      <c r="JZW3" s="458" t="s">
        <v>1159</v>
      </c>
      <c r="JZX3" s="458" t="s">
        <v>1159</v>
      </c>
      <c r="JZY3" s="458" t="s">
        <v>1159</v>
      </c>
      <c r="JZZ3" s="458" t="s">
        <v>1159</v>
      </c>
      <c r="KAA3" s="458" t="s">
        <v>1159</v>
      </c>
      <c r="KAB3" s="458" t="s">
        <v>1159</v>
      </c>
      <c r="KAC3" s="458" t="s">
        <v>1159</v>
      </c>
      <c r="KAD3" s="458" t="s">
        <v>1159</v>
      </c>
      <c r="KAE3" s="458" t="s">
        <v>1159</v>
      </c>
      <c r="KAF3" s="458" t="s">
        <v>1159</v>
      </c>
      <c r="KAG3" s="458" t="s">
        <v>1159</v>
      </c>
      <c r="KAH3" s="458" t="s">
        <v>1159</v>
      </c>
      <c r="KAI3" s="458" t="s">
        <v>1159</v>
      </c>
      <c r="KAJ3" s="458" t="s">
        <v>1159</v>
      </c>
      <c r="KAK3" s="458" t="s">
        <v>1159</v>
      </c>
      <c r="KAL3" s="458" t="s">
        <v>1159</v>
      </c>
      <c r="KAM3" s="458" t="s">
        <v>1159</v>
      </c>
      <c r="KAN3" s="458" t="s">
        <v>1159</v>
      </c>
      <c r="KAO3" s="458" t="s">
        <v>1159</v>
      </c>
      <c r="KAP3" s="458" t="s">
        <v>1159</v>
      </c>
      <c r="KAQ3" s="458" t="s">
        <v>1159</v>
      </c>
      <c r="KAR3" s="458" t="s">
        <v>1159</v>
      </c>
      <c r="KAS3" s="458" t="s">
        <v>1159</v>
      </c>
      <c r="KAT3" s="458" t="s">
        <v>1159</v>
      </c>
      <c r="KAU3" s="458" t="s">
        <v>1159</v>
      </c>
      <c r="KAV3" s="458" t="s">
        <v>1159</v>
      </c>
      <c r="KAW3" s="458" t="s">
        <v>1159</v>
      </c>
      <c r="KAX3" s="458" t="s">
        <v>1159</v>
      </c>
      <c r="KAY3" s="458" t="s">
        <v>1159</v>
      </c>
      <c r="KAZ3" s="458" t="s">
        <v>1159</v>
      </c>
      <c r="KBA3" s="458" t="s">
        <v>1159</v>
      </c>
      <c r="KBB3" s="458" t="s">
        <v>1159</v>
      </c>
      <c r="KBC3" s="458" t="s">
        <v>1159</v>
      </c>
      <c r="KBD3" s="458" t="s">
        <v>1159</v>
      </c>
      <c r="KBE3" s="458" t="s">
        <v>1159</v>
      </c>
      <c r="KBF3" s="458" t="s">
        <v>1159</v>
      </c>
      <c r="KBG3" s="458" t="s">
        <v>1159</v>
      </c>
      <c r="KBH3" s="458" t="s">
        <v>1159</v>
      </c>
      <c r="KBI3" s="458" t="s">
        <v>1159</v>
      </c>
      <c r="KBJ3" s="458" t="s">
        <v>1159</v>
      </c>
      <c r="KBK3" s="458" t="s">
        <v>1159</v>
      </c>
      <c r="KBL3" s="458" t="s">
        <v>1159</v>
      </c>
      <c r="KBM3" s="458" t="s">
        <v>1159</v>
      </c>
      <c r="KBN3" s="458" t="s">
        <v>1159</v>
      </c>
      <c r="KBO3" s="458" t="s">
        <v>1159</v>
      </c>
      <c r="KBP3" s="458" t="s">
        <v>1159</v>
      </c>
      <c r="KBQ3" s="458" t="s">
        <v>1159</v>
      </c>
      <c r="KBR3" s="458" t="s">
        <v>1159</v>
      </c>
      <c r="KBS3" s="458" t="s">
        <v>1159</v>
      </c>
      <c r="KBT3" s="458" t="s">
        <v>1159</v>
      </c>
      <c r="KBU3" s="458" t="s">
        <v>1159</v>
      </c>
      <c r="KBV3" s="458" t="s">
        <v>1159</v>
      </c>
      <c r="KBW3" s="458" t="s">
        <v>1159</v>
      </c>
      <c r="KBX3" s="458" t="s">
        <v>1159</v>
      </c>
      <c r="KBY3" s="458" t="s">
        <v>1159</v>
      </c>
      <c r="KBZ3" s="458" t="s">
        <v>1159</v>
      </c>
      <c r="KCA3" s="458" t="s">
        <v>1159</v>
      </c>
      <c r="KCB3" s="458" t="s">
        <v>1159</v>
      </c>
      <c r="KCC3" s="458" t="s">
        <v>1159</v>
      </c>
      <c r="KCD3" s="458" t="s">
        <v>1159</v>
      </c>
      <c r="KCE3" s="458" t="s">
        <v>1159</v>
      </c>
      <c r="KCF3" s="458" t="s">
        <v>1159</v>
      </c>
      <c r="KCG3" s="458" t="s">
        <v>1159</v>
      </c>
      <c r="KCH3" s="458" t="s">
        <v>1159</v>
      </c>
      <c r="KCI3" s="458" t="s">
        <v>1159</v>
      </c>
      <c r="KCJ3" s="458" t="s">
        <v>1159</v>
      </c>
      <c r="KCK3" s="458" t="s">
        <v>1159</v>
      </c>
      <c r="KCL3" s="458" t="s">
        <v>1159</v>
      </c>
      <c r="KCM3" s="458" t="s">
        <v>1159</v>
      </c>
      <c r="KCN3" s="458" t="s">
        <v>1159</v>
      </c>
      <c r="KCO3" s="458" t="s">
        <v>1159</v>
      </c>
      <c r="KCP3" s="458" t="s">
        <v>1159</v>
      </c>
      <c r="KCQ3" s="458" t="s">
        <v>1159</v>
      </c>
      <c r="KCR3" s="458" t="s">
        <v>1159</v>
      </c>
      <c r="KCS3" s="458" t="s">
        <v>1159</v>
      </c>
      <c r="KCT3" s="458" t="s">
        <v>1159</v>
      </c>
      <c r="KCU3" s="458" t="s">
        <v>1159</v>
      </c>
      <c r="KCV3" s="458" t="s">
        <v>1159</v>
      </c>
      <c r="KCW3" s="458" t="s">
        <v>1159</v>
      </c>
      <c r="KCX3" s="458" t="s">
        <v>1159</v>
      </c>
      <c r="KCY3" s="458" t="s">
        <v>1159</v>
      </c>
      <c r="KCZ3" s="458" t="s">
        <v>1159</v>
      </c>
      <c r="KDA3" s="458" t="s">
        <v>1159</v>
      </c>
      <c r="KDB3" s="458" t="s">
        <v>1159</v>
      </c>
      <c r="KDC3" s="458" t="s">
        <v>1159</v>
      </c>
      <c r="KDD3" s="458" t="s">
        <v>1159</v>
      </c>
      <c r="KDE3" s="458" t="s">
        <v>1159</v>
      </c>
      <c r="KDF3" s="458" t="s">
        <v>1159</v>
      </c>
      <c r="KDG3" s="458" t="s">
        <v>1159</v>
      </c>
      <c r="KDH3" s="458" t="s">
        <v>1159</v>
      </c>
      <c r="KDI3" s="458" t="s">
        <v>1159</v>
      </c>
      <c r="KDJ3" s="458" t="s">
        <v>1159</v>
      </c>
      <c r="KDK3" s="458" t="s">
        <v>1159</v>
      </c>
      <c r="KDL3" s="458" t="s">
        <v>1159</v>
      </c>
      <c r="KDM3" s="458" t="s">
        <v>1159</v>
      </c>
      <c r="KDN3" s="458" t="s">
        <v>1159</v>
      </c>
      <c r="KDO3" s="458" t="s">
        <v>1159</v>
      </c>
      <c r="KDP3" s="458" t="s">
        <v>1159</v>
      </c>
      <c r="KDQ3" s="458" t="s">
        <v>1159</v>
      </c>
      <c r="KDR3" s="458" t="s">
        <v>1159</v>
      </c>
      <c r="KDS3" s="458" t="s">
        <v>1159</v>
      </c>
      <c r="KDT3" s="458" t="s">
        <v>1159</v>
      </c>
      <c r="KDU3" s="458" t="s">
        <v>1159</v>
      </c>
      <c r="KDV3" s="458" t="s">
        <v>1159</v>
      </c>
      <c r="KDW3" s="458" t="s">
        <v>1159</v>
      </c>
      <c r="KDX3" s="458" t="s">
        <v>1159</v>
      </c>
      <c r="KDY3" s="458" t="s">
        <v>1159</v>
      </c>
      <c r="KDZ3" s="458" t="s">
        <v>1159</v>
      </c>
      <c r="KEA3" s="458" t="s">
        <v>1159</v>
      </c>
      <c r="KEB3" s="458" t="s">
        <v>1159</v>
      </c>
      <c r="KEC3" s="458" t="s">
        <v>1159</v>
      </c>
      <c r="KED3" s="458" t="s">
        <v>1159</v>
      </c>
      <c r="KEE3" s="458" t="s">
        <v>1159</v>
      </c>
      <c r="KEF3" s="458" t="s">
        <v>1159</v>
      </c>
      <c r="KEG3" s="458" t="s">
        <v>1159</v>
      </c>
      <c r="KEH3" s="458" t="s">
        <v>1159</v>
      </c>
      <c r="KEI3" s="458" t="s">
        <v>1159</v>
      </c>
      <c r="KEJ3" s="458" t="s">
        <v>1159</v>
      </c>
      <c r="KEK3" s="458" t="s">
        <v>1159</v>
      </c>
      <c r="KEL3" s="458" t="s">
        <v>1159</v>
      </c>
      <c r="KEM3" s="458" t="s">
        <v>1159</v>
      </c>
      <c r="KEN3" s="458" t="s">
        <v>1159</v>
      </c>
      <c r="KEO3" s="458" t="s">
        <v>1159</v>
      </c>
      <c r="KEP3" s="458" t="s">
        <v>1159</v>
      </c>
      <c r="KEQ3" s="458" t="s">
        <v>1159</v>
      </c>
      <c r="KER3" s="458" t="s">
        <v>1159</v>
      </c>
      <c r="KES3" s="458" t="s">
        <v>1159</v>
      </c>
      <c r="KET3" s="458" t="s">
        <v>1159</v>
      </c>
      <c r="KEU3" s="458" t="s">
        <v>1159</v>
      </c>
      <c r="KEV3" s="458" t="s">
        <v>1159</v>
      </c>
      <c r="KEW3" s="458" t="s">
        <v>1159</v>
      </c>
      <c r="KEX3" s="458" t="s">
        <v>1159</v>
      </c>
      <c r="KEY3" s="458" t="s">
        <v>1159</v>
      </c>
      <c r="KEZ3" s="458" t="s">
        <v>1159</v>
      </c>
      <c r="KFA3" s="458" t="s">
        <v>1159</v>
      </c>
      <c r="KFB3" s="458" t="s">
        <v>1159</v>
      </c>
      <c r="KFC3" s="458" t="s">
        <v>1159</v>
      </c>
      <c r="KFD3" s="458" t="s">
        <v>1159</v>
      </c>
      <c r="KFE3" s="458" t="s">
        <v>1159</v>
      </c>
      <c r="KFF3" s="458" t="s">
        <v>1159</v>
      </c>
      <c r="KFG3" s="458" t="s">
        <v>1159</v>
      </c>
      <c r="KFH3" s="458" t="s">
        <v>1159</v>
      </c>
      <c r="KFI3" s="458" t="s">
        <v>1159</v>
      </c>
      <c r="KFJ3" s="458" t="s">
        <v>1159</v>
      </c>
      <c r="KFK3" s="458" t="s">
        <v>1159</v>
      </c>
      <c r="KFL3" s="458" t="s">
        <v>1159</v>
      </c>
      <c r="KFM3" s="458" t="s">
        <v>1159</v>
      </c>
      <c r="KFN3" s="458" t="s">
        <v>1159</v>
      </c>
      <c r="KFO3" s="458" t="s">
        <v>1159</v>
      </c>
      <c r="KFP3" s="458" t="s">
        <v>1159</v>
      </c>
      <c r="KFQ3" s="458" t="s">
        <v>1159</v>
      </c>
      <c r="KFR3" s="458" t="s">
        <v>1159</v>
      </c>
      <c r="KFS3" s="458" t="s">
        <v>1159</v>
      </c>
      <c r="KFT3" s="458" t="s">
        <v>1159</v>
      </c>
      <c r="KFU3" s="458" t="s">
        <v>1159</v>
      </c>
      <c r="KFV3" s="458" t="s">
        <v>1159</v>
      </c>
      <c r="KFW3" s="458" t="s">
        <v>1159</v>
      </c>
      <c r="KFX3" s="458" t="s">
        <v>1159</v>
      </c>
      <c r="KFY3" s="458" t="s">
        <v>1159</v>
      </c>
      <c r="KFZ3" s="458" t="s">
        <v>1159</v>
      </c>
      <c r="KGA3" s="458" t="s">
        <v>1159</v>
      </c>
      <c r="KGB3" s="458" t="s">
        <v>1159</v>
      </c>
      <c r="KGC3" s="458" t="s">
        <v>1159</v>
      </c>
      <c r="KGD3" s="458" t="s">
        <v>1159</v>
      </c>
      <c r="KGE3" s="458" t="s">
        <v>1159</v>
      </c>
      <c r="KGF3" s="458" t="s">
        <v>1159</v>
      </c>
      <c r="KGG3" s="458" t="s">
        <v>1159</v>
      </c>
      <c r="KGH3" s="458" t="s">
        <v>1159</v>
      </c>
      <c r="KGI3" s="458" t="s">
        <v>1159</v>
      </c>
      <c r="KGJ3" s="458" t="s">
        <v>1159</v>
      </c>
      <c r="KGK3" s="458" t="s">
        <v>1159</v>
      </c>
      <c r="KGL3" s="458" t="s">
        <v>1159</v>
      </c>
      <c r="KGM3" s="458" t="s">
        <v>1159</v>
      </c>
      <c r="KGN3" s="458" t="s">
        <v>1159</v>
      </c>
      <c r="KGO3" s="458" t="s">
        <v>1159</v>
      </c>
      <c r="KGP3" s="458" t="s">
        <v>1159</v>
      </c>
      <c r="KGQ3" s="458" t="s">
        <v>1159</v>
      </c>
      <c r="KGR3" s="458" t="s">
        <v>1159</v>
      </c>
      <c r="KGS3" s="458" t="s">
        <v>1159</v>
      </c>
      <c r="KGT3" s="458" t="s">
        <v>1159</v>
      </c>
      <c r="KGU3" s="458" t="s">
        <v>1159</v>
      </c>
      <c r="KGV3" s="458" t="s">
        <v>1159</v>
      </c>
      <c r="KGW3" s="458" t="s">
        <v>1159</v>
      </c>
      <c r="KGX3" s="458" t="s">
        <v>1159</v>
      </c>
      <c r="KGY3" s="458" t="s">
        <v>1159</v>
      </c>
      <c r="KGZ3" s="458" t="s">
        <v>1159</v>
      </c>
      <c r="KHA3" s="458" t="s">
        <v>1159</v>
      </c>
      <c r="KHB3" s="458" t="s">
        <v>1159</v>
      </c>
      <c r="KHC3" s="458" t="s">
        <v>1159</v>
      </c>
      <c r="KHD3" s="458" t="s">
        <v>1159</v>
      </c>
      <c r="KHE3" s="458" t="s">
        <v>1159</v>
      </c>
      <c r="KHF3" s="458" t="s">
        <v>1159</v>
      </c>
      <c r="KHG3" s="458" t="s">
        <v>1159</v>
      </c>
      <c r="KHH3" s="458" t="s">
        <v>1159</v>
      </c>
      <c r="KHI3" s="458" t="s">
        <v>1159</v>
      </c>
      <c r="KHJ3" s="458" t="s">
        <v>1159</v>
      </c>
      <c r="KHK3" s="458" t="s">
        <v>1159</v>
      </c>
      <c r="KHL3" s="458" t="s">
        <v>1159</v>
      </c>
      <c r="KHM3" s="458" t="s">
        <v>1159</v>
      </c>
      <c r="KHN3" s="458" t="s">
        <v>1159</v>
      </c>
      <c r="KHO3" s="458" t="s">
        <v>1159</v>
      </c>
      <c r="KHP3" s="458" t="s">
        <v>1159</v>
      </c>
      <c r="KHQ3" s="458" t="s">
        <v>1159</v>
      </c>
      <c r="KHR3" s="458" t="s">
        <v>1159</v>
      </c>
      <c r="KHS3" s="458" t="s">
        <v>1159</v>
      </c>
      <c r="KHT3" s="458" t="s">
        <v>1159</v>
      </c>
      <c r="KHU3" s="458" t="s">
        <v>1159</v>
      </c>
      <c r="KHV3" s="458" t="s">
        <v>1159</v>
      </c>
      <c r="KHW3" s="458" t="s">
        <v>1159</v>
      </c>
      <c r="KHX3" s="458" t="s">
        <v>1159</v>
      </c>
      <c r="KHY3" s="458" t="s">
        <v>1159</v>
      </c>
      <c r="KHZ3" s="458" t="s">
        <v>1159</v>
      </c>
      <c r="KIA3" s="458" t="s">
        <v>1159</v>
      </c>
      <c r="KIB3" s="458" t="s">
        <v>1159</v>
      </c>
      <c r="KIC3" s="458" t="s">
        <v>1159</v>
      </c>
      <c r="KID3" s="458" t="s">
        <v>1159</v>
      </c>
      <c r="KIE3" s="458" t="s">
        <v>1159</v>
      </c>
      <c r="KIF3" s="458" t="s">
        <v>1159</v>
      </c>
      <c r="KIG3" s="458" t="s">
        <v>1159</v>
      </c>
      <c r="KIH3" s="458" t="s">
        <v>1159</v>
      </c>
      <c r="KII3" s="458" t="s">
        <v>1159</v>
      </c>
      <c r="KIJ3" s="458" t="s">
        <v>1159</v>
      </c>
      <c r="KIK3" s="458" t="s">
        <v>1159</v>
      </c>
      <c r="KIL3" s="458" t="s">
        <v>1159</v>
      </c>
      <c r="KIM3" s="458" t="s">
        <v>1159</v>
      </c>
      <c r="KIN3" s="458" t="s">
        <v>1159</v>
      </c>
      <c r="KIO3" s="458" t="s">
        <v>1159</v>
      </c>
      <c r="KIP3" s="458" t="s">
        <v>1159</v>
      </c>
      <c r="KIQ3" s="458" t="s">
        <v>1159</v>
      </c>
      <c r="KIR3" s="458" t="s">
        <v>1159</v>
      </c>
      <c r="KIS3" s="458" t="s">
        <v>1159</v>
      </c>
      <c r="KIT3" s="458" t="s">
        <v>1159</v>
      </c>
      <c r="KIU3" s="458" t="s">
        <v>1159</v>
      </c>
      <c r="KIV3" s="458" t="s">
        <v>1159</v>
      </c>
      <c r="KIW3" s="458" t="s">
        <v>1159</v>
      </c>
      <c r="KIX3" s="458" t="s">
        <v>1159</v>
      </c>
      <c r="KIY3" s="458" t="s">
        <v>1159</v>
      </c>
      <c r="KIZ3" s="458" t="s">
        <v>1159</v>
      </c>
      <c r="KJA3" s="458" t="s">
        <v>1159</v>
      </c>
      <c r="KJB3" s="458" t="s">
        <v>1159</v>
      </c>
      <c r="KJC3" s="458" t="s">
        <v>1159</v>
      </c>
      <c r="KJD3" s="458" t="s">
        <v>1159</v>
      </c>
      <c r="KJE3" s="458" t="s">
        <v>1159</v>
      </c>
      <c r="KJF3" s="458" t="s">
        <v>1159</v>
      </c>
      <c r="KJG3" s="458" t="s">
        <v>1159</v>
      </c>
      <c r="KJH3" s="458" t="s">
        <v>1159</v>
      </c>
      <c r="KJI3" s="458" t="s">
        <v>1159</v>
      </c>
      <c r="KJJ3" s="458" t="s">
        <v>1159</v>
      </c>
      <c r="KJK3" s="458" t="s">
        <v>1159</v>
      </c>
      <c r="KJL3" s="458" t="s">
        <v>1159</v>
      </c>
      <c r="KJM3" s="458" t="s">
        <v>1159</v>
      </c>
      <c r="KJN3" s="458" t="s">
        <v>1159</v>
      </c>
      <c r="KJO3" s="458" t="s">
        <v>1159</v>
      </c>
      <c r="KJP3" s="458" t="s">
        <v>1159</v>
      </c>
      <c r="KJQ3" s="458" t="s">
        <v>1159</v>
      </c>
      <c r="KJR3" s="458" t="s">
        <v>1159</v>
      </c>
      <c r="KJS3" s="458" t="s">
        <v>1159</v>
      </c>
      <c r="KJT3" s="458" t="s">
        <v>1159</v>
      </c>
      <c r="KJU3" s="458" t="s">
        <v>1159</v>
      </c>
      <c r="KJV3" s="458" t="s">
        <v>1159</v>
      </c>
      <c r="KJW3" s="458" t="s">
        <v>1159</v>
      </c>
      <c r="KJX3" s="458" t="s">
        <v>1159</v>
      </c>
      <c r="KJY3" s="458" t="s">
        <v>1159</v>
      </c>
      <c r="KJZ3" s="458" t="s">
        <v>1159</v>
      </c>
      <c r="KKA3" s="458" t="s">
        <v>1159</v>
      </c>
      <c r="KKB3" s="458" t="s">
        <v>1159</v>
      </c>
      <c r="KKC3" s="458" t="s">
        <v>1159</v>
      </c>
      <c r="KKD3" s="458" t="s">
        <v>1159</v>
      </c>
      <c r="KKE3" s="458" t="s">
        <v>1159</v>
      </c>
      <c r="KKF3" s="458" t="s">
        <v>1159</v>
      </c>
      <c r="KKG3" s="458" t="s">
        <v>1159</v>
      </c>
      <c r="KKH3" s="458" t="s">
        <v>1159</v>
      </c>
      <c r="KKI3" s="458" t="s">
        <v>1159</v>
      </c>
      <c r="KKJ3" s="458" t="s">
        <v>1159</v>
      </c>
      <c r="KKK3" s="458" t="s">
        <v>1159</v>
      </c>
      <c r="KKL3" s="458" t="s">
        <v>1159</v>
      </c>
      <c r="KKM3" s="458" t="s">
        <v>1159</v>
      </c>
      <c r="KKN3" s="458" t="s">
        <v>1159</v>
      </c>
      <c r="KKO3" s="458" t="s">
        <v>1159</v>
      </c>
      <c r="KKP3" s="458" t="s">
        <v>1159</v>
      </c>
      <c r="KKQ3" s="458" t="s">
        <v>1159</v>
      </c>
      <c r="KKR3" s="458" t="s">
        <v>1159</v>
      </c>
      <c r="KKS3" s="458" t="s">
        <v>1159</v>
      </c>
      <c r="KKT3" s="458" t="s">
        <v>1159</v>
      </c>
      <c r="KKU3" s="458" t="s">
        <v>1159</v>
      </c>
      <c r="KKV3" s="458" t="s">
        <v>1159</v>
      </c>
      <c r="KKW3" s="458" t="s">
        <v>1159</v>
      </c>
      <c r="KKX3" s="458" t="s">
        <v>1159</v>
      </c>
      <c r="KKY3" s="458" t="s">
        <v>1159</v>
      </c>
      <c r="KKZ3" s="458" t="s">
        <v>1159</v>
      </c>
      <c r="KLA3" s="458" t="s">
        <v>1159</v>
      </c>
      <c r="KLB3" s="458" t="s">
        <v>1159</v>
      </c>
      <c r="KLC3" s="458" t="s">
        <v>1159</v>
      </c>
      <c r="KLD3" s="458" t="s">
        <v>1159</v>
      </c>
      <c r="KLE3" s="458" t="s">
        <v>1159</v>
      </c>
      <c r="KLF3" s="458" t="s">
        <v>1159</v>
      </c>
      <c r="KLG3" s="458" t="s">
        <v>1159</v>
      </c>
      <c r="KLH3" s="458" t="s">
        <v>1159</v>
      </c>
      <c r="KLI3" s="458" t="s">
        <v>1159</v>
      </c>
      <c r="KLJ3" s="458" t="s">
        <v>1159</v>
      </c>
      <c r="KLK3" s="458" t="s">
        <v>1159</v>
      </c>
      <c r="KLL3" s="458" t="s">
        <v>1159</v>
      </c>
      <c r="KLM3" s="458" t="s">
        <v>1159</v>
      </c>
      <c r="KLN3" s="458" t="s">
        <v>1159</v>
      </c>
      <c r="KLO3" s="458" t="s">
        <v>1159</v>
      </c>
      <c r="KLP3" s="458" t="s">
        <v>1159</v>
      </c>
      <c r="KLQ3" s="458" t="s">
        <v>1159</v>
      </c>
      <c r="KLR3" s="458" t="s">
        <v>1159</v>
      </c>
      <c r="KLS3" s="458" t="s">
        <v>1159</v>
      </c>
      <c r="KLT3" s="458" t="s">
        <v>1159</v>
      </c>
      <c r="KLU3" s="458" t="s">
        <v>1159</v>
      </c>
      <c r="KLV3" s="458" t="s">
        <v>1159</v>
      </c>
      <c r="KLW3" s="458" t="s">
        <v>1159</v>
      </c>
      <c r="KLX3" s="458" t="s">
        <v>1159</v>
      </c>
      <c r="KLY3" s="458" t="s">
        <v>1159</v>
      </c>
      <c r="KLZ3" s="458" t="s">
        <v>1159</v>
      </c>
      <c r="KMA3" s="458" t="s">
        <v>1159</v>
      </c>
      <c r="KMB3" s="458" t="s">
        <v>1159</v>
      </c>
      <c r="KMC3" s="458" t="s">
        <v>1159</v>
      </c>
      <c r="KMD3" s="458" t="s">
        <v>1159</v>
      </c>
      <c r="KME3" s="458" t="s">
        <v>1159</v>
      </c>
      <c r="KMF3" s="458" t="s">
        <v>1159</v>
      </c>
      <c r="KMG3" s="458" t="s">
        <v>1159</v>
      </c>
      <c r="KMH3" s="458" t="s">
        <v>1159</v>
      </c>
      <c r="KMI3" s="458" t="s">
        <v>1159</v>
      </c>
      <c r="KMJ3" s="458" t="s">
        <v>1159</v>
      </c>
      <c r="KMK3" s="458" t="s">
        <v>1159</v>
      </c>
      <c r="KML3" s="458" t="s">
        <v>1159</v>
      </c>
      <c r="KMM3" s="458" t="s">
        <v>1159</v>
      </c>
      <c r="KMN3" s="458" t="s">
        <v>1159</v>
      </c>
      <c r="KMO3" s="458" t="s">
        <v>1159</v>
      </c>
      <c r="KMP3" s="458" t="s">
        <v>1159</v>
      </c>
      <c r="KMQ3" s="458" t="s">
        <v>1159</v>
      </c>
      <c r="KMR3" s="458" t="s">
        <v>1159</v>
      </c>
      <c r="KMS3" s="458" t="s">
        <v>1159</v>
      </c>
      <c r="KMT3" s="458" t="s">
        <v>1159</v>
      </c>
      <c r="KMU3" s="458" t="s">
        <v>1159</v>
      </c>
      <c r="KMV3" s="458" t="s">
        <v>1159</v>
      </c>
      <c r="KMW3" s="458" t="s">
        <v>1159</v>
      </c>
      <c r="KMX3" s="458" t="s">
        <v>1159</v>
      </c>
      <c r="KMY3" s="458" t="s">
        <v>1159</v>
      </c>
      <c r="KMZ3" s="458" t="s">
        <v>1159</v>
      </c>
      <c r="KNA3" s="458" t="s">
        <v>1159</v>
      </c>
      <c r="KNB3" s="458" t="s">
        <v>1159</v>
      </c>
      <c r="KNC3" s="458" t="s">
        <v>1159</v>
      </c>
      <c r="KND3" s="458" t="s">
        <v>1159</v>
      </c>
      <c r="KNE3" s="458" t="s">
        <v>1159</v>
      </c>
      <c r="KNF3" s="458" t="s">
        <v>1159</v>
      </c>
      <c r="KNG3" s="458" t="s">
        <v>1159</v>
      </c>
      <c r="KNH3" s="458" t="s">
        <v>1159</v>
      </c>
      <c r="KNI3" s="458" t="s">
        <v>1159</v>
      </c>
      <c r="KNJ3" s="458" t="s">
        <v>1159</v>
      </c>
      <c r="KNK3" s="458" t="s">
        <v>1159</v>
      </c>
      <c r="KNL3" s="458" t="s">
        <v>1159</v>
      </c>
      <c r="KNM3" s="458" t="s">
        <v>1159</v>
      </c>
      <c r="KNN3" s="458" t="s">
        <v>1159</v>
      </c>
      <c r="KNO3" s="458" t="s">
        <v>1159</v>
      </c>
      <c r="KNP3" s="458" t="s">
        <v>1159</v>
      </c>
      <c r="KNQ3" s="458" t="s">
        <v>1159</v>
      </c>
      <c r="KNR3" s="458" t="s">
        <v>1159</v>
      </c>
      <c r="KNS3" s="458" t="s">
        <v>1159</v>
      </c>
      <c r="KNT3" s="458" t="s">
        <v>1159</v>
      </c>
      <c r="KNU3" s="458" t="s">
        <v>1159</v>
      </c>
      <c r="KNV3" s="458" t="s">
        <v>1159</v>
      </c>
      <c r="KNW3" s="458" t="s">
        <v>1159</v>
      </c>
      <c r="KNX3" s="458" t="s">
        <v>1159</v>
      </c>
      <c r="KNY3" s="458" t="s">
        <v>1159</v>
      </c>
      <c r="KNZ3" s="458" t="s">
        <v>1159</v>
      </c>
      <c r="KOA3" s="458" t="s">
        <v>1159</v>
      </c>
      <c r="KOB3" s="458" t="s">
        <v>1159</v>
      </c>
      <c r="KOC3" s="458" t="s">
        <v>1159</v>
      </c>
      <c r="KOD3" s="458" t="s">
        <v>1159</v>
      </c>
      <c r="KOE3" s="458" t="s">
        <v>1159</v>
      </c>
      <c r="KOF3" s="458" t="s">
        <v>1159</v>
      </c>
      <c r="KOG3" s="458" t="s">
        <v>1159</v>
      </c>
      <c r="KOH3" s="458" t="s">
        <v>1159</v>
      </c>
      <c r="KOI3" s="458" t="s">
        <v>1159</v>
      </c>
      <c r="KOJ3" s="458" t="s">
        <v>1159</v>
      </c>
      <c r="KOK3" s="458" t="s">
        <v>1159</v>
      </c>
      <c r="KOL3" s="458" t="s">
        <v>1159</v>
      </c>
      <c r="KOM3" s="458" t="s">
        <v>1159</v>
      </c>
      <c r="KON3" s="458" t="s">
        <v>1159</v>
      </c>
      <c r="KOO3" s="458" t="s">
        <v>1159</v>
      </c>
      <c r="KOP3" s="458" t="s">
        <v>1159</v>
      </c>
      <c r="KOQ3" s="458" t="s">
        <v>1159</v>
      </c>
      <c r="KOR3" s="458" t="s">
        <v>1159</v>
      </c>
      <c r="KOS3" s="458" t="s">
        <v>1159</v>
      </c>
      <c r="KOT3" s="458" t="s">
        <v>1159</v>
      </c>
      <c r="KOU3" s="458" t="s">
        <v>1159</v>
      </c>
      <c r="KOV3" s="458" t="s">
        <v>1159</v>
      </c>
      <c r="KOW3" s="458" t="s">
        <v>1159</v>
      </c>
      <c r="KOX3" s="458" t="s">
        <v>1159</v>
      </c>
      <c r="KOY3" s="458" t="s">
        <v>1159</v>
      </c>
      <c r="KOZ3" s="458" t="s">
        <v>1159</v>
      </c>
      <c r="KPA3" s="458" t="s">
        <v>1159</v>
      </c>
      <c r="KPB3" s="458" t="s">
        <v>1159</v>
      </c>
      <c r="KPC3" s="458" t="s">
        <v>1159</v>
      </c>
      <c r="KPD3" s="458" t="s">
        <v>1159</v>
      </c>
      <c r="KPE3" s="458" t="s">
        <v>1159</v>
      </c>
      <c r="KPF3" s="458" t="s">
        <v>1159</v>
      </c>
      <c r="KPG3" s="458" t="s">
        <v>1159</v>
      </c>
      <c r="KPH3" s="458" t="s">
        <v>1159</v>
      </c>
      <c r="KPI3" s="458" t="s">
        <v>1159</v>
      </c>
      <c r="KPJ3" s="458" t="s">
        <v>1159</v>
      </c>
      <c r="KPK3" s="458" t="s">
        <v>1159</v>
      </c>
      <c r="KPL3" s="458" t="s">
        <v>1159</v>
      </c>
      <c r="KPM3" s="458" t="s">
        <v>1159</v>
      </c>
      <c r="KPN3" s="458" t="s">
        <v>1159</v>
      </c>
      <c r="KPO3" s="458" t="s">
        <v>1159</v>
      </c>
      <c r="KPP3" s="458" t="s">
        <v>1159</v>
      </c>
      <c r="KPQ3" s="458" t="s">
        <v>1159</v>
      </c>
      <c r="KPR3" s="458" t="s">
        <v>1159</v>
      </c>
      <c r="KPS3" s="458" t="s">
        <v>1159</v>
      </c>
      <c r="KPT3" s="458" t="s">
        <v>1159</v>
      </c>
      <c r="KPU3" s="458" t="s">
        <v>1159</v>
      </c>
      <c r="KPV3" s="458" t="s">
        <v>1159</v>
      </c>
      <c r="KPW3" s="458" t="s">
        <v>1159</v>
      </c>
      <c r="KPX3" s="458" t="s">
        <v>1159</v>
      </c>
      <c r="KPY3" s="458" t="s">
        <v>1159</v>
      </c>
      <c r="KPZ3" s="458" t="s">
        <v>1159</v>
      </c>
      <c r="KQA3" s="458" t="s">
        <v>1159</v>
      </c>
      <c r="KQB3" s="458" t="s">
        <v>1159</v>
      </c>
      <c r="KQC3" s="458" t="s">
        <v>1159</v>
      </c>
      <c r="KQD3" s="458" t="s">
        <v>1159</v>
      </c>
      <c r="KQE3" s="458" t="s">
        <v>1159</v>
      </c>
      <c r="KQF3" s="458" t="s">
        <v>1159</v>
      </c>
      <c r="KQG3" s="458" t="s">
        <v>1159</v>
      </c>
      <c r="KQH3" s="458" t="s">
        <v>1159</v>
      </c>
      <c r="KQI3" s="458" t="s">
        <v>1159</v>
      </c>
      <c r="KQJ3" s="458" t="s">
        <v>1159</v>
      </c>
      <c r="KQK3" s="458" t="s">
        <v>1159</v>
      </c>
      <c r="KQL3" s="458" t="s">
        <v>1159</v>
      </c>
      <c r="KQM3" s="458" t="s">
        <v>1159</v>
      </c>
      <c r="KQN3" s="458" t="s">
        <v>1159</v>
      </c>
      <c r="KQO3" s="458" t="s">
        <v>1159</v>
      </c>
      <c r="KQP3" s="458" t="s">
        <v>1159</v>
      </c>
      <c r="KQQ3" s="458" t="s">
        <v>1159</v>
      </c>
      <c r="KQR3" s="458" t="s">
        <v>1159</v>
      </c>
      <c r="KQS3" s="458" t="s">
        <v>1159</v>
      </c>
      <c r="KQT3" s="458" t="s">
        <v>1159</v>
      </c>
      <c r="KQU3" s="458" t="s">
        <v>1159</v>
      </c>
      <c r="KQV3" s="458" t="s">
        <v>1159</v>
      </c>
      <c r="KQW3" s="458" t="s">
        <v>1159</v>
      </c>
      <c r="KQX3" s="458" t="s">
        <v>1159</v>
      </c>
      <c r="KQY3" s="458" t="s">
        <v>1159</v>
      </c>
      <c r="KQZ3" s="458" t="s">
        <v>1159</v>
      </c>
      <c r="KRA3" s="458" t="s">
        <v>1159</v>
      </c>
      <c r="KRB3" s="458" t="s">
        <v>1159</v>
      </c>
      <c r="KRC3" s="458" t="s">
        <v>1159</v>
      </c>
      <c r="KRD3" s="458" t="s">
        <v>1159</v>
      </c>
      <c r="KRE3" s="458" t="s">
        <v>1159</v>
      </c>
      <c r="KRF3" s="458" t="s">
        <v>1159</v>
      </c>
      <c r="KRG3" s="458" t="s">
        <v>1159</v>
      </c>
      <c r="KRH3" s="458" t="s">
        <v>1159</v>
      </c>
      <c r="KRI3" s="458" t="s">
        <v>1159</v>
      </c>
      <c r="KRJ3" s="458" t="s">
        <v>1159</v>
      </c>
      <c r="KRK3" s="458" t="s">
        <v>1159</v>
      </c>
      <c r="KRL3" s="458" t="s">
        <v>1159</v>
      </c>
      <c r="KRM3" s="458" t="s">
        <v>1159</v>
      </c>
      <c r="KRN3" s="458" t="s">
        <v>1159</v>
      </c>
      <c r="KRO3" s="458" t="s">
        <v>1159</v>
      </c>
      <c r="KRP3" s="458" t="s">
        <v>1159</v>
      </c>
      <c r="KRQ3" s="458" t="s">
        <v>1159</v>
      </c>
      <c r="KRR3" s="458" t="s">
        <v>1159</v>
      </c>
      <c r="KRS3" s="458" t="s">
        <v>1159</v>
      </c>
      <c r="KRT3" s="458" t="s">
        <v>1159</v>
      </c>
      <c r="KRU3" s="458" t="s">
        <v>1159</v>
      </c>
      <c r="KRV3" s="458" t="s">
        <v>1159</v>
      </c>
      <c r="KRW3" s="458" t="s">
        <v>1159</v>
      </c>
      <c r="KRX3" s="458" t="s">
        <v>1159</v>
      </c>
      <c r="KRY3" s="458" t="s">
        <v>1159</v>
      </c>
      <c r="KRZ3" s="458" t="s">
        <v>1159</v>
      </c>
      <c r="KSA3" s="458" t="s">
        <v>1159</v>
      </c>
      <c r="KSB3" s="458" t="s">
        <v>1159</v>
      </c>
      <c r="KSC3" s="458" t="s">
        <v>1159</v>
      </c>
      <c r="KSD3" s="458" t="s">
        <v>1159</v>
      </c>
      <c r="KSE3" s="458" t="s">
        <v>1159</v>
      </c>
      <c r="KSF3" s="458" t="s">
        <v>1159</v>
      </c>
      <c r="KSG3" s="458" t="s">
        <v>1159</v>
      </c>
      <c r="KSH3" s="458" t="s">
        <v>1159</v>
      </c>
      <c r="KSI3" s="458" t="s">
        <v>1159</v>
      </c>
      <c r="KSJ3" s="458" t="s">
        <v>1159</v>
      </c>
      <c r="KSK3" s="458" t="s">
        <v>1159</v>
      </c>
      <c r="KSL3" s="458" t="s">
        <v>1159</v>
      </c>
      <c r="KSM3" s="458" t="s">
        <v>1159</v>
      </c>
      <c r="KSN3" s="458" t="s">
        <v>1159</v>
      </c>
      <c r="KSO3" s="458" t="s">
        <v>1159</v>
      </c>
      <c r="KSP3" s="458" t="s">
        <v>1159</v>
      </c>
      <c r="KSQ3" s="458" t="s">
        <v>1159</v>
      </c>
      <c r="KSR3" s="458" t="s">
        <v>1159</v>
      </c>
      <c r="KSS3" s="458" t="s">
        <v>1159</v>
      </c>
      <c r="KST3" s="458" t="s">
        <v>1159</v>
      </c>
      <c r="KSU3" s="458" t="s">
        <v>1159</v>
      </c>
      <c r="KSV3" s="458" t="s">
        <v>1159</v>
      </c>
      <c r="KSW3" s="458" t="s">
        <v>1159</v>
      </c>
      <c r="KSX3" s="458" t="s">
        <v>1159</v>
      </c>
      <c r="KSY3" s="458" t="s">
        <v>1159</v>
      </c>
      <c r="KSZ3" s="458" t="s">
        <v>1159</v>
      </c>
      <c r="KTA3" s="458" t="s">
        <v>1159</v>
      </c>
      <c r="KTB3" s="458" t="s">
        <v>1159</v>
      </c>
      <c r="KTC3" s="458" t="s">
        <v>1159</v>
      </c>
      <c r="KTD3" s="458" t="s">
        <v>1159</v>
      </c>
      <c r="KTE3" s="458" t="s">
        <v>1159</v>
      </c>
      <c r="KTF3" s="458" t="s">
        <v>1159</v>
      </c>
      <c r="KTG3" s="458" t="s">
        <v>1159</v>
      </c>
      <c r="KTH3" s="458" t="s">
        <v>1159</v>
      </c>
      <c r="KTI3" s="458" t="s">
        <v>1159</v>
      </c>
      <c r="KTJ3" s="458" t="s">
        <v>1159</v>
      </c>
      <c r="KTK3" s="458" t="s">
        <v>1159</v>
      </c>
      <c r="KTL3" s="458" t="s">
        <v>1159</v>
      </c>
      <c r="KTM3" s="458" t="s">
        <v>1159</v>
      </c>
      <c r="KTN3" s="458" t="s">
        <v>1159</v>
      </c>
      <c r="KTO3" s="458" t="s">
        <v>1159</v>
      </c>
      <c r="KTP3" s="458" t="s">
        <v>1159</v>
      </c>
      <c r="KTQ3" s="458" t="s">
        <v>1159</v>
      </c>
      <c r="KTR3" s="458" t="s">
        <v>1159</v>
      </c>
      <c r="KTS3" s="458" t="s">
        <v>1159</v>
      </c>
      <c r="KTT3" s="458" t="s">
        <v>1159</v>
      </c>
      <c r="KTU3" s="458" t="s">
        <v>1159</v>
      </c>
      <c r="KTV3" s="458" t="s">
        <v>1159</v>
      </c>
      <c r="KTW3" s="458" t="s">
        <v>1159</v>
      </c>
      <c r="KTX3" s="458" t="s">
        <v>1159</v>
      </c>
      <c r="KTY3" s="458" t="s">
        <v>1159</v>
      </c>
      <c r="KTZ3" s="458" t="s">
        <v>1159</v>
      </c>
      <c r="KUA3" s="458" t="s">
        <v>1159</v>
      </c>
      <c r="KUB3" s="458" t="s">
        <v>1159</v>
      </c>
      <c r="KUC3" s="458" t="s">
        <v>1159</v>
      </c>
      <c r="KUD3" s="458" t="s">
        <v>1159</v>
      </c>
      <c r="KUE3" s="458" t="s">
        <v>1159</v>
      </c>
      <c r="KUF3" s="458" t="s">
        <v>1159</v>
      </c>
      <c r="KUG3" s="458" t="s">
        <v>1159</v>
      </c>
      <c r="KUH3" s="458" t="s">
        <v>1159</v>
      </c>
      <c r="KUI3" s="458" t="s">
        <v>1159</v>
      </c>
      <c r="KUJ3" s="458" t="s">
        <v>1159</v>
      </c>
      <c r="KUK3" s="458" t="s">
        <v>1159</v>
      </c>
      <c r="KUL3" s="458" t="s">
        <v>1159</v>
      </c>
      <c r="KUM3" s="458" t="s">
        <v>1159</v>
      </c>
      <c r="KUN3" s="458" t="s">
        <v>1159</v>
      </c>
      <c r="KUO3" s="458" t="s">
        <v>1159</v>
      </c>
      <c r="KUP3" s="458" t="s">
        <v>1159</v>
      </c>
      <c r="KUQ3" s="458" t="s">
        <v>1159</v>
      </c>
      <c r="KUR3" s="458" t="s">
        <v>1159</v>
      </c>
      <c r="KUS3" s="458" t="s">
        <v>1159</v>
      </c>
      <c r="KUT3" s="458" t="s">
        <v>1159</v>
      </c>
      <c r="KUU3" s="458" t="s">
        <v>1159</v>
      </c>
      <c r="KUV3" s="458" t="s">
        <v>1159</v>
      </c>
      <c r="KUW3" s="458" t="s">
        <v>1159</v>
      </c>
      <c r="KUX3" s="458" t="s">
        <v>1159</v>
      </c>
      <c r="KUY3" s="458" t="s">
        <v>1159</v>
      </c>
      <c r="KUZ3" s="458" t="s">
        <v>1159</v>
      </c>
      <c r="KVA3" s="458" t="s">
        <v>1159</v>
      </c>
      <c r="KVB3" s="458" t="s">
        <v>1159</v>
      </c>
      <c r="KVC3" s="458" t="s">
        <v>1159</v>
      </c>
      <c r="KVD3" s="458" t="s">
        <v>1159</v>
      </c>
      <c r="KVE3" s="458" t="s">
        <v>1159</v>
      </c>
      <c r="KVF3" s="458" t="s">
        <v>1159</v>
      </c>
      <c r="KVG3" s="458" t="s">
        <v>1159</v>
      </c>
      <c r="KVH3" s="458" t="s">
        <v>1159</v>
      </c>
      <c r="KVI3" s="458" t="s">
        <v>1159</v>
      </c>
      <c r="KVJ3" s="458" t="s">
        <v>1159</v>
      </c>
      <c r="KVK3" s="458" t="s">
        <v>1159</v>
      </c>
      <c r="KVL3" s="458" t="s">
        <v>1159</v>
      </c>
      <c r="KVM3" s="458" t="s">
        <v>1159</v>
      </c>
      <c r="KVN3" s="458" t="s">
        <v>1159</v>
      </c>
      <c r="KVO3" s="458" t="s">
        <v>1159</v>
      </c>
      <c r="KVP3" s="458" t="s">
        <v>1159</v>
      </c>
      <c r="KVQ3" s="458" t="s">
        <v>1159</v>
      </c>
      <c r="KVR3" s="458" t="s">
        <v>1159</v>
      </c>
      <c r="KVS3" s="458" t="s">
        <v>1159</v>
      </c>
      <c r="KVT3" s="458" t="s">
        <v>1159</v>
      </c>
      <c r="KVU3" s="458" t="s">
        <v>1159</v>
      </c>
      <c r="KVV3" s="458" t="s">
        <v>1159</v>
      </c>
      <c r="KVW3" s="458" t="s">
        <v>1159</v>
      </c>
      <c r="KVX3" s="458" t="s">
        <v>1159</v>
      </c>
      <c r="KVY3" s="458" t="s">
        <v>1159</v>
      </c>
      <c r="KVZ3" s="458" t="s">
        <v>1159</v>
      </c>
      <c r="KWA3" s="458" t="s">
        <v>1159</v>
      </c>
      <c r="KWB3" s="458" t="s">
        <v>1159</v>
      </c>
      <c r="KWC3" s="458" t="s">
        <v>1159</v>
      </c>
      <c r="KWD3" s="458" t="s">
        <v>1159</v>
      </c>
      <c r="KWE3" s="458" t="s">
        <v>1159</v>
      </c>
      <c r="KWF3" s="458" t="s">
        <v>1159</v>
      </c>
      <c r="KWG3" s="458" t="s">
        <v>1159</v>
      </c>
      <c r="KWH3" s="458" t="s">
        <v>1159</v>
      </c>
      <c r="KWI3" s="458" t="s">
        <v>1159</v>
      </c>
      <c r="KWJ3" s="458" t="s">
        <v>1159</v>
      </c>
      <c r="KWK3" s="458" t="s">
        <v>1159</v>
      </c>
      <c r="KWL3" s="458" t="s">
        <v>1159</v>
      </c>
      <c r="KWM3" s="458" t="s">
        <v>1159</v>
      </c>
      <c r="KWN3" s="458" t="s">
        <v>1159</v>
      </c>
      <c r="KWO3" s="458" t="s">
        <v>1159</v>
      </c>
      <c r="KWP3" s="458" t="s">
        <v>1159</v>
      </c>
      <c r="KWQ3" s="458" t="s">
        <v>1159</v>
      </c>
      <c r="KWR3" s="458" t="s">
        <v>1159</v>
      </c>
      <c r="KWS3" s="458" t="s">
        <v>1159</v>
      </c>
      <c r="KWT3" s="458" t="s">
        <v>1159</v>
      </c>
      <c r="KWU3" s="458" t="s">
        <v>1159</v>
      </c>
      <c r="KWV3" s="458" t="s">
        <v>1159</v>
      </c>
      <c r="KWW3" s="458" t="s">
        <v>1159</v>
      </c>
      <c r="KWX3" s="458" t="s">
        <v>1159</v>
      </c>
      <c r="KWY3" s="458" t="s">
        <v>1159</v>
      </c>
      <c r="KWZ3" s="458" t="s">
        <v>1159</v>
      </c>
      <c r="KXA3" s="458" t="s">
        <v>1159</v>
      </c>
      <c r="KXB3" s="458" t="s">
        <v>1159</v>
      </c>
      <c r="KXC3" s="458" t="s">
        <v>1159</v>
      </c>
      <c r="KXD3" s="458" t="s">
        <v>1159</v>
      </c>
      <c r="KXE3" s="458" t="s">
        <v>1159</v>
      </c>
      <c r="KXF3" s="458" t="s">
        <v>1159</v>
      </c>
      <c r="KXG3" s="458" t="s">
        <v>1159</v>
      </c>
      <c r="KXH3" s="458" t="s">
        <v>1159</v>
      </c>
      <c r="KXI3" s="458" t="s">
        <v>1159</v>
      </c>
      <c r="KXJ3" s="458" t="s">
        <v>1159</v>
      </c>
      <c r="KXK3" s="458" t="s">
        <v>1159</v>
      </c>
      <c r="KXL3" s="458" t="s">
        <v>1159</v>
      </c>
      <c r="KXM3" s="458" t="s">
        <v>1159</v>
      </c>
      <c r="KXN3" s="458" t="s">
        <v>1159</v>
      </c>
      <c r="KXO3" s="458" t="s">
        <v>1159</v>
      </c>
      <c r="KXP3" s="458" t="s">
        <v>1159</v>
      </c>
      <c r="KXQ3" s="458" t="s">
        <v>1159</v>
      </c>
      <c r="KXR3" s="458" t="s">
        <v>1159</v>
      </c>
      <c r="KXS3" s="458" t="s">
        <v>1159</v>
      </c>
      <c r="KXT3" s="458" t="s">
        <v>1159</v>
      </c>
      <c r="KXU3" s="458" t="s">
        <v>1159</v>
      </c>
      <c r="KXV3" s="458" t="s">
        <v>1159</v>
      </c>
      <c r="KXW3" s="458" t="s">
        <v>1159</v>
      </c>
      <c r="KXX3" s="458" t="s">
        <v>1159</v>
      </c>
      <c r="KXY3" s="458" t="s">
        <v>1159</v>
      </c>
      <c r="KXZ3" s="458" t="s">
        <v>1159</v>
      </c>
      <c r="KYA3" s="458" t="s">
        <v>1159</v>
      </c>
      <c r="KYB3" s="458" t="s">
        <v>1159</v>
      </c>
      <c r="KYC3" s="458" t="s">
        <v>1159</v>
      </c>
      <c r="KYD3" s="458" t="s">
        <v>1159</v>
      </c>
      <c r="KYE3" s="458" t="s">
        <v>1159</v>
      </c>
      <c r="KYF3" s="458" t="s">
        <v>1159</v>
      </c>
      <c r="KYG3" s="458" t="s">
        <v>1159</v>
      </c>
      <c r="KYH3" s="458" t="s">
        <v>1159</v>
      </c>
      <c r="KYI3" s="458" t="s">
        <v>1159</v>
      </c>
      <c r="KYJ3" s="458" t="s">
        <v>1159</v>
      </c>
      <c r="KYK3" s="458" t="s">
        <v>1159</v>
      </c>
      <c r="KYL3" s="458" t="s">
        <v>1159</v>
      </c>
      <c r="KYM3" s="458" t="s">
        <v>1159</v>
      </c>
      <c r="KYN3" s="458" t="s">
        <v>1159</v>
      </c>
      <c r="KYO3" s="458" t="s">
        <v>1159</v>
      </c>
      <c r="KYP3" s="458" t="s">
        <v>1159</v>
      </c>
      <c r="KYQ3" s="458" t="s">
        <v>1159</v>
      </c>
      <c r="KYR3" s="458" t="s">
        <v>1159</v>
      </c>
      <c r="KYS3" s="458" t="s">
        <v>1159</v>
      </c>
      <c r="KYT3" s="458" t="s">
        <v>1159</v>
      </c>
      <c r="KYU3" s="458" t="s">
        <v>1159</v>
      </c>
      <c r="KYV3" s="458" t="s">
        <v>1159</v>
      </c>
      <c r="KYW3" s="458" t="s">
        <v>1159</v>
      </c>
      <c r="KYX3" s="458" t="s">
        <v>1159</v>
      </c>
      <c r="KYY3" s="458" t="s">
        <v>1159</v>
      </c>
      <c r="KYZ3" s="458" t="s">
        <v>1159</v>
      </c>
      <c r="KZA3" s="458" t="s">
        <v>1159</v>
      </c>
      <c r="KZB3" s="458" t="s">
        <v>1159</v>
      </c>
      <c r="KZC3" s="458" t="s">
        <v>1159</v>
      </c>
      <c r="KZD3" s="458" t="s">
        <v>1159</v>
      </c>
      <c r="KZE3" s="458" t="s">
        <v>1159</v>
      </c>
      <c r="KZF3" s="458" t="s">
        <v>1159</v>
      </c>
      <c r="KZG3" s="458" t="s">
        <v>1159</v>
      </c>
      <c r="KZH3" s="458" t="s">
        <v>1159</v>
      </c>
      <c r="KZI3" s="458" t="s">
        <v>1159</v>
      </c>
      <c r="KZJ3" s="458" t="s">
        <v>1159</v>
      </c>
      <c r="KZK3" s="458" t="s">
        <v>1159</v>
      </c>
      <c r="KZL3" s="458" t="s">
        <v>1159</v>
      </c>
      <c r="KZM3" s="458" t="s">
        <v>1159</v>
      </c>
      <c r="KZN3" s="458" t="s">
        <v>1159</v>
      </c>
      <c r="KZO3" s="458" t="s">
        <v>1159</v>
      </c>
      <c r="KZP3" s="458" t="s">
        <v>1159</v>
      </c>
      <c r="KZQ3" s="458" t="s">
        <v>1159</v>
      </c>
      <c r="KZR3" s="458" t="s">
        <v>1159</v>
      </c>
      <c r="KZS3" s="458" t="s">
        <v>1159</v>
      </c>
      <c r="KZT3" s="458" t="s">
        <v>1159</v>
      </c>
      <c r="KZU3" s="458" t="s">
        <v>1159</v>
      </c>
      <c r="KZV3" s="458" t="s">
        <v>1159</v>
      </c>
      <c r="KZW3" s="458" t="s">
        <v>1159</v>
      </c>
      <c r="KZX3" s="458" t="s">
        <v>1159</v>
      </c>
      <c r="KZY3" s="458" t="s">
        <v>1159</v>
      </c>
      <c r="KZZ3" s="458" t="s">
        <v>1159</v>
      </c>
      <c r="LAA3" s="458" t="s">
        <v>1159</v>
      </c>
      <c r="LAB3" s="458" t="s">
        <v>1159</v>
      </c>
      <c r="LAC3" s="458" t="s">
        <v>1159</v>
      </c>
      <c r="LAD3" s="458" t="s">
        <v>1159</v>
      </c>
      <c r="LAE3" s="458" t="s">
        <v>1159</v>
      </c>
      <c r="LAF3" s="458" t="s">
        <v>1159</v>
      </c>
      <c r="LAG3" s="458" t="s">
        <v>1159</v>
      </c>
      <c r="LAH3" s="458" t="s">
        <v>1159</v>
      </c>
      <c r="LAI3" s="458" t="s">
        <v>1159</v>
      </c>
      <c r="LAJ3" s="458" t="s">
        <v>1159</v>
      </c>
      <c r="LAK3" s="458" t="s">
        <v>1159</v>
      </c>
      <c r="LAL3" s="458" t="s">
        <v>1159</v>
      </c>
      <c r="LAM3" s="458" t="s">
        <v>1159</v>
      </c>
      <c r="LAN3" s="458" t="s">
        <v>1159</v>
      </c>
      <c r="LAO3" s="458" t="s">
        <v>1159</v>
      </c>
      <c r="LAP3" s="458" t="s">
        <v>1159</v>
      </c>
      <c r="LAQ3" s="458" t="s">
        <v>1159</v>
      </c>
      <c r="LAR3" s="458" t="s">
        <v>1159</v>
      </c>
      <c r="LAS3" s="458" t="s">
        <v>1159</v>
      </c>
      <c r="LAT3" s="458" t="s">
        <v>1159</v>
      </c>
      <c r="LAU3" s="458" t="s">
        <v>1159</v>
      </c>
      <c r="LAV3" s="458" t="s">
        <v>1159</v>
      </c>
      <c r="LAW3" s="458" t="s">
        <v>1159</v>
      </c>
      <c r="LAX3" s="458" t="s">
        <v>1159</v>
      </c>
      <c r="LAY3" s="458" t="s">
        <v>1159</v>
      </c>
      <c r="LAZ3" s="458" t="s">
        <v>1159</v>
      </c>
      <c r="LBA3" s="458" t="s">
        <v>1159</v>
      </c>
      <c r="LBB3" s="458" t="s">
        <v>1159</v>
      </c>
      <c r="LBC3" s="458" t="s">
        <v>1159</v>
      </c>
      <c r="LBD3" s="458" t="s">
        <v>1159</v>
      </c>
      <c r="LBE3" s="458" t="s">
        <v>1159</v>
      </c>
      <c r="LBF3" s="458" t="s">
        <v>1159</v>
      </c>
      <c r="LBG3" s="458" t="s">
        <v>1159</v>
      </c>
      <c r="LBH3" s="458" t="s">
        <v>1159</v>
      </c>
      <c r="LBI3" s="458" t="s">
        <v>1159</v>
      </c>
      <c r="LBJ3" s="458" t="s">
        <v>1159</v>
      </c>
      <c r="LBK3" s="458" t="s">
        <v>1159</v>
      </c>
      <c r="LBL3" s="458" t="s">
        <v>1159</v>
      </c>
      <c r="LBM3" s="458" t="s">
        <v>1159</v>
      </c>
      <c r="LBN3" s="458" t="s">
        <v>1159</v>
      </c>
      <c r="LBO3" s="458" t="s">
        <v>1159</v>
      </c>
      <c r="LBP3" s="458" t="s">
        <v>1159</v>
      </c>
      <c r="LBQ3" s="458" t="s">
        <v>1159</v>
      </c>
      <c r="LBR3" s="458" t="s">
        <v>1159</v>
      </c>
      <c r="LBS3" s="458" t="s">
        <v>1159</v>
      </c>
      <c r="LBT3" s="458" t="s">
        <v>1159</v>
      </c>
      <c r="LBU3" s="458" t="s">
        <v>1159</v>
      </c>
      <c r="LBV3" s="458" t="s">
        <v>1159</v>
      </c>
      <c r="LBW3" s="458" t="s">
        <v>1159</v>
      </c>
      <c r="LBX3" s="458" t="s">
        <v>1159</v>
      </c>
      <c r="LBY3" s="458" t="s">
        <v>1159</v>
      </c>
      <c r="LBZ3" s="458" t="s">
        <v>1159</v>
      </c>
      <c r="LCA3" s="458" t="s">
        <v>1159</v>
      </c>
      <c r="LCB3" s="458" t="s">
        <v>1159</v>
      </c>
      <c r="LCC3" s="458" t="s">
        <v>1159</v>
      </c>
      <c r="LCD3" s="458" t="s">
        <v>1159</v>
      </c>
      <c r="LCE3" s="458" t="s">
        <v>1159</v>
      </c>
      <c r="LCF3" s="458" t="s">
        <v>1159</v>
      </c>
      <c r="LCG3" s="458" t="s">
        <v>1159</v>
      </c>
      <c r="LCH3" s="458" t="s">
        <v>1159</v>
      </c>
      <c r="LCI3" s="458" t="s">
        <v>1159</v>
      </c>
      <c r="LCJ3" s="458" t="s">
        <v>1159</v>
      </c>
      <c r="LCK3" s="458" t="s">
        <v>1159</v>
      </c>
      <c r="LCL3" s="458" t="s">
        <v>1159</v>
      </c>
      <c r="LCM3" s="458" t="s">
        <v>1159</v>
      </c>
      <c r="LCN3" s="458" t="s">
        <v>1159</v>
      </c>
      <c r="LCO3" s="458" t="s">
        <v>1159</v>
      </c>
      <c r="LCP3" s="458" t="s">
        <v>1159</v>
      </c>
      <c r="LCQ3" s="458" t="s">
        <v>1159</v>
      </c>
      <c r="LCR3" s="458" t="s">
        <v>1159</v>
      </c>
      <c r="LCS3" s="458" t="s">
        <v>1159</v>
      </c>
      <c r="LCT3" s="458" t="s">
        <v>1159</v>
      </c>
      <c r="LCU3" s="458" t="s">
        <v>1159</v>
      </c>
      <c r="LCV3" s="458" t="s">
        <v>1159</v>
      </c>
      <c r="LCW3" s="458" t="s">
        <v>1159</v>
      </c>
      <c r="LCX3" s="458" t="s">
        <v>1159</v>
      </c>
      <c r="LCY3" s="458" t="s">
        <v>1159</v>
      </c>
      <c r="LCZ3" s="458" t="s">
        <v>1159</v>
      </c>
      <c r="LDA3" s="458" t="s">
        <v>1159</v>
      </c>
      <c r="LDB3" s="458" t="s">
        <v>1159</v>
      </c>
      <c r="LDC3" s="458" t="s">
        <v>1159</v>
      </c>
      <c r="LDD3" s="458" t="s">
        <v>1159</v>
      </c>
      <c r="LDE3" s="458" t="s">
        <v>1159</v>
      </c>
      <c r="LDF3" s="458" t="s">
        <v>1159</v>
      </c>
      <c r="LDG3" s="458" t="s">
        <v>1159</v>
      </c>
      <c r="LDH3" s="458" t="s">
        <v>1159</v>
      </c>
      <c r="LDI3" s="458" t="s">
        <v>1159</v>
      </c>
      <c r="LDJ3" s="458" t="s">
        <v>1159</v>
      </c>
      <c r="LDK3" s="458" t="s">
        <v>1159</v>
      </c>
      <c r="LDL3" s="458" t="s">
        <v>1159</v>
      </c>
      <c r="LDM3" s="458" t="s">
        <v>1159</v>
      </c>
      <c r="LDN3" s="458" t="s">
        <v>1159</v>
      </c>
      <c r="LDO3" s="458" t="s">
        <v>1159</v>
      </c>
      <c r="LDP3" s="458" t="s">
        <v>1159</v>
      </c>
      <c r="LDQ3" s="458" t="s">
        <v>1159</v>
      </c>
      <c r="LDR3" s="458" t="s">
        <v>1159</v>
      </c>
      <c r="LDS3" s="458" t="s">
        <v>1159</v>
      </c>
      <c r="LDT3" s="458" t="s">
        <v>1159</v>
      </c>
      <c r="LDU3" s="458" t="s">
        <v>1159</v>
      </c>
      <c r="LDV3" s="458" t="s">
        <v>1159</v>
      </c>
      <c r="LDW3" s="458" t="s">
        <v>1159</v>
      </c>
      <c r="LDX3" s="458" t="s">
        <v>1159</v>
      </c>
      <c r="LDY3" s="458" t="s">
        <v>1159</v>
      </c>
      <c r="LDZ3" s="458" t="s">
        <v>1159</v>
      </c>
      <c r="LEA3" s="458" t="s">
        <v>1159</v>
      </c>
      <c r="LEB3" s="458" t="s">
        <v>1159</v>
      </c>
      <c r="LEC3" s="458" t="s">
        <v>1159</v>
      </c>
      <c r="LED3" s="458" t="s">
        <v>1159</v>
      </c>
      <c r="LEE3" s="458" t="s">
        <v>1159</v>
      </c>
      <c r="LEF3" s="458" t="s">
        <v>1159</v>
      </c>
      <c r="LEG3" s="458" t="s">
        <v>1159</v>
      </c>
      <c r="LEH3" s="458" t="s">
        <v>1159</v>
      </c>
      <c r="LEI3" s="458" t="s">
        <v>1159</v>
      </c>
      <c r="LEJ3" s="458" t="s">
        <v>1159</v>
      </c>
      <c r="LEK3" s="458" t="s">
        <v>1159</v>
      </c>
      <c r="LEL3" s="458" t="s">
        <v>1159</v>
      </c>
      <c r="LEM3" s="458" t="s">
        <v>1159</v>
      </c>
      <c r="LEN3" s="458" t="s">
        <v>1159</v>
      </c>
      <c r="LEO3" s="458" t="s">
        <v>1159</v>
      </c>
      <c r="LEP3" s="458" t="s">
        <v>1159</v>
      </c>
      <c r="LEQ3" s="458" t="s">
        <v>1159</v>
      </c>
      <c r="LER3" s="458" t="s">
        <v>1159</v>
      </c>
      <c r="LES3" s="458" t="s">
        <v>1159</v>
      </c>
      <c r="LET3" s="458" t="s">
        <v>1159</v>
      </c>
      <c r="LEU3" s="458" t="s">
        <v>1159</v>
      </c>
      <c r="LEV3" s="458" t="s">
        <v>1159</v>
      </c>
      <c r="LEW3" s="458" t="s">
        <v>1159</v>
      </c>
      <c r="LEX3" s="458" t="s">
        <v>1159</v>
      </c>
      <c r="LEY3" s="458" t="s">
        <v>1159</v>
      </c>
      <c r="LEZ3" s="458" t="s">
        <v>1159</v>
      </c>
      <c r="LFA3" s="458" t="s">
        <v>1159</v>
      </c>
      <c r="LFB3" s="458" t="s">
        <v>1159</v>
      </c>
      <c r="LFC3" s="458" t="s">
        <v>1159</v>
      </c>
      <c r="LFD3" s="458" t="s">
        <v>1159</v>
      </c>
      <c r="LFE3" s="458" t="s">
        <v>1159</v>
      </c>
      <c r="LFF3" s="458" t="s">
        <v>1159</v>
      </c>
      <c r="LFG3" s="458" t="s">
        <v>1159</v>
      </c>
      <c r="LFH3" s="458" t="s">
        <v>1159</v>
      </c>
      <c r="LFI3" s="458" t="s">
        <v>1159</v>
      </c>
      <c r="LFJ3" s="458" t="s">
        <v>1159</v>
      </c>
      <c r="LFK3" s="458" t="s">
        <v>1159</v>
      </c>
      <c r="LFL3" s="458" t="s">
        <v>1159</v>
      </c>
      <c r="LFM3" s="458" t="s">
        <v>1159</v>
      </c>
      <c r="LFN3" s="458" t="s">
        <v>1159</v>
      </c>
      <c r="LFO3" s="458" t="s">
        <v>1159</v>
      </c>
      <c r="LFP3" s="458" t="s">
        <v>1159</v>
      </c>
      <c r="LFQ3" s="458" t="s">
        <v>1159</v>
      </c>
      <c r="LFR3" s="458" t="s">
        <v>1159</v>
      </c>
      <c r="LFS3" s="458" t="s">
        <v>1159</v>
      </c>
      <c r="LFT3" s="458" t="s">
        <v>1159</v>
      </c>
      <c r="LFU3" s="458" t="s">
        <v>1159</v>
      </c>
      <c r="LFV3" s="458" t="s">
        <v>1159</v>
      </c>
      <c r="LFW3" s="458" t="s">
        <v>1159</v>
      </c>
      <c r="LFX3" s="458" t="s">
        <v>1159</v>
      </c>
      <c r="LFY3" s="458" t="s">
        <v>1159</v>
      </c>
      <c r="LFZ3" s="458" t="s">
        <v>1159</v>
      </c>
      <c r="LGA3" s="458" t="s">
        <v>1159</v>
      </c>
      <c r="LGB3" s="458" t="s">
        <v>1159</v>
      </c>
      <c r="LGC3" s="458" t="s">
        <v>1159</v>
      </c>
      <c r="LGD3" s="458" t="s">
        <v>1159</v>
      </c>
      <c r="LGE3" s="458" t="s">
        <v>1159</v>
      </c>
      <c r="LGF3" s="458" t="s">
        <v>1159</v>
      </c>
      <c r="LGG3" s="458" t="s">
        <v>1159</v>
      </c>
      <c r="LGH3" s="458" t="s">
        <v>1159</v>
      </c>
      <c r="LGI3" s="458" t="s">
        <v>1159</v>
      </c>
      <c r="LGJ3" s="458" t="s">
        <v>1159</v>
      </c>
      <c r="LGK3" s="458" t="s">
        <v>1159</v>
      </c>
      <c r="LGL3" s="458" t="s">
        <v>1159</v>
      </c>
      <c r="LGM3" s="458" t="s">
        <v>1159</v>
      </c>
      <c r="LGN3" s="458" t="s">
        <v>1159</v>
      </c>
      <c r="LGO3" s="458" t="s">
        <v>1159</v>
      </c>
      <c r="LGP3" s="458" t="s">
        <v>1159</v>
      </c>
      <c r="LGQ3" s="458" t="s">
        <v>1159</v>
      </c>
      <c r="LGR3" s="458" t="s">
        <v>1159</v>
      </c>
      <c r="LGS3" s="458" t="s">
        <v>1159</v>
      </c>
      <c r="LGT3" s="458" t="s">
        <v>1159</v>
      </c>
      <c r="LGU3" s="458" t="s">
        <v>1159</v>
      </c>
      <c r="LGV3" s="458" t="s">
        <v>1159</v>
      </c>
      <c r="LGW3" s="458" t="s">
        <v>1159</v>
      </c>
      <c r="LGX3" s="458" t="s">
        <v>1159</v>
      </c>
      <c r="LGY3" s="458" t="s">
        <v>1159</v>
      </c>
      <c r="LGZ3" s="458" t="s">
        <v>1159</v>
      </c>
      <c r="LHA3" s="458" t="s">
        <v>1159</v>
      </c>
      <c r="LHB3" s="458" t="s">
        <v>1159</v>
      </c>
      <c r="LHC3" s="458" t="s">
        <v>1159</v>
      </c>
      <c r="LHD3" s="458" t="s">
        <v>1159</v>
      </c>
      <c r="LHE3" s="458" t="s">
        <v>1159</v>
      </c>
      <c r="LHF3" s="458" t="s">
        <v>1159</v>
      </c>
      <c r="LHG3" s="458" t="s">
        <v>1159</v>
      </c>
      <c r="LHH3" s="458" t="s">
        <v>1159</v>
      </c>
      <c r="LHI3" s="458" t="s">
        <v>1159</v>
      </c>
      <c r="LHJ3" s="458" t="s">
        <v>1159</v>
      </c>
      <c r="LHK3" s="458" t="s">
        <v>1159</v>
      </c>
      <c r="LHL3" s="458" t="s">
        <v>1159</v>
      </c>
      <c r="LHM3" s="458" t="s">
        <v>1159</v>
      </c>
      <c r="LHN3" s="458" t="s">
        <v>1159</v>
      </c>
      <c r="LHO3" s="458" t="s">
        <v>1159</v>
      </c>
      <c r="LHP3" s="458" t="s">
        <v>1159</v>
      </c>
      <c r="LHQ3" s="458" t="s">
        <v>1159</v>
      </c>
      <c r="LHR3" s="458" t="s">
        <v>1159</v>
      </c>
      <c r="LHS3" s="458" t="s">
        <v>1159</v>
      </c>
      <c r="LHT3" s="458" t="s">
        <v>1159</v>
      </c>
      <c r="LHU3" s="458" t="s">
        <v>1159</v>
      </c>
      <c r="LHV3" s="458" t="s">
        <v>1159</v>
      </c>
      <c r="LHW3" s="458" t="s">
        <v>1159</v>
      </c>
      <c r="LHX3" s="458" t="s">
        <v>1159</v>
      </c>
      <c r="LHY3" s="458" t="s">
        <v>1159</v>
      </c>
      <c r="LHZ3" s="458" t="s">
        <v>1159</v>
      </c>
      <c r="LIA3" s="458" t="s">
        <v>1159</v>
      </c>
      <c r="LIB3" s="458" t="s">
        <v>1159</v>
      </c>
      <c r="LIC3" s="458" t="s">
        <v>1159</v>
      </c>
      <c r="LID3" s="458" t="s">
        <v>1159</v>
      </c>
      <c r="LIE3" s="458" t="s">
        <v>1159</v>
      </c>
      <c r="LIF3" s="458" t="s">
        <v>1159</v>
      </c>
      <c r="LIG3" s="458" t="s">
        <v>1159</v>
      </c>
      <c r="LIH3" s="458" t="s">
        <v>1159</v>
      </c>
      <c r="LII3" s="458" t="s">
        <v>1159</v>
      </c>
      <c r="LIJ3" s="458" t="s">
        <v>1159</v>
      </c>
      <c r="LIK3" s="458" t="s">
        <v>1159</v>
      </c>
      <c r="LIL3" s="458" t="s">
        <v>1159</v>
      </c>
      <c r="LIM3" s="458" t="s">
        <v>1159</v>
      </c>
      <c r="LIN3" s="458" t="s">
        <v>1159</v>
      </c>
      <c r="LIO3" s="458" t="s">
        <v>1159</v>
      </c>
      <c r="LIP3" s="458" t="s">
        <v>1159</v>
      </c>
      <c r="LIQ3" s="458" t="s">
        <v>1159</v>
      </c>
      <c r="LIR3" s="458" t="s">
        <v>1159</v>
      </c>
      <c r="LIS3" s="458" t="s">
        <v>1159</v>
      </c>
      <c r="LIT3" s="458" t="s">
        <v>1159</v>
      </c>
      <c r="LIU3" s="458" t="s">
        <v>1159</v>
      </c>
      <c r="LIV3" s="458" t="s">
        <v>1159</v>
      </c>
      <c r="LIW3" s="458" t="s">
        <v>1159</v>
      </c>
      <c r="LIX3" s="458" t="s">
        <v>1159</v>
      </c>
      <c r="LIY3" s="458" t="s">
        <v>1159</v>
      </c>
      <c r="LIZ3" s="458" t="s">
        <v>1159</v>
      </c>
      <c r="LJA3" s="458" t="s">
        <v>1159</v>
      </c>
      <c r="LJB3" s="458" t="s">
        <v>1159</v>
      </c>
      <c r="LJC3" s="458" t="s">
        <v>1159</v>
      </c>
      <c r="LJD3" s="458" t="s">
        <v>1159</v>
      </c>
      <c r="LJE3" s="458" t="s">
        <v>1159</v>
      </c>
      <c r="LJF3" s="458" t="s">
        <v>1159</v>
      </c>
      <c r="LJG3" s="458" t="s">
        <v>1159</v>
      </c>
      <c r="LJH3" s="458" t="s">
        <v>1159</v>
      </c>
      <c r="LJI3" s="458" t="s">
        <v>1159</v>
      </c>
      <c r="LJJ3" s="458" t="s">
        <v>1159</v>
      </c>
      <c r="LJK3" s="458" t="s">
        <v>1159</v>
      </c>
      <c r="LJL3" s="458" t="s">
        <v>1159</v>
      </c>
      <c r="LJM3" s="458" t="s">
        <v>1159</v>
      </c>
      <c r="LJN3" s="458" t="s">
        <v>1159</v>
      </c>
      <c r="LJO3" s="458" t="s">
        <v>1159</v>
      </c>
      <c r="LJP3" s="458" t="s">
        <v>1159</v>
      </c>
      <c r="LJQ3" s="458" t="s">
        <v>1159</v>
      </c>
      <c r="LJR3" s="458" t="s">
        <v>1159</v>
      </c>
      <c r="LJS3" s="458" t="s">
        <v>1159</v>
      </c>
      <c r="LJT3" s="458" t="s">
        <v>1159</v>
      </c>
      <c r="LJU3" s="458" t="s">
        <v>1159</v>
      </c>
      <c r="LJV3" s="458" t="s">
        <v>1159</v>
      </c>
      <c r="LJW3" s="458" t="s">
        <v>1159</v>
      </c>
      <c r="LJX3" s="458" t="s">
        <v>1159</v>
      </c>
      <c r="LJY3" s="458" t="s">
        <v>1159</v>
      </c>
      <c r="LJZ3" s="458" t="s">
        <v>1159</v>
      </c>
      <c r="LKA3" s="458" t="s">
        <v>1159</v>
      </c>
      <c r="LKB3" s="458" t="s">
        <v>1159</v>
      </c>
      <c r="LKC3" s="458" t="s">
        <v>1159</v>
      </c>
      <c r="LKD3" s="458" t="s">
        <v>1159</v>
      </c>
      <c r="LKE3" s="458" t="s">
        <v>1159</v>
      </c>
      <c r="LKF3" s="458" t="s">
        <v>1159</v>
      </c>
      <c r="LKG3" s="458" t="s">
        <v>1159</v>
      </c>
      <c r="LKH3" s="458" t="s">
        <v>1159</v>
      </c>
      <c r="LKI3" s="458" t="s">
        <v>1159</v>
      </c>
      <c r="LKJ3" s="458" t="s">
        <v>1159</v>
      </c>
      <c r="LKK3" s="458" t="s">
        <v>1159</v>
      </c>
      <c r="LKL3" s="458" t="s">
        <v>1159</v>
      </c>
      <c r="LKM3" s="458" t="s">
        <v>1159</v>
      </c>
      <c r="LKN3" s="458" t="s">
        <v>1159</v>
      </c>
      <c r="LKO3" s="458" t="s">
        <v>1159</v>
      </c>
      <c r="LKP3" s="458" t="s">
        <v>1159</v>
      </c>
      <c r="LKQ3" s="458" t="s">
        <v>1159</v>
      </c>
      <c r="LKR3" s="458" t="s">
        <v>1159</v>
      </c>
      <c r="LKS3" s="458" t="s">
        <v>1159</v>
      </c>
      <c r="LKT3" s="458" t="s">
        <v>1159</v>
      </c>
      <c r="LKU3" s="458" t="s">
        <v>1159</v>
      </c>
      <c r="LKV3" s="458" t="s">
        <v>1159</v>
      </c>
      <c r="LKW3" s="458" t="s">
        <v>1159</v>
      </c>
      <c r="LKX3" s="458" t="s">
        <v>1159</v>
      </c>
      <c r="LKY3" s="458" t="s">
        <v>1159</v>
      </c>
      <c r="LKZ3" s="458" t="s">
        <v>1159</v>
      </c>
      <c r="LLA3" s="458" t="s">
        <v>1159</v>
      </c>
      <c r="LLB3" s="458" t="s">
        <v>1159</v>
      </c>
      <c r="LLC3" s="458" t="s">
        <v>1159</v>
      </c>
      <c r="LLD3" s="458" t="s">
        <v>1159</v>
      </c>
      <c r="LLE3" s="458" t="s">
        <v>1159</v>
      </c>
      <c r="LLF3" s="458" t="s">
        <v>1159</v>
      </c>
      <c r="LLG3" s="458" t="s">
        <v>1159</v>
      </c>
      <c r="LLH3" s="458" t="s">
        <v>1159</v>
      </c>
      <c r="LLI3" s="458" t="s">
        <v>1159</v>
      </c>
      <c r="LLJ3" s="458" t="s">
        <v>1159</v>
      </c>
      <c r="LLK3" s="458" t="s">
        <v>1159</v>
      </c>
      <c r="LLL3" s="458" t="s">
        <v>1159</v>
      </c>
      <c r="LLM3" s="458" t="s">
        <v>1159</v>
      </c>
      <c r="LLN3" s="458" t="s">
        <v>1159</v>
      </c>
      <c r="LLO3" s="458" t="s">
        <v>1159</v>
      </c>
      <c r="LLP3" s="458" t="s">
        <v>1159</v>
      </c>
      <c r="LLQ3" s="458" t="s">
        <v>1159</v>
      </c>
      <c r="LLR3" s="458" t="s">
        <v>1159</v>
      </c>
      <c r="LLS3" s="458" t="s">
        <v>1159</v>
      </c>
      <c r="LLT3" s="458" t="s">
        <v>1159</v>
      </c>
      <c r="LLU3" s="458" t="s">
        <v>1159</v>
      </c>
      <c r="LLV3" s="458" t="s">
        <v>1159</v>
      </c>
      <c r="LLW3" s="458" t="s">
        <v>1159</v>
      </c>
      <c r="LLX3" s="458" t="s">
        <v>1159</v>
      </c>
      <c r="LLY3" s="458" t="s">
        <v>1159</v>
      </c>
      <c r="LLZ3" s="458" t="s">
        <v>1159</v>
      </c>
      <c r="LMA3" s="458" t="s">
        <v>1159</v>
      </c>
      <c r="LMB3" s="458" t="s">
        <v>1159</v>
      </c>
      <c r="LMC3" s="458" t="s">
        <v>1159</v>
      </c>
      <c r="LMD3" s="458" t="s">
        <v>1159</v>
      </c>
      <c r="LME3" s="458" t="s">
        <v>1159</v>
      </c>
      <c r="LMF3" s="458" t="s">
        <v>1159</v>
      </c>
      <c r="LMG3" s="458" t="s">
        <v>1159</v>
      </c>
      <c r="LMH3" s="458" t="s">
        <v>1159</v>
      </c>
      <c r="LMI3" s="458" t="s">
        <v>1159</v>
      </c>
      <c r="LMJ3" s="458" t="s">
        <v>1159</v>
      </c>
      <c r="LMK3" s="458" t="s">
        <v>1159</v>
      </c>
      <c r="LML3" s="458" t="s">
        <v>1159</v>
      </c>
      <c r="LMM3" s="458" t="s">
        <v>1159</v>
      </c>
      <c r="LMN3" s="458" t="s">
        <v>1159</v>
      </c>
      <c r="LMO3" s="458" t="s">
        <v>1159</v>
      </c>
      <c r="LMP3" s="458" t="s">
        <v>1159</v>
      </c>
      <c r="LMQ3" s="458" t="s">
        <v>1159</v>
      </c>
      <c r="LMR3" s="458" t="s">
        <v>1159</v>
      </c>
      <c r="LMS3" s="458" t="s">
        <v>1159</v>
      </c>
      <c r="LMT3" s="458" t="s">
        <v>1159</v>
      </c>
      <c r="LMU3" s="458" t="s">
        <v>1159</v>
      </c>
      <c r="LMV3" s="458" t="s">
        <v>1159</v>
      </c>
      <c r="LMW3" s="458" t="s">
        <v>1159</v>
      </c>
      <c r="LMX3" s="458" t="s">
        <v>1159</v>
      </c>
      <c r="LMY3" s="458" t="s">
        <v>1159</v>
      </c>
      <c r="LMZ3" s="458" t="s">
        <v>1159</v>
      </c>
      <c r="LNA3" s="458" t="s">
        <v>1159</v>
      </c>
      <c r="LNB3" s="458" t="s">
        <v>1159</v>
      </c>
      <c r="LNC3" s="458" t="s">
        <v>1159</v>
      </c>
      <c r="LND3" s="458" t="s">
        <v>1159</v>
      </c>
      <c r="LNE3" s="458" t="s">
        <v>1159</v>
      </c>
      <c r="LNF3" s="458" t="s">
        <v>1159</v>
      </c>
      <c r="LNG3" s="458" t="s">
        <v>1159</v>
      </c>
      <c r="LNH3" s="458" t="s">
        <v>1159</v>
      </c>
      <c r="LNI3" s="458" t="s">
        <v>1159</v>
      </c>
      <c r="LNJ3" s="458" t="s">
        <v>1159</v>
      </c>
      <c r="LNK3" s="458" t="s">
        <v>1159</v>
      </c>
      <c r="LNL3" s="458" t="s">
        <v>1159</v>
      </c>
      <c r="LNM3" s="458" t="s">
        <v>1159</v>
      </c>
      <c r="LNN3" s="458" t="s">
        <v>1159</v>
      </c>
      <c r="LNO3" s="458" t="s">
        <v>1159</v>
      </c>
      <c r="LNP3" s="458" t="s">
        <v>1159</v>
      </c>
      <c r="LNQ3" s="458" t="s">
        <v>1159</v>
      </c>
      <c r="LNR3" s="458" t="s">
        <v>1159</v>
      </c>
      <c r="LNS3" s="458" t="s">
        <v>1159</v>
      </c>
      <c r="LNT3" s="458" t="s">
        <v>1159</v>
      </c>
      <c r="LNU3" s="458" t="s">
        <v>1159</v>
      </c>
      <c r="LNV3" s="458" t="s">
        <v>1159</v>
      </c>
      <c r="LNW3" s="458" t="s">
        <v>1159</v>
      </c>
      <c r="LNX3" s="458" t="s">
        <v>1159</v>
      </c>
      <c r="LNY3" s="458" t="s">
        <v>1159</v>
      </c>
      <c r="LNZ3" s="458" t="s">
        <v>1159</v>
      </c>
      <c r="LOA3" s="458" t="s">
        <v>1159</v>
      </c>
      <c r="LOB3" s="458" t="s">
        <v>1159</v>
      </c>
      <c r="LOC3" s="458" t="s">
        <v>1159</v>
      </c>
      <c r="LOD3" s="458" t="s">
        <v>1159</v>
      </c>
      <c r="LOE3" s="458" t="s">
        <v>1159</v>
      </c>
      <c r="LOF3" s="458" t="s">
        <v>1159</v>
      </c>
      <c r="LOG3" s="458" t="s">
        <v>1159</v>
      </c>
      <c r="LOH3" s="458" t="s">
        <v>1159</v>
      </c>
      <c r="LOI3" s="458" t="s">
        <v>1159</v>
      </c>
      <c r="LOJ3" s="458" t="s">
        <v>1159</v>
      </c>
      <c r="LOK3" s="458" t="s">
        <v>1159</v>
      </c>
      <c r="LOL3" s="458" t="s">
        <v>1159</v>
      </c>
      <c r="LOM3" s="458" t="s">
        <v>1159</v>
      </c>
      <c r="LON3" s="458" t="s">
        <v>1159</v>
      </c>
      <c r="LOO3" s="458" t="s">
        <v>1159</v>
      </c>
      <c r="LOP3" s="458" t="s">
        <v>1159</v>
      </c>
      <c r="LOQ3" s="458" t="s">
        <v>1159</v>
      </c>
      <c r="LOR3" s="458" t="s">
        <v>1159</v>
      </c>
      <c r="LOS3" s="458" t="s">
        <v>1159</v>
      </c>
      <c r="LOT3" s="458" t="s">
        <v>1159</v>
      </c>
      <c r="LOU3" s="458" t="s">
        <v>1159</v>
      </c>
      <c r="LOV3" s="458" t="s">
        <v>1159</v>
      </c>
      <c r="LOW3" s="458" t="s">
        <v>1159</v>
      </c>
      <c r="LOX3" s="458" t="s">
        <v>1159</v>
      </c>
      <c r="LOY3" s="458" t="s">
        <v>1159</v>
      </c>
      <c r="LOZ3" s="458" t="s">
        <v>1159</v>
      </c>
      <c r="LPA3" s="458" t="s">
        <v>1159</v>
      </c>
      <c r="LPB3" s="458" t="s">
        <v>1159</v>
      </c>
      <c r="LPC3" s="458" t="s">
        <v>1159</v>
      </c>
      <c r="LPD3" s="458" t="s">
        <v>1159</v>
      </c>
      <c r="LPE3" s="458" t="s">
        <v>1159</v>
      </c>
      <c r="LPF3" s="458" t="s">
        <v>1159</v>
      </c>
      <c r="LPG3" s="458" t="s">
        <v>1159</v>
      </c>
      <c r="LPH3" s="458" t="s">
        <v>1159</v>
      </c>
      <c r="LPI3" s="458" t="s">
        <v>1159</v>
      </c>
      <c r="LPJ3" s="458" t="s">
        <v>1159</v>
      </c>
      <c r="LPK3" s="458" t="s">
        <v>1159</v>
      </c>
      <c r="LPL3" s="458" t="s">
        <v>1159</v>
      </c>
      <c r="LPM3" s="458" t="s">
        <v>1159</v>
      </c>
      <c r="LPN3" s="458" t="s">
        <v>1159</v>
      </c>
      <c r="LPO3" s="458" t="s">
        <v>1159</v>
      </c>
      <c r="LPP3" s="458" t="s">
        <v>1159</v>
      </c>
      <c r="LPQ3" s="458" t="s">
        <v>1159</v>
      </c>
      <c r="LPR3" s="458" t="s">
        <v>1159</v>
      </c>
      <c r="LPS3" s="458" t="s">
        <v>1159</v>
      </c>
      <c r="LPT3" s="458" t="s">
        <v>1159</v>
      </c>
      <c r="LPU3" s="458" t="s">
        <v>1159</v>
      </c>
      <c r="LPV3" s="458" t="s">
        <v>1159</v>
      </c>
      <c r="LPW3" s="458" t="s">
        <v>1159</v>
      </c>
      <c r="LPX3" s="458" t="s">
        <v>1159</v>
      </c>
      <c r="LPY3" s="458" t="s">
        <v>1159</v>
      </c>
      <c r="LPZ3" s="458" t="s">
        <v>1159</v>
      </c>
      <c r="LQA3" s="458" t="s">
        <v>1159</v>
      </c>
      <c r="LQB3" s="458" t="s">
        <v>1159</v>
      </c>
      <c r="LQC3" s="458" t="s">
        <v>1159</v>
      </c>
      <c r="LQD3" s="458" t="s">
        <v>1159</v>
      </c>
      <c r="LQE3" s="458" t="s">
        <v>1159</v>
      </c>
      <c r="LQF3" s="458" t="s">
        <v>1159</v>
      </c>
      <c r="LQG3" s="458" t="s">
        <v>1159</v>
      </c>
      <c r="LQH3" s="458" t="s">
        <v>1159</v>
      </c>
      <c r="LQI3" s="458" t="s">
        <v>1159</v>
      </c>
      <c r="LQJ3" s="458" t="s">
        <v>1159</v>
      </c>
      <c r="LQK3" s="458" t="s">
        <v>1159</v>
      </c>
      <c r="LQL3" s="458" t="s">
        <v>1159</v>
      </c>
      <c r="LQM3" s="458" t="s">
        <v>1159</v>
      </c>
      <c r="LQN3" s="458" t="s">
        <v>1159</v>
      </c>
      <c r="LQO3" s="458" t="s">
        <v>1159</v>
      </c>
      <c r="LQP3" s="458" t="s">
        <v>1159</v>
      </c>
      <c r="LQQ3" s="458" t="s">
        <v>1159</v>
      </c>
      <c r="LQR3" s="458" t="s">
        <v>1159</v>
      </c>
      <c r="LQS3" s="458" t="s">
        <v>1159</v>
      </c>
      <c r="LQT3" s="458" t="s">
        <v>1159</v>
      </c>
      <c r="LQU3" s="458" t="s">
        <v>1159</v>
      </c>
      <c r="LQV3" s="458" t="s">
        <v>1159</v>
      </c>
      <c r="LQW3" s="458" t="s">
        <v>1159</v>
      </c>
      <c r="LQX3" s="458" t="s">
        <v>1159</v>
      </c>
      <c r="LQY3" s="458" t="s">
        <v>1159</v>
      </c>
      <c r="LQZ3" s="458" t="s">
        <v>1159</v>
      </c>
      <c r="LRA3" s="458" t="s">
        <v>1159</v>
      </c>
      <c r="LRB3" s="458" t="s">
        <v>1159</v>
      </c>
      <c r="LRC3" s="458" t="s">
        <v>1159</v>
      </c>
      <c r="LRD3" s="458" t="s">
        <v>1159</v>
      </c>
      <c r="LRE3" s="458" t="s">
        <v>1159</v>
      </c>
      <c r="LRF3" s="458" t="s">
        <v>1159</v>
      </c>
      <c r="LRG3" s="458" t="s">
        <v>1159</v>
      </c>
      <c r="LRH3" s="458" t="s">
        <v>1159</v>
      </c>
      <c r="LRI3" s="458" t="s">
        <v>1159</v>
      </c>
      <c r="LRJ3" s="458" t="s">
        <v>1159</v>
      </c>
      <c r="LRK3" s="458" t="s">
        <v>1159</v>
      </c>
      <c r="LRL3" s="458" t="s">
        <v>1159</v>
      </c>
      <c r="LRM3" s="458" t="s">
        <v>1159</v>
      </c>
      <c r="LRN3" s="458" t="s">
        <v>1159</v>
      </c>
      <c r="LRO3" s="458" t="s">
        <v>1159</v>
      </c>
      <c r="LRP3" s="458" t="s">
        <v>1159</v>
      </c>
      <c r="LRQ3" s="458" t="s">
        <v>1159</v>
      </c>
      <c r="LRR3" s="458" t="s">
        <v>1159</v>
      </c>
      <c r="LRS3" s="458" t="s">
        <v>1159</v>
      </c>
      <c r="LRT3" s="458" t="s">
        <v>1159</v>
      </c>
      <c r="LRU3" s="458" t="s">
        <v>1159</v>
      </c>
      <c r="LRV3" s="458" t="s">
        <v>1159</v>
      </c>
      <c r="LRW3" s="458" t="s">
        <v>1159</v>
      </c>
      <c r="LRX3" s="458" t="s">
        <v>1159</v>
      </c>
      <c r="LRY3" s="458" t="s">
        <v>1159</v>
      </c>
      <c r="LRZ3" s="458" t="s">
        <v>1159</v>
      </c>
      <c r="LSA3" s="458" t="s">
        <v>1159</v>
      </c>
      <c r="LSB3" s="458" t="s">
        <v>1159</v>
      </c>
      <c r="LSC3" s="458" t="s">
        <v>1159</v>
      </c>
      <c r="LSD3" s="458" t="s">
        <v>1159</v>
      </c>
      <c r="LSE3" s="458" t="s">
        <v>1159</v>
      </c>
      <c r="LSF3" s="458" t="s">
        <v>1159</v>
      </c>
      <c r="LSG3" s="458" t="s">
        <v>1159</v>
      </c>
      <c r="LSH3" s="458" t="s">
        <v>1159</v>
      </c>
      <c r="LSI3" s="458" t="s">
        <v>1159</v>
      </c>
      <c r="LSJ3" s="458" t="s">
        <v>1159</v>
      </c>
      <c r="LSK3" s="458" t="s">
        <v>1159</v>
      </c>
      <c r="LSL3" s="458" t="s">
        <v>1159</v>
      </c>
      <c r="LSM3" s="458" t="s">
        <v>1159</v>
      </c>
      <c r="LSN3" s="458" t="s">
        <v>1159</v>
      </c>
      <c r="LSO3" s="458" t="s">
        <v>1159</v>
      </c>
      <c r="LSP3" s="458" t="s">
        <v>1159</v>
      </c>
      <c r="LSQ3" s="458" t="s">
        <v>1159</v>
      </c>
      <c r="LSR3" s="458" t="s">
        <v>1159</v>
      </c>
      <c r="LSS3" s="458" t="s">
        <v>1159</v>
      </c>
      <c r="LST3" s="458" t="s">
        <v>1159</v>
      </c>
      <c r="LSU3" s="458" t="s">
        <v>1159</v>
      </c>
      <c r="LSV3" s="458" t="s">
        <v>1159</v>
      </c>
      <c r="LSW3" s="458" t="s">
        <v>1159</v>
      </c>
      <c r="LSX3" s="458" t="s">
        <v>1159</v>
      </c>
      <c r="LSY3" s="458" t="s">
        <v>1159</v>
      </c>
      <c r="LSZ3" s="458" t="s">
        <v>1159</v>
      </c>
      <c r="LTA3" s="458" t="s">
        <v>1159</v>
      </c>
      <c r="LTB3" s="458" t="s">
        <v>1159</v>
      </c>
      <c r="LTC3" s="458" t="s">
        <v>1159</v>
      </c>
      <c r="LTD3" s="458" t="s">
        <v>1159</v>
      </c>
      <c r="LTE3" s="458" t="s">
        <v>1159</v>
      </c>
      <c r="LTF3" s="458" t="s">
        <v>1159</v>
      </c>
      <c r="LTG3" s="458" t="s">
        <v>1159</v>
      </c>
      <c r="LTH3" s="458" t="s">
        <v>1159</v>
      </c>
      <c r="LTI3" s="458" t="s">
        <v>1159</v>
      </c>
      <c r="LTJ3" s="458" t="s">
        <v>1159</v>
      </c>
      <c r="LTK3" s="458" t="s">
        <v>1159</v>
      </c>
      <c r="LTL3" s="458" t="s">
        <v>1159</v>
      </c>
      <c r="LTM3" s="458" t="s">
        <v>1159</v>
      </c>
      <c r="LTN3" s="458" t="s">
        <v>1159</v>
      </c>
      <c r="LTO3" s="458" t="s">
        <v>1159</v>
      </c>
      <c r="LTP3" s="458" t="s">
        <v>1159</v>
      </c>
      <c r="LTQ3" s="458" t="s">
        <v>1159</v>
      </c>
      <c r="LTR3" s="458" t="s">
        <v>1159</v>
      </c>
      <c r="LTS3" s="458" t="s">
        <v>1159</v>
      </c>
      <c r="LTT3" s="458" t="s">
        <v>1159</v>
      </c>
      <c r="LTU3" s="458" t="s">
        <v>1159</v>
      </c>
      <c r="LTV3" s="458" t="s">
        <v>1159</v>
      </c>
      <c r="LTW3" s="458" t="s">
        <v>1159</v>
      </c>
      <c r="LTX3" s="458" t="s">
        <v>1159</v>
      </c>
      <c r="LTY3" s="458" t="s">
        <v>1159</v>
      </c>
      <c r="LTZ3" s="458" t="s">
        <v>1159</v>
      </c>
      <c r="LUA3" s="458" t="s">
        <v>1159</v>
      </c>
      <c r="LUB3" s="458" t="s">
        <v>1159</v>
      </c>
      <c r="LUC3" s="458" t="s">
        <v>1159</v>
      </c>
      <c r="LUD3" s="458" t="s">
        <v>1159</v>
      </c>
      <c r="LUE3" s="458" t="s">
        <v>1159</v>
      </c>
      <c r="LUF3" s="458" t="s">
        <v>1159</v>
      </c>
      <c r="LUG3" s="458" t="s">
        <v>1159</v>
      </c>
      <c r="LUH3" s="458" t="s">
        <v>1159</v>
      </c>
      <c r="LUI3" s="458" t="s">
        <v>1159</v>
      </c>
      <c r="LUJ3" s="458" t="s">
        <v>1159</v>
      </c>
      <c r="LUK3" s="458" t="s">
        <v>1159</v>
      </c>
      <c r="LUL3" s="458" t="s">
        <v>1159</v>
      </c>
      <c r="LUM3" s="458" t="s">
        <v>1159</v>
      </c>
      <c r="LUN3" s="458" t="s">
        <v>1159</v>
      </c>
      <c r="LUO3" s="458" t="s">
        <v>1159</v>
      </c>
      <c r="LUP3" s="458" t="s">
        <v>1159</v>
      </c>
      <c r="LUQ3" s="458" t="s">
        <v>1159</v>
      </c>
      <c r="LUR3" s="458" t="s">
        <v>1159</v>
      </c>
      <c r="LUS3" s="458" t="s">
        <v>1159</v>
      </c>
      <c r="LUT3" s="458" t="s">
        <v>1159</v>
      </c>
      <c r="LUU3" s="458" t="s">
        <v>1159</v>
      </c>
      <c r="LUV3" s="458" t="s">
        <v>1159</v>
      </c>
      <c r="LUW3" s="458" t="s">
        <v>1159</v>
      </c>
      <c r="LUX3" s="458" t="s">
        <v>1159</v>
      </c>
      <c r="LUY3" s="458" t="s">
        <v>1159</v>
      </c>
      <c r="LUZ3" s="458" t="s">
        <v>1159</v>
      </c>
      <c r="LVA3" s="458" t="s">
        <v>1159</v>
      </c>
      <c r="LVB3" s="458" t="s">
        <v>1159</v>
      </c>
      <c r="LVC3" s="458" t="s">
        <v>1159</v>
      </c>
      <c r="LVD3" s="458" t="s">
        <v>1159</v>
      </c>
      <c r="LVE3" s="458" t="s">
        <v>1159</v>
      </c>
      <c r="LVF3" s="458" t="s">
        <v>1159</v>
      </c>
      <c r="LVG3" s="458" t="s">
        <v>1159</v>
      </c>
      <c r="LVH3" s="458" t="s">
        <v>1159</v>
      </c>
      <c r="LVI3" s="458" t="s">
        <v>1159</v>
      </c>
      <c r="LVJ3" s="458" t="s">
        <v>1159</v>
      </c>
      <c r="LVK3" s="458" t="s">
        <v>1159</v>
      </c>
      <c r="LVL3" s="458" t="s">
        <v>1159</v>
      </c>
      <c r="LVM3" s="458" t="s">
        <v>1159</v>
      </c>
      <c r="LVN3" s="458" t="s">
        <v>1159</v>
      </c>
      <c r="LVO3" s="458" t="s">
        <v>1159</v>
      </c>
      <c r="LVP3" s="458" t="s">
        <v>1159</v>
      </c>
      <c r="LVQ3" s="458" t="s">
        <v>1159</v>
      </c>
      <c r="LVR3" s="458" t="s">
        <v>1159</v>
      </c>
      <c r="LVS3" s="458" t="s">
        <v>1159</v>
      </c>
      <c r="LVT3" s="458" t="s">
        <v>1159</v>
      </c>
      <c r="LVU3" s="458" t="s">
        <v>1159</v>
      </c>
      <c r="LVV3" s="458" t="s">
        <v>1159</v>
      </c>
      <c r="LVW3" s="458" t="s">
        <v>1159</v>
      </c>
      <c r="LVX3" s="458" t="s">
        <v>1159</v>
      </c>
      <c r="LVY3" s="458" t="s">
        <v>1159</v>
      </c>
      <c r="LVZ3" s="458" t="s">
        <v>1159</v>
      </c>
      <c r="LWA3" s="458" t="s">
        <v>1159</v>
      </c>
      <c r="LWB3" s="458" t="s">
        <v>1159</v>
      </c>
      <c r="LWC3" s="458" t="s">
        <v>1159</v>
      </c>
      <c r="LWD3" s="458" t="s">
        <v>1159</v>
      </c>
      <c r="LWE3" s="458" t="s">
        <v>1159</v>
      </c>
      <c r="LWF3" s="458" t="s">
        <v>1159</v>
      </c>
      <c r="LWG3" s="458" t="s">
        <v>1159</v>
      </c>
      <c r="LWH3" s="458" t="s">
        <v>1159</v>
      </c>
      <c r="LWI3" s="458" t="s">
        <v>1159</v>
      </c>
      <c r="LWJ3" s="458" t="s">
        <v>1159</v>
      </c>
      <c r="LWK3" s="458" t="s">
        <v>1159</v>
      </c>
      <c r="LWL3" s="458" t="s">
        <v>1159</v>
      </c>
      <c r="LWM3" s="458" t="s">
        <v>1159</v>
      </c>
      <c r="LWN3" s="458" t="s">
        <v>1159</v>
      </c>
      <c r="LWO3" s="458" t="s">
        <v>1159</v>
      </c>
      <c r="LWP3" s="458" t="s">
        <v>1159</v>
      </c>
      <c r="LWQ3" s="458" t="s">
        <v>1159</v>
      </c>
      <c r="LWR3" s="458" t="s">
        <v>1159</v>
      </c>
      <c r="LWS3" s="458" t="s">
        <v>1159</v>
      </c>
      <c r="LWT3" s="458" t="s">
        <v>1159</v>
      </c>
      <c r="LWU3" s="458" t="s">
        <v>1159</v>
      </c>
      <c r="LWV3" s="458" t="s">
        <v>1159</v>
      </c>
      <c r="LWW3" s="458" t="s">
        <v>1159</v>
      </c>
      <c r="LWX3" s="458" t="s">
        <v>1159</v>
      </c>
      <c r="LWY3" s="458" t="s">
        <v>1159</v>
      </c>
      <c r="LWZ3" s="458" t="s">
        <v>1159</v>
      </c>
      <c r="LXA3" s="458" t="s">
        <v>1159</v>
      </c>
      <c r="LXB3" s="458" t="s">
        <v>1159</v>
      </c>
      <c r="LXC3" s="458" t="s">
        <v>1159</v>
      </c>
      <c r="LXD3" s="458" t="s">
        <v>1159</v>
      </c>
      <c r="LXE3" s="458" t="s">
        <v>1159</v>
      </c>
      <c r="LXF3" s="458" t="s">
        <v>1159</v>
      </c>
      <c r="LXG3" s="458" t="s">
        <v>1159</v>
      </c>
      <c r="LXH3" s="458" t="s">
        <v>1159</v>
      </c>
      <c r="LXI3" s="458" t="s">
        <v>1159</v>
      </c>
      <c r="LXJ3" s="458" t="s">
        <v>1159</v>
      </c>
      <c r="LXK3" s="458" t="s">
        <v>1159</v>
      </c>
      <c r="LXL3" s="458" t="s">
        <v>1159</v>
      </c>
      <c r="LXM3" s="458" t="s">
        <v>1159</v>
      </c>
      <c r="LXN3" s="458" t="s">
        <v>1159</v>
      </c>
      <c r="LXO3" s="458" t="s">
        <v>1159</v>
      </c>
      <c r="LXP3" s="458" t="s">
        <v>1159</v>
      </c>
      <c r="LXQ3" s="458" t="s">
        <v>1159</v>
      </c>
      <c r="LXR3" s="458" t="s">
        <v>1159</v>
      </c>
      <c r="LXS3" s="458" t="s">
        <v>1159</v>
      </c>
      <c r="LXT3" s="458" t="s">
        <v>1159</v>
      </c>
      <c r="LXU3" s="458" t="s">
        <v>1159</v>
      </c>
      <c r="LXV3" s="458" t="s">
        <v>1159</v>
      </c>
      <c r="LXW3" s="458" t="s">
        <v>1159</v>
      </c>
      <c r="LXX3" s="458" t="s">
        <v>1159</v>
      </c>
      <c r="LXY3" s="458" t="s">
        <v>1159</v>
      </c>
      <c r="LXZ3" s="458" t="s">
        <v>1159</v>
      </c>
      <c r="LYA3" s="458" t="s">
        <v>1159</v>
      </c>
      <c r="LYB3" s="458" t="s">
        <v>1159</v>
      </c>
      <c r="LYC3" s="458" t="s">
        <v>1159</v>
      </c>
      <c r="LYD3" s="458" t="s">
        <v>1159</v>
      </c>
      <c r="LYE3" s="458" t="s">
        <v>1159</v>
      </c>
      <c r="LYF3" s="458" t="s">
        <v>1159</v>
      </c>
      <c r="LYG3" s="458" t="s">
        <v>1159</v>
      </c>
      <c r="LYH3" s="458" t="s">
        <v>1159</v>
      </c>
      <c r="LYI3" s="458" t="s">
        <v>1159</v>
      </c>
      <c r="LYJ3" s="458" t="s">
        <v>1159</v>
      </c>
      <c r="LYK3" s="458" t="s">
        <v>1159</v>
      </c>
      <c r="LYL3" s="458" t="s">
        <v>1159</v>
      </c>
      <c r="LYM3" s="458" t="s">
        <v>1159</v>
      </c>
      <c r="LYN3" s="458" t="s">
        <v>1159</v>
      </c>
      <c r="LYO3" s="458" t="s">
        <v>1159</v>
      </c>
      <c r="LYP3" s="458" t="s">
        <v>1159</v>
      </c>
      <c r="LYQ3" s="458" t="s">
        <v>1159</v>
      </c>
      <c r="LYR3" s="458" t="s">
        <v>1159</v>
      </c>
      <c r="LYS3" s="458" t="s">
        <v>1159</v>
      </c>
      <c r="LYT3" s="458" t="s">
        <v>1159</v>
      </c>
      <c r="LYU3" s="458" t="s">
        <v>1159</v>
      </c>
      <c r="LYV3" s="458" t="s">
        <v>1159</v>
      </c>
      <c r="LYW3" s="458" t="s">
        <v>1159</v>
      </c>
      <c r="LYX3" s="458" t="s">
        <v>1159</v>
      </c>
      <c r="LYY3" s="458" t="s">
        <v>1159</v>
      </c>
      <c r="LYZ3" s="458" t="s">
        <v>1159</v>
      </c>
      <c r="LZA3" s="458" t="s">
        <v>1159</v>
      </c>
      <c r="LZB3" s="458" t="s">
        <v>1159</v>
      </c>
      <c r="LZC3" s="458" t="s">
        <v>1159</v>
      </c>
      <c r="LZD3" s="458" t="s">
        <v>1159</v>
      </c>
      <c r="LZE3" s="458" t="s">
        <v>1159</v>
      </c>
      <c r="LZF3" s="458" t="s">
        <v>1159</v>
      </c>
      <c r="LZG3" s="458" t="s">
        <v>1159</v>
      </c>
      <c r="LZH3" s="458" t="s">
        <v>1159</v>
      </c>
      <c r="LZI3" s="458" t="s">
        <v>1159</v>
      </c>
      <c r="LZJ3" s="458" t="s">
        <v>1159</v>
      </c>
      <c r="LZK3" s="458" t="s">
        <v>1159</v>
      </c>
      <c r="LZL3" s="458" t="s">
        <v>1159</v>
      </c>
      <c r="LZM3" s="458" t="s">
        <v>1159</v>
      </c>
      <c r="LZN3" s="458" t="s">
        <v>1159</v>
      </c>
      <c r="LZO3" s="458" t="s">
        <v>1159</v>
      </c>
      <c r="LZP3" s="458" t="s">
        <v>1159</v>
      </c>
      <c r="LZQ3" s="458" t="s">
        <v>1159</v>
      </c>
      <c r="LZR3" s="458" t="s">
        <v>1159</v>
      </c>
      <c r="LZS3" s="458" t="s">
        <v>1159</v>
      </c>
      <c r="LZT3" s="458" t="s">
        <v>1159</v>
      </c>
      <c r="LZU3" s="458" t="s">
        <v>1159</v>
      </c>
      <c r="LZV3" s="458" t="s">
        <v>1159</v>
      </c>
      <c r="LZW3" s="458" t="s">
        <v>1159</v>
      </c>
      <c r="LZX3" s="458" t="s">
        <v>1159</v>
      </c>
      <c r="LZY3" s="458" t="s">
        <v>1159</v>
      </c>
      <c r="LZZ3" s="458" t="s">
        <v>1159</v>
      </c>
      <c r="MAA3" s="458" t="s">
        <v>1159</v>
      </c>
      <c r="MAB3" s="458" t="s">
        <v>1159</v>
      </c>
      <c r="MAC3" s="458" t="s">
        <v>1159</v>
      </c>
      <c r="MAD3" s="458" t="s">
        <v>1159</v>
      </c>
      <c r="MAE3" s="458" t="s">
        <v>1159</v>
      </c>
      <c r="MAF3" s="458" t="s">
        <v>1159</v>
      </c>
      <c r="MAG3" s="458" t="s">
        <v>1159</v>
      </c>
      <c r="MAH3" s="458" t="s">
        <v>1159</v>
      </c>
      <c r="MAI3" s="458" t="s">
        <v>1159</v>
      </c>
      <c r="MAJ3" s="458" t="s">
        <v>1159</v>
      </c>
      <c r="MAK3" s="458" t="s">
        <v>1159</v>
      </c>
      <c r="MAL3" s="458" t="s">
        <v>1159</v>
      </c>
      <c r="MAM3" s="458" t="s">
        <v>1159</v>
      </c>
      <c r="MAN3" s="458" t="s">
        <v>1159</v>
      </c>
      <c r="MAO3" s="458" t="s">
        <v>1159</v>
      </c>
      <c r="MAP3" s="458" t="s">
        <v>1159</v>
      </c>
      <c r="MAQ3" s="458" t="s">
        <v>1159</v>
      </c>
      <c r="MAR3" s="458" t="s">
        <v>1159</v>
      </c>
      <c r="MAS3" s="458" t="s">
        <v>1159</v>
      </c>
      <c r="MAT3" s="458" t="s">
        <v>1159</v>
      </c>
      <c r="MAU3" s="458" t="s">
        <v>1159</v>
      </c>
      <c r="MAV3" s="458" t="s">
        <v>1159</v>
      </c>
      <c r="MAW3" s="458" t="s">
        <v>1159</v>
      </c>
      <c r="MAX3" s="458" t="s">
        <v>1159</v>
      </c>
      <c r="MAY3" s="458" t="s">
        <v>1159</v>
      </c>
      <c r="MAZ3" s="458" t="s">
        <v>1159</v>
      </c>
      <c r="MBA3" s="458" t="s">
        <v>1159</v>
      </c>
      <c r="MBB3" s="458" t="s">
        <v>1159</v>
      </c>
      <c r="MBC3" s="458" t="s">
        <v>1159</v>
      </c>
      <c r="MBD3" s="458" t="s">
        <v>1159</v>
      </c>
      <c r="MBE3" s="458" t="s">
        <v>1159</v>
      </c>
      <c r="MBF3" s="458" t="s">
        <v>1159</v>
      </c>
      <c r="MBG3" s="458" t="s">
        <v>1159</v>
      </c>
      <c r="MBH3" s="458" t="s">
        <v>1159</v>
      </c>
      <c r="MBI3" s="458" t="s">
        <v>1159</v>
      </c>
      <c r="MBJ3" s="458" t="s">
        <v>1159</v>
      </c>
      <c r="MBK3" s="458" t="s">
        <v>1159</v>
      </c>
      <c r="MBL3" s="458" t="s">
        <v>1159</v>
      </c>
      <c r="MBM3" s="458" t="s">
        <v>1159</v>
      </c>
      <c r="MBN3" s="458" t="s">
        <v>1159</v>
      </c>
      <c r="MBO3" s="458" t="s">
        <v>1159</v>
      </c>
      <c r="MBP3" s="458" t="s">
        <v>1159</v>
      </c>
      <c r="MBQ3" s="458" t="s">
        <v>1159</v>
      </c>
      <c r="MBR3" s="458" t="s">
        <v>1159</v>
      </c>
      <c r="MBS3" s="458" t="s">
        <v>1159</v>
      </c>
      <c r="MBT3" s="458" t="s">
        <v>1159</v>
      </c>
      <c r="MBU3" s="458" t="s">
        <v>1159</v>
      </c>
      <c r="MBV3" s="458" t="s">
        <v>1159</v>
      </c>
      <c r="MBW3" s="458" t="s">
        <v>1159</v>
      </c>
      <c r="MBX3" s="458" t="s">
        <v>1159</v>
      </c>
      <c r="MBY3" s="458" t="s">
        <v>1159</v>
      </c>
      <c r="MBZ3" s="458" t="s">
        <v>1159</v>
      </c>
      <c r="MCA3" s="458" t="s">
        <v>1159</v>
      </c>
      <c r="MCB3" s="458" t="s">
        <v>1159</v>
      </c>
      <c r="MCC3" s="458" t="s">
        <v>1159</v>
      </c>
      <c r="MCD3" s="458" t="s">
        <v>1159</v>
      </c>
      <c r="MCE3" s="458" t="s">
        <v>1159</v>
      </c>
      <c r="MCF3" s="458" t="s">
        <v>1159</v>
      </c>
      <c r="MCG3" s="458" t="s">
        <v>1159</v>
      </c>
      <c r="MCH3" s="458" t="s">
        <v>1159</v>
      </c>
      <c r="MCI3" s="458" t="s">
        <v>1159</v>
      </c>
      <c r="MCJ3" s="458" t="s">
        <v>1159</v>
      </c>
      <c r="MCK3" s="458" t="s">
        <v>1159</v>
      </c>
      <c r="MCL3" s="458" t="s">
        <v>1159</v>
      </c>
      <c r="MCM3" s="458" t="s">
        <v>1159</v>
      </c>
      <c r="MCN3" s="458" t="s">
        <v>1159</v>
      </c>
      <c r="MCO3" s="458" t="s">
        <v>1159</v>
      </c>
      <c r="MCP3" s="458" t="s">
        <v>1159</v>
      </c>
      <c r="MCQ3" s="458" t="s">
        <v>1159</v>
      </c>
      <c r="MCR3" s="458" t="s">
        <v>1159</v>
      </c>
      <c r="MCS3" s="458" t="s">
        <v>1159</v>
      </c>
      <c r="MCT3" s="458" t="s">
        <v>1159</v>
      </c>
      <c r="MCU3" s="458" t="s">
        <v>1159</v>
      </c>
      <c r="MCV3" s="458" t="s">
        <v>1159</v>
      </c>
      <c r="MCW3" s="458" t="s">
        <v>1159</v>
      </c>
      <c r="MCX3" s="458" t="s">
        <v>1159</v>
      </c>
      <c r="MCY3" s="458" t="s">
        <v>1159</v>
      </c>
      <c r="MCZ3" s="458" t="s">
        <v>1159</v>
      </c>
      <c r="MDA3" s="458" t="s">
        <v>1159</v>
      </c>
      <c r="MDB3" s="458" t="s">
        <v>1159</v>
      </c>
      <c r="MDC3" s="458" t="s">
        <v>1159</v>
      </c>
      <c r="MDD3" s="458" t="s">
        <v>1159</v>
      </c>
      <c r="MDE3" s="458" t="s">
        <v>1159</v>
      </c>
      <c r="MDF3" s="458" t="s">
        <v>1159</v>
      </c>
      <c r="MDG3" s="458" t="s">
        <v>1159</v>
      </c>
      <c r="MDH3" s="458" t="s">
        <v>1159</v>
      </c>
      <c r="MDI3" s="458" t="s">
        <v>1159</v>
      </c>
      <c r="MDJ3" s="458" t="s">
        <v>1159</v>
      </c>
      <c r="MDK3" s="458" t="s">
        <v>1159</v>
      </c>
      <c r="MDL3" s="458" t="s">
        <v>1159</v>
      </c>
      <c r="MDM3" s="458" t="s">
        <v>1159</v>
      </c>
      <c r="MDN3" s="458" t="s">
        <v>1159</v>
      </c>
      <c r="MDO3" s="458" t="s">
        <v>1159</v>
      </c>
      <c r="MDP3" s="458" t="s">
        <v>1159</v>
      </c>
      <c r="MDQ3" s="458" t="s">
        <v>1159</v>
      </c>
      <c r="MDR3" s="458" t="s">
        <v>1159</v>
      </c>
      <c r="MDS3" s="458" t="s">
        <v>1159</v>
      </c>
      <c r="MDT3" s="458" t="s">
        <v>1159</v>
      </c>
      <c r="MDU3" s="458" t="s">
        <v>1159</v>
      </c>
      <c r="MDV3" s="458" t="s">
        <v>1159</v>
      </c>
      <c r="MDW3" s="458" t="s">
        <v>1159</v>
      </c>
      <c r="MDX3" s="458" t="s">
        <v>1159</v>
      </c>
      <c r="MDY3" s="458" t="s">
        <v>1159</v>
      </c>
      <c r="MDZ3" s="458" t="s">
        <v>1159</v>
      </c>
      <c r="MEA3" s="458" t="s">
        <v>1159</v>
      </c>
      <c r="MEB3" s="458" t="s">
        <v>1159</v>
      </c>
      <c r="MEC3" s="458" t="s">
        <v>1159</v>
      </c>
      <c r="MED3" s="458" t="s">
        <v>1159</v>
      </c>
      <c r="MEE3" s="458" t="s">
        <v>1159</v>
      </c>
      <c r="MEF3" s="458" t="s">
        <v>1159</v>
      </c>
      <c r="MEG3" s="458" t="s">
        <v>1159</v>
      </c>
      <c r="MEH3" s="458" t="s">
        <v>1159</v>
      </c>
      <c r="MEI3" s="458" t="s">
        <v>1159</v>
      </c>
      <c r="MEJ3" s="458" t="s">
        <v>1159</v>
      </c>
      <c r="MEK3" s="458" t="s">
        <v>1159</v>
      </c>
      <c r="MEL3" s="458" t="s">
        <v>1159</v>
      </c>
      <c r="MEM3" s="458" t="s">
        <v>1159</v>
      </c>
      <c r="MEN3" s="458" t="s">
        <v>1159</v>
      </c>
      <c r="MEO3" s="458" t="s">
        <v>1159</v>
      </c>
      <c r="MEP3" s="458" t="s">
        <v>1159</v>
      </c>
      <c r="MEQ3" s="458" t="s">
        <v>1159</v>
      </c>
      <c r="MER3" s="458" t="s">
        <v>1159</v>
      </c>
      <c r="MES3" s="458" t="s">
        <v>1159</v>
      </c>
      <c r="MET3" s="458" t="s">
        <v>1159</v>
      </c>
      <c r="MEU3" s="458" t="s">
        <v>1159</v>
      </c>
      <c r="MEV3" s="458" t="s">
        <v>1159</v>
      </c>
      <c r="MEW3" s="458" t="s">
        <v>1159</v>
      </c>
      <c r="MEX3" s="458" t="s">
        <v>1159</v>
      </c>
      <c r="MEY3" s="458" t="s">
        <v>1159</v>
      </c>
      <c r="MEZ3" s="458" t="s">
        <v>1159</v>
      </c>
      <c r="MFA3" s="458" t="s">
        <v>1159</v>
      </c>
      <c r="MFB3" s="458" t="s">
        <v>1159</v>
      </c>
      <c r="MFC3" s="458" t="s">
        <v>1159</v>
      </c>
      <c r="MFD3" s="458" t="s">
        <v>1159</v>
      </c>
      <c r="MFE3" s="458" t="s">
        <v>1159</v>
      </c>
      <c r="MFF3" s="458" t="s">
        <v>1159</v>
      </c>
      <c r="MFG3" s="458" t="s">
        <v>1159</v>
      </c>
      <c r="MFH3" s="458" t="s">
        <v>1159</v>
      </c>
      <c r="MFI3" s="458" t="s">
        <v>1159</v>
      </c>
      <c r="MFJ3" s="458" t="s">
        <v>1159</v>
      </c>
      <c r="MFK3" s="458" t="s">
        <v>1159</v>
      </c>
      <c r="MFL3" s="458" t="s">
        <v>1159</v>
      </c>
      <c r="MFM3" s="458" t="s">
        <v>1159</v>
      </c>
      <c r="MFN3" s="458" t="s">
        <v>1159</v>
      </c>
      <c r="MFO3" s="458" t="s">
        <v>1159</v>
      </c>
      <c r="MFP3" s="458" t="s">
        <v>1159</v>
      </c>
      <c r="MFQ3" s="458" t="s">
        <v>1159</v>
      </c>
      <c r="MFR3" s="458" t="s">
        <v>1159</v>
      </c>
      <c r="MFS3" s="458" t="s">
        <v>1159</v>
      </c>
      <c r="MFT3" s="458" t="s">
        <v>1159</v>
      </c>
      <c r="MFU3" s="458" t="s">
        <v>1159</v>
      </c>
      <c r="MFV3" s="458" t="s">
        <v>1159</v>
      </c>
      <c r="MFW3" s="458" t="s">
        <v>1159</v>
      </c>
      <c r="MFX3" s="458" t="s">
        <v>1159</v>
      </c>
      <c r="MFY3" s="458" t="s">
        <v>1159</v>
      </c>
      <c r="MFZ3" s="458" t="s">
        <v>1159</v>
      </c>
      <c r="MGA3" s="458" t="s">
        <v>1159</v>
      </c>
      <c r="MGB3" s="458" t="s">
        <v>1159</v>
      </c>
      <c r="MGC3" s="458" t="s">
        <v>1159</v>
      </c>
      <c r="MGD3" s="458" t="s">
        <v>1159</v>
      </c>
      <c r="MGE3" s="458" t="s">
        <v>1159</v>
      </c>
      <c r="MGF3" s="458" t="s">
        <v>1159</v>
      </c>
      <c r="MGG3" s="458" t="s">
        <v>1159</v>
      </c>
      <c r="MGH3" s="458" t="s">
        <v>1159</v>
      </c>
      <c r="MGI3" s="458" t="s">
        <v>1159</v>
      </c>
      <c r="MGJ3" s="458" t="s">
        <v>1159</v>
      </c>
      <c r="MGK3" s="458" t="s">
        <v>1159</v>
      </c>
      <c r="MGL3" s="458" t="s">
        <v>1159</v>
      </c>
      <c r="MGM3" s="458" t="s">
        <v>1159</v>
      </c>
      <c r="MGN3" s="458" t="s">
        <v>1159</v>
      </c>
      <c r="MGO3" s="458" t="s">
        <v>1159</v>
      </c>
      <c r="MGP3" s="458" t="s">
        <v>1159</v>
      </c>
      <c r="MGQ3" s="458" t="s">
        <v>1159</v>
      </c>
      <c r="MGR3" s="458" t="s">
        <v>1159</v>
      </c>
      <c r="MGS3" s="458" t="s">
        <v>1159</v>
      </c>
      <c r="MGT3" s="458" t="s">
        <v>1159</v>
      </c>
      <c r="MGU3" s="458" t="s">
        <v>1159</v>
      </c>
      <c r="MGV3" s="458" t="s">
        <v>1159</v>
      </c>
      <c r="MGW3" s="458" t="s">
        <v>1159</v>
      </c>
      <c r="MGX3" s="458" t="s">
        <v>1159</v>
      </c>
      <c r="MGY3" s="458" t="s">
        <v>1159</v>
      </c>
      <c r="MGZ3" s="458" t="s">
        <v>1159</v>
      </c>
      <c r="MHA3" s="458" t="s">
        <v>1159</v>
      </c>
      <c r="MHB3" s="458" t="s">
        <v>1159</v>
      </c>
      <c r="MHC3" s="458" t="s">
        <v>1159</v>
      </c>
      <c r="MHD3" s="458" t="s">
        <v>1159</v>
      </c>
      <c r="MHE3" s="458" t="s">
        <v>1159</v>
      </c>
      <c r="MHF3" s="458" t="s">
        <v>1159</v>
      </c>
      <c r="MHG3" s="458" t="s">
        <v>1159</v>
      </c>
      <c r="MHH3" s="458" t="s">
        <v>1159</v>
      </c>
      <c r="MHI3" s="458" t="s">
        <v>1159</v>
      </c>
      <c r="MHJ3" s="458" t="s">
        <v>1159</v>
      </c>
      <c r="MHK3" s="458" t="s">
        <v>1159</v>
      </c>
      <c r="MHL3" s="458" t="s">
        <v>1159</v>
      </c>
      <c r="MHM3" s="458" t="s">
        <v>1159</v>
      </c>
      <c r="MHN3" s="458" t="s">
        <v>1159</v>
      </c>
      <c r="MHO3" s="458" t="s">
        <v>1159</v>
      </c>
      <c r="MHP3" s="458" t="s">
        <v>1159</v>
      </c>
      <c r="MHQ3" s="458" t="s">
        <v>1159</v>
      </c>
      <c r="MHR3" s="458" t="s">
        <v>1159</v>
      </c>
      <c r="MHS3" s="458" t="s">
        <v>1159</v>
      </c>
      <c r="MHT3" s="458" t="s">
        <v>1159</v>
      </c>
      <c r="MHU3" s="458" t="s">
        <v>1159</v>
      </c>
      <c r="MHV3" s="458" t="s">
        <v>1159</v>
      </c>
      <c r="MHW3" s="458" t="s">
        <v>1159</v>
      </c>
      <c r="MHX3" s="458" t="s">
        <v>1159</v>
      </c>
      <c r="MHY3" s="458" t="s">
        <v>1159</v>
      </c>
      <c r="MHZ3" s="458" t="s">
        <v>1159</v>
      </c>
      <c r="MIA3" s="458" t="s">
        <v>1159</v>
      </c>
      <c r="MIB3" s="458" t="s">
        <v>1159</v>
      </c>
      <c r="MIC3" s="458" t="s">
        <v>1159</v>
      </c>
      <c r="MID3" s="458" t="s">
        <v>1159</v>
      </c>
      <c r="MIE3" s="458" t="s">
        <v>1159</v>
      </c>
      <c r="MIF3" s="458" t="s">
        <v>1159</v>
      </c>
      <c r="MIG3" s="458" t="s">
        <v>1159</v>
      </c>
      <c r="MIH3" s="458" t="s">
        <v>1159</v>
      </c>
      <c r="MII3" s="458" t="s">
        <v>1159</v>
      </c>
      <c r="MIJ3" s="458" t="s">
        <v>1159</v>
      </c>
      <c r="MIK3" s="458" t="s">
        <v>1159</v>
      </c>
      <c r="MIL3" s="458" t="s">
        <v>1159</v>
      </c>
      <c r="MIM3" s="458" t="s">
        <v>1159</v>
      </c>
      <c r="MIN3" s="458" t="s">
        <v>1159</v>
      </c>
      <c r="MIO3" s="458" t="s">
        <v>1159</v>
      </c>
      <c r="MIP3" s="458" t="s">
        <v>1159</v>
      </c>
      <c r="MIQ3" s="458" t="s">
        <v>1159</v>
      </c>
      <c r="MIR3" s="458" t="s">
        <v>1159</v>
      </c>
      <c r="MIS3" s="458" t="s">
        <v>1159</v>
      </c>
      <c r="MIT3" s="458" t="s">
        <v>1159</v>
      </c>
      <c r="MIU3" s="458" t="s">
        <v>1159</v>
      </c>
      <c r="MIV3" s="458" t="s">
        <v>1159</v>
      </c>
      <c r="MIW3" s="458" t="s">
        <v>1159</v>
      </c>
      <c r="MIX3" s="458" t="s">
        <v>1159</v>
      </c>
      <c r="MIY3" s="458" t="s">
        <v>1159</v>
      </c>
      <c r="MIZ3" s="458" t="s">
        <v>1159</v>
      </c>
      <c r="MJA3" s="458" t="s">
        <v>1159</v>
      </c>
      <c r="MJB3" s="458" t="s">
        <v>1159</v>
      </c>
      <c r="MJC3" s="458" t="s">
        <v>1159</v>
      </c>
      <c r="MJD3" s="458" t="s">
        <v>1159</v>
      </c>
      <c r="MJE3" s="458" t="s">
        <v>1159</v>
      </c>
      <c r="MJF3" s="458" t="s">
        <v>1159</v>
      </c>
      <c r="MJG3" s="458" t="s">
        <v>1159</v>
      </c>
      <c r="MJH3" s="458" t="s">
        <v>1159</v>
      </c>
      <c r="MJI3" s="458" t="s">
        <v>1159</v>
      </c>
      <c r="MJJ3" s="458" t="s">
        <v>1159</v>
      </c>
      <c r="MJK3" s="458" t="s">
        <v>1159</v>
      </c>
      <c r="MJL3" s="458" t="s">
        <v>1159</v>
      </c>
      <c r="MJM3" s="458" t="s">
        <v>1159</v>
      </c>
      <c r="MJN3" s="458" t="s">
        <v>1159</v>
      </c>
      <c r="MJO3" s="458" t="s">
        <v>1159</v>
      </c>
      <c r="MJP3" s="458" t="s">
        <v>1159</v>
      </c>
      <c r="MJQ3" s="458" t="s">
        <v>1159</v>
      </c>
      <c r="MJR3" s="458" t="s">
        <v>1159</v>
      </c>
      <c r="MJS3" s="458" t="s">
        <v>1159</v>
      </c>
      <c r="MJT3" s="458" t="s">
        <v>1159</v>
      </c>
      <c r="MJU3" s="458" t="s">
        <v>1159</v>
      </c>
      <c r="MJV3" s="458" t="s">
        <v>1159</v>
      </c>
      <c r="MJW3" s="458" t="s">
        <v>1159</v>
      </c>
      <c r="MJX3" s="458" t="s">
        <v>1159</v>
      </c>
      <c r="MJY3" s="458" t="s">
        <v>1159</v>
      </c>
      <c r="MJZ3" s="458" t="s">
        <v>1159</v>
      </c>
      <c r="MKA3" s="458" t="s">
        <v>1159</v>
      </c>
      <c r="MKB3" s="458" t="s">
        <v>1159</v>
      </c>
      <c r="MKC3" s="458" t="s">
        <v>1159</v>
      </c>
      <c r="MKD3" s="458" t="s">
        <v>1159</v>
      </c>
      <c r="MKE3" s="458" t="s">
        <v>1159</v>
      </c>
      <c r="MKF3" s="458" t="s">
        <v>1159</v>
      </c>
      <c r="MKG3" s="458" t="s">
        <v>1159</v>
      </c>
      <c r="MKH3" s="458" t="s">
        <v>1159</v>
      </c>
      <c r="MKI3" s="458" t="s">
        <v>1159</v>
      </c>
      <c r="MKJ3" s="458" t="s">
        <v>1159</v>
      </c>
      <c r="MKK3" s="458" t="s">
        <v>1159</v>
      </c>
      <c r="MKL3" s="458" t="s">
        <v>1159</v>
      </c>
      <c r="MKM3" s="458" t="s">
        <v>1159</v>
      </c>
      <c r="MKN3" s="458" t="s">
        <v>1159</v>
      </c>
      <c r="MKO3" s="458" t="s">
        <v>1159</v>
      </c>
      <c r="MKP3" s="458" t="s">
        <v>1159</v>
      </c>
      <c r="MKQ3" s="458" t="s">
        <v>1159</v>
      </c>
      <c r="MKR3" s="458" t="s">
        <v>1159</v>
      </c>
      <c r="MKS3" s="458" t="s">
        <v>1159</v>
      </c>
      <c r="MKT3" s="458" t="s">
        <v>1159</v>
      </c>
      <c r="MKU3" s="458" t="s">
        <v>1159</v>
      </c>
      <c r="MKV3" s="458" t="s">
        <v>1159</v>
      </c>
      <c r="MKW3" s="458" t="s">
        <v>1159</v>
      </c>
      <c r="MKX3" s="458" t="s">
        <v>1159</v>
      </c>
      <c r="MKY3" s="458" t="s">
        <v>1159</v>
      </c>
      <c r="MKZ3" s="458" t="s">
        <v>1159</v>
      </c>
      <c r="MLA3" s="458" t="s">
        <v>1159</v>
      </c>
      <c r="MLB3" s="458" t="s">
        <v>1159</v>
      </c>
      <c r="MLC3" s="458" t="s">
        <v>1159</v>
      </c>
      <c r="MLD3" s="458" t="s">
        <v>1159</v>
      </c>
      <c r="MLE3" s="458" t="s">
        <v>1159</v>
      </c>
      <c r="MLF3" s="458" t="s">
        <v>1159</v>
      </c>
      <c r="MLG3" s="458" t="s">
        <v>1159</v>
      </c>
      <c r="MLH3" s="458" t="s">
        <v>1159</v>
      </c>
      <c r="MLI3" s="458" t="s">
        <v>1159</v>
      </c>
      <c r="MLJ3" s="458" t="s">
        <v>1159</v>
      </c>
      <c r="MLK3" s="458" t="s">
        <v>1159</v>
      </c>
      <c r="MLL3" s="458" t="s">
        <v>1159</v>
      </c>
      <c r="MLM3" s="458" t="s">
        <v>1159</v>
      </c>
      <c r="MLN3" s="458" t="s">
        <v>1159</v>
      </c>
      <c r="MLO3" s="458" t="s">
        <v>1159</v>
      </c>
      <c r="MLP3" s="458" t="s">
        <v>1159</v>
      </c>
      <c r="MLQ3" s="458" t="s">
        <v>1159</v>
      </c>
      <c r="MLR3" s="458" t="s">
        <v>1159</v>
      </c>
      <c r="MLS3" s="458" t="s">
        <v>1159</v>
      </c>
      <c r="MLT3" s="458" t="s">
        <v>1159</v>
      </c>
      <c r="MLU3" s="458" t="s">
        <v>1159</v>
      </c>
      <c r="MLV3" s="458" t="s">
        <v>1159</v>
      </c>
      <c r="MLW3" s="458" t="s">
        <v>1159</v>
      </c>
      <c r="MLX3" s="458" t="s">
        <v>1159</v>
      </c>
      <c r="MLY3" s="458" t="s">
        <v>1159</v>
      </c>
      <c r="MLZ3" s="458" t="s">
        <v>1159</v>
      </c>
      <c r="MMA3" s="458" t="s">
        <v>1159</v>
      </c>
      <c r="MMB3" s="458" t="s">
        <v>1159</v>
      </c>
      <c r="MMC3" s="458" t="s">
        <v>1159</v>
      </c>
      <c r="MMD3" s="458" t="s">
        <v>1159</v>
      </c>
      <c r="MME3" s="458" t="s">
        <v>1159</v>
      </c>
      <c r="MMF3" s="458" t="s">
        <v>1159</v>
      </c>
      <c r="MMG3" s="458" t="s">
        <v>1159</v>
      </c>
      <c r="MMH3" s="458" t="s">
        <v>1159</v>
      </c>
      <c r="MMI3" s="458" t="s">
        <v>1159</v>
      </c>
      <c r="MMJ3" s="458" t="s">
        <v>1159</v>
      </c>
      <c r="MMK3" s="458" t="s">
        <v>1159</v>
      </c>
      <c r="MML3" s="458" t="s">
        <v>1159</v>
      </c>
      <c r="MMM3" s="458" t="s">
        <v>1159</v>
      </c>
      <c r="MMN3" s="458" t="s">
        <v>1159</v>
      </c>
      <c r="MMO3" s="458" t="s">
        <v>1159</v>
      </c>
      <c r="MMP3" s="458" t="s">
        <v>1159</v>
      </c>
      <c r="MMQ3" s="458" t="s">
        <v>1159</v>
      </c>
      <c r="MMR3" s="458" t="s">
        <v>1159</v>
      </c>
      <c r="MMS3" s="458" t="s">
        <v>1159</v>
      </c>
      <c r="MMT3" s="458" t="s">
        <v>1159</v>
      </c>
      <c r="MMU3" s="458" t="s">
        <v>1159</v>
      </c>
      <c r="MMV3" s="458" t="s">
        <v>1159</v>
      </c>
      <c r="MMW3" s="458" t="s">
        <v>1159</v>
      </c>
      <c r="MMX3" s="458" t="s">
        <v>1159</v>
      </c>
      <c r="MMY3" s="458" t="s">
        <v>1159</v>
      </c>
      <c r="MMZ3" s="458" t="s">
        <v>1159</v>
      </c>
      <c r="MNA3" s="458" t="s">
        <v>1159</v>
      </c>
      <c r="MNB3" s="458" t="s">
        <v>1159</v>
      </c>
      <c r="MNC3" s="458" t="s">
        <v>1159</v>
      </c>
      <c r="MND3" s="458" t="s">
        <v>1159</v>
      </c>
      <c r="MNE3" s="458" t="s">
        <v>1159</v>
      </c>
      <c r="MNF3" s="458" t="s">
        <v>1159</v>
      </c>
      <c r="MNG3" s="458" t="s">
        <v>1159</v>
      </c>
      <c r="MNH3" s="458" t="s">
        <v>1159</v>
      </c>
      <c r="MNI3" s="458" t="s">
        <v>1159</v>
      </c>
      <c r="MNJ3" s="458" t="s">
        <v>1159</v>
      </c>
      <c r="MNK3" s="458" t="s">
        <v>1159</v>
      </c>
      <c r="MNL3" s="458" t="s">
        <v>1159</v>
      </c>
      <c r="MNM3" s="458" t="s">
        <v>1159</v>
      </c>
      <c r="MNN3" s="458" t="s">
        <v>1159</v>
      </c>
      <c r="MNO3" s="458" t="s">
        <v>1159</v>
      </c>
      <c r="MNP3" s="458" t="s">
        <v>1159</v>
      </c>
      <c r="MNQ3" s="458" t="s">
        <v>1159</v>
      </c>
      <c r="MNR3" s="458" t="s">
        <v>1159</v>
      </c>
      <c r="MNS3" s="458" t="s">
        <v>1159</v>
      </c>
      <c r="MNT3" s="458" t="s">
        <v>1159</v>
      </c>
      <c r="MNU3" s="458" t="s">
        <v>1159</v>
      </c>
      <c r="MNV3" s="458" t="s">
        <v>1159</v>
      </c>
      <c r="MNW3" s="458" t="s">
        <v>1159</v>
      </c>
      <c r="MNX3" s="458" t="s">
        <v>1159</v>
      </c>
      <c r="MNY3" s="458" t="s">
        <v>1159</v>
      </c>
      <c r="MNZ3" s="458" t="s">
        <v>1159</v>
      </c>
      <c r="MOA3" s="458" t="s">
        <v>1159</v>
      </c>
      <c r="MOB3" s="458" t="s">
        <v>1159</v>
      </c>
      <c r="MOC3" s="458" t="s">
        <v>1159</v>
      </c>
      <c r="MOD3" s="458" t="s">
        <v>1159</v>
      </c>
      <c r="MOE3" s="458" t="s">
        <v>1159</v>
      </c>
      <c r="MOF3" s="458" t="s">
        <v>1159</v>
      </c>
      <c r="MOG3" s="458" t="s">
        <v>1159</v>
      </c>
      <c r="MOH3" s="458" t="s">
        <v>1159</v>
      </c>
      <c r="MOI3" s="458" t="s">
        <v>1159</v>
      </c>
      <c r="MOJ3" s="458" t="s">
        <v>1159</v>
      </c>
      <c r="MOK3" s="458" t="s">
        <v>1159</v>
      </c>
      <c r="MOL3" s="458" t="s">
        <v>1159</v>
      </c>
      <c r="MOM3" s="458" t="s">
        <v>1159</v>
      </c>
      <c r="MON3" s="458" t="s">
        <v>1159</v>
      </c>
      <c r="MOO3" s="458" t="s">
        <v>1159</v>
      </c>
      <c r="MOP3" s="458" t="s">
        <v>1159</v>
      </c>
      <c r="MOQ3" s="458" t="s">
        <v>1159</v>
      </c>
      <c r="MOR3" s="458" t="s">
        <v>1159</v>
      </c>
      <c r="MOS3" s="458" t="s">
        <v>1159</v>
      </c>
      <c r="MOT3" s="458" t="s">
        <v>1159</v>
      </c>
      <c r="MOU3" s="458" t="s">
        <v>1159</v>
      </c>
      <c r="MOV3" s="458" t="s">
        <v>1159</v>
      </c>
      <c r="MOW3" s="458" t="s">
        <v>1159</v>
      </c>
      <c r="MOX3" s="458" t="s">
        <v>1159</v>
      </c>
      <c r="MOY3" s="458" t="s">
        <v>1159</v>
      </c>
      <c r="MOZ3" s="458" t="s">
        <v>1159</v>
      </c>
      <c r="MPA3" s="458" t="s">
        <v>1159</v>
      </c>
      <c r="MPB3" s="458" t="s">
        <v>1159</v>
      </c>
      <c r="MPC3" s="458" t="s">
        <v>1159</v>
      </c>
      <c r="MPD3" s="458" t="s">
        <v>1159</v>
      </c>
      <c r="MPE3" s="458" t="s">
        <v>1159</v>
      </c>
      <c r="MPF3" s="458" t="s">
        <v>1159</v>
      </c>
      <c r="MPG3" s="458" t="s">
        <v>1159</v>
      </c>
      <c r="MPH3" s="458" t="s">
        <v>1159</v>
      </c>
      <c r="MPI3" s="458" t="s">
        <v>1159</v>
      </c>
      <c r="MPJ3" s="458" t="s">
        <v>1159</v>
      </c>
      <c r="MPK3" s="458" t="s">
        <v>1159</v>
      </c>
      <c r="MPL3" s="458" t="s">
        <v>1159</v>
      </c>
      <c r="MPM3" s="458" t="s">
        <v>1159</v>
      </c>
      <c r="MPN3" s="458" t="s">
        <v>1159</v>
      </c>
      <c r="MPO3" s="458" t="s">
        <v>1159</v>
      </c>
      <c r="MPP3" s="458" t="s">
        <v>1159</v>
      </c>
      <c r="MPQ3" s="458" t="s">
        <v>1159</v>
      </c>
      <c r="MPR3" s="458" t="s">
        <v>1159</v>
      </c>
      <c r="MPS3" s="458" t="s">
        <v>1159</v>
      </c>
      <c r="MPT3" s="458" t="s">
        <v>1159</v>
      </c>
      <c r="MPU3" s="458" t="s">
        <v>1159</v>
      </c>
      <c r="MPV3" s="458" t="s">
        <v>1159</v>
      </c>
      <c r="MPW3" s="458" t="s">
        <v>1159</v>
      </c>
      <c r="MPX3" s="458" t="s">
        <v>1159</v>
      </c>
      <c r="MPY3" s="458" t="s">
        <v>1159</v>
      </c>
      <c r="MPZ3" s="458" t="s">
        <v>1159</v>
      </c>
      <c r="MQA3" s="458" t="s">
        <v>1159</v>
      </c>
      <c r="MQB3" s="458" t="s">
        <v>1159</v>
      </c>
      <c r="MQC3" s="458" t="s">
        <v>1159</v>
      </c>
      <c r="MQD3" s="458" t="s">
        <v>1159</v>
      </c>
      <c r="MQE3" s="458" t="s">
        <v>1159</v>
      </c>
      <c r="MQF3" s="458" t="s">
        <v>1159</v>
      </c>
      <c r="MQG3" s="458" t="s">
        <v>1159</v>
      </c>
      <c r="MQH3" s="458" t="s">
        <v>1159</v>
      </c>
      <c r="MQI3" s="458" t="s">
        <v>1159</v>
      </c>
      <c r="MQJ3" s="458" t="s">
        <v>1159</v>
      </c>
      <c r="MQK3" s="458" t="s">
        <v>1159</v>
      </c>
      <c r="MQL3" s="458" t="s">
        <v>1159</v>
      </c>
      <c r="MQM3" s="458" t="s">
        <v>1159</v>
      </c>
      <c r="MQN3" s="458" t="s">
        <v>1159</v>
      </c>
      <c r="MQO3" s="458" t="s">
        <v>1159</v>
      </c>
      <c r="MQP3" s="458" t="s">
        <v>1159</v>
      </c>
      <c r="MQQ3" s="458" t="s">
        <v>1159</v>
      </c>
      <c r="MQR3" s="458" t="s">
        <v>1159</v>
      </c>
      <c r="MQS3" s="458" t="s">
        <v>1159</v>
      </c>
      <c r="MQT3" s="458" t="s">
        <v>1159</v>
      </c>
      <c r="MQU3" s="458" t="s">
        <v>1159</v>
      </c>
      <c r="MQV3" s="458" t="s">
        <v>1159</v>
      </c>
      <c r="MQW3" s="458" t="s">
        <v>1159</v>
      </c>
      <c r="MQX3" s="458" t="s">
        <v>1159</v>
      </c>
      <c r="MQY3" s="458" t="s">
        <v>1159</v>
      </c>
      <c r="MQZ3" s="458" t="s">
        <v>1159</v>
      </c>
      <c r="MRA3" s="458" t="s">
        <v>1159</v>
      </c>
      <c r="MRB3" s="458" t="s">
        <v>1159</v>
      </c>
      <c r="MRC3" s="458" t="s">
        <v>1159</v>
      </c>
      <c r="MRD3" s="458" t="s">
        <v>1159</v>
      </c>
      <c r="MRE3" s="458" t="s">
        <v>1159</v>
      </c>
      <c r="MRF3" s="458" t="s">
        <v>1159</v>
      </c>
      <c r="MRG3" s="458" t="s">
        <v>1159</v>
      </c>
      <c r="MRH3" s="458" t="s">
        <v>1159</v>
      </c>
      <c r="MRI3" s="458" t="s">
        <v>1159</v>
      </c>
      <c r="MRJ3" s="458" t="s">
        <v>1159</v>
      </c>
      <c r="MRK3" s="458" t="s">
        <v>1159</v>
      </c>
      <c r="MRL3" s="458" t="s">
        <v>1159</v>
      </c>
      <c r="MRM3" s="458" t="s">
        <v>1159</v>
      </c>
      <c r="MRN3" s="458" t="s">
        <v>1159</v>
      </c>
      <c r="MRO3" s="458" t="s">
        <v>1159</v>
      </c>
      <c r="MRP3" s="458" t="s">
        <v>1159</v>
      </c>
      <c r="MRQ3" s="458" t="s">
        <v>1159</v>
      </c>
      <c r="MRR3" s="458" t="s">
        <v>1159</v>
      </c>
      <c r="MRS3" s="458" t="s">
        <v>1159</v>
      </c>
      <c r="MRT3" s="458" t="s">
        <v>1159</v>
      </c>
      <c r="MRU3" s="458" t="s">
        <v>1159</v>
      </c>
      <c r="MRV3" s="458" t="s">
        <v>1159</v>
      </c>
      <c r="MRW3" s="458" t="s">
        <v>1159</v>
      </c>
      <c r="MRX3" s="458" t="s">
        <v>1159</v>
      </c>
      <c r="MRY3" s="458" t="s">
        <v>1159</v>
      </c>
      <c r="MRZ3" s="458" t="s">
        <v>1159</v>
      </c>
      <c r="MSA3" s="458" t="s">
        <v>1159</v>
      </c>
      <c r="MSB3" s="458" t="s">
        <v>1159</v>
      </c>
      <c r="MSC3" s="458" t="s">
        <v>1159</v>
      </c>
      <c r="MSD3" s="458" t="s">
        <v>1159</v>
      </c>
      <c r="MSE3" s="458" t="s">
        <v>1159</v>
      </c>
      <c r="MSF3" s="458" t="s">
        <v>1159</v>
      </c>
      <c r="MSG3" s="458" t="s">
        <v>1159</v>
      </c>
      <c r="MSH3" s="458" t="s">
        <v>1159</v>
      </c>
      <c r="MSI3" s="458" t="s">
        <v>1159</v>
      </c>
      <c r="MSJ3" s="458" t="s">
        <v>1159</v>
      </c>
      <c r="MSK3" s="458" t="s">
        <v>1159</v>
      </c>
      <c r="MSL3" s="458" t="s">
        <v>1159</v>
      </c>
      <c r="MSM3" s="458" t="s">
        <v>1159</v>
      </c>
      <c r="MSN3" s="458" t="s">
        <v>1159</v>
      </c>
      <c r="MSO3" s="458" t="s">
        <v>1159</v>
      </c>
      <c r="MSP3" s="458" t="s">
        <v>1159</v>
      </c>
      <c r="MSQ3" s="458" t="s">
        <v>1159</v>
      </c>
      <c r="MSR3" s="458" t="s">
        <v>1159</v>
      </c>
      <c r="MSS3" s="458" t="s">
        <v>1159</v>
      </c>
      <c r="MST3" s="458" t="s">
        <v>1159</v>
      </c>
      <c r="MSU3" s="458" t="s">
        <v>1159</v>
      </c>
      <c r="MSV3" s="458" t="s">
        <v>1159</v>
      </c>
      <c r="MSW3" s="458" t="s">
        <v>1159</v>
      </c>
      <c r="MSX3" s="458" t="s">
        <v>1159</v>
      </c>
      <c r="MSY3" s="458" t="s">
        <v>1159</v>
      </c>
      <c r="MSZ3" s="458" t="s">
        <v>1159</v>
      </c>
      <c r="MTA3" s="458" t="s">
        <v>1159</v>
      </c>
      <c r="MTB3" s="458" t="s">
        <v>1159</v>
      </c>
      <c r="MTC3" s="458" t="s">
        <v>1159</v>
      </c>
      <c r="MTD3" s="458" t="s">
        <v>1159</v>
      </c>
      <c r="MTE3" s="458" t="s">
        <v>1159</v>
      </c>
      <c r="MTF3" s="458" t="s">
        <v>1159</v>
      </c>
      <c r="MTG3" s="458" t="s">
        <v>1159</v>
      </c>
      <c r="MTH3" s="458" t="s">
        <v>1159</v>
      </c>
      <c r="MTI3" s="458" t="s">
        <v>1159</v>
      </c>
      <c r="MTJ3" s="458" t="s">
        <v>1159</v>
      </c>
      <c r="MTK3" s="458" t="s">
        <v>1159</v>
      </c>
      <c r="MTL3" s="458" t="s">
        <v>1159</v>
      </c>
      <c r="MTM3" s="458" t="s">
        <v>1159</v>
      </c>
      <c r="MTN3" s="458" t="s">
        <v>1159</v>
      </c>
      <c r="MTO3" s="458" t="s">
        <v>1159</v>
      </c>
      <c r="MTP3" s="458" t="s">
        <v>1159</v>
      </c>
      <c r="MTQ3" s="458" t="s">
        <v>1159</v>
      </c>
      <c r="MTR3" s="458" t="s">
        <v>1159</v>
      </c>
      <c r="MTS3" s="458" t="s">
        <v>1159</v>
      </c>
      <c r="MTT3" s="458" t="s">
        <v>1159</v>
      </c>
      <c r="MTU3" s="458" t="s">
        <v>1159</v>
      </c>
      <c r="MTV3" s="458" t="s">
        <v>1159</v>
      </c>
      <c r="MTW3" s="458" t="s">
        <v>1159</v>
      </c>
      <c r="MTX3" s="458" t="s">
        <v>1159</v>
      </c>
      <c r="MTY3" s="458" t="s">
        <v>1159</v>
      </c>
      <c r="MTZ3" s="458" t="s">
        <v>1159</v>
      </c>
      <c r="MUA3" s="458" t="s">
        <v>1159</v>
      </c>
      <c r="MUB3" s="458" t="s">
        <v>1159</v>
      </c>
      <c r="MUC3" s="458" t="s">
        <v>1159</v>
      </c>
      <c r="MUD3" s="458" t="s">
        <v>1159</v>
      </c>
      <c r="MUE3" s="458" t="s">
        <v>1159</v>
      </c>
      <c r="MUF3" s="458" t="s">
        <v>1159</v>
      </c>
      <c r="MUG3" s="458" t="s">
        <v>1159</v>
      </c>
      <c r="MUH3" s="458" t="s">
        <v>1159</v>
      </c>
      <c r="MUI3" s="458" t="s">
        <v>1159</v>
      </c>
      <c r="MUJ3" s="458" t="s">
        <v>1159</v>
      </c>
      <c r="MUK3" s="458" t="s">
        <v>1159</v>
      </c>
      <c r="MUL3" s="458" t="s">
        <v>1159</v>
      </c>
      <c r="MUM3" s="458" t="s">
        <v>1159</v>
      </c>
      <c r="MUN3" s="458" t="s">
        <v>1159</v>
      </c>
      <c r="MUO3" s="458" t="s">
        <v>1159</v>
      </c>
      <c r="MUP3" s="458" t="s">
        <v>1159</v>
      </c>
      <c r="MUQ3" s="458" t="s">
        <v>1159</v>
      </c>
      <c r="MUR3" s="458" t="s">
        <v>1159</v>
      </c>
      <c r="MUS3" s="458" t="s">
        <v>1159</v>
      </c>
      <c r="MUT3" s="458" t="s">
        <v>1159</v>
      </c>
      <c r="MUU3" s="458" t="s">
        <v>1159</v>
      </c>
      <c r="MUV3" s="458" t="s">
        <v>1159</v>
      </c>
      <c r="MUW3" s="458" t="s">
        <v>1159</v>
      </c>
      <c r="MUX3" s="458" t="s">
        <v>1159</v>
      </c>
      <c r="MUY3" s="458" t="s">
        <v>1159</v>
      </c>
      <c r="MUZ3" s="458" t="s">
        <v>1159</v>
      </c>
      <c r="MVA3" s="458" t="s">
        <v>1159</v>
      </c>
      <c r="MVB3" s="458" t="s">
        <v>1159</v>
      </c>
      <c r="MVC3" s="458" t="s">
        <v>1159</v>
      </c>
      <c r="MVD3" s="458" t="s">
        <v>1159</v>
      </c>
      <c r="MVE3" s="458" t="s">
        <v>1159</v>
      </c>
      <c r="MVF3" s="458" t="s">
        <v>1159</v>
      </c>
      <c r="MVG3" s="458" t="s">
        <v>1159</v>
      </c>
      <c r="MVH3" s="458" t="s">
        <v>1159</v>
      </c>
      <c r="MVI3" s="458" t="s">
        <v>1159</v>
      </c>
      <c r="MVJ3" s="458" t="s">
        <v>1159</v>
      </c>
      <c r="MVK3" s="458" t="s">
        <v>1159</v>
      </c>
      <c r="MVL3" s="458" t="s">
        <v>1159</v>
      </c>
      <c r="MVM3" s="458" t="s">
        <v>1159</v>
      </c>
      <c r="MVN3" s="458" t="s">
        <v>1159</v>
      </c>
      <c r="MVO3" s="458" t="s">
        <v>1159</v>
      </c>
      <c r="MVP3" s="458" t="s">
        <v>1159</v>
      </c>
      <c r="MVQ3" s="458" t="s">
        <v>1159</v>
      </c>
      <c r="MVR3" s="458" t="s">
        <v>1159</v>
      </c>
      <c r="MVS3" s="458" t="s">
        <v>1159</v>
      </c>
      <c r="MVT3" s="458" t="s">
        <v>1159</v>
      </c>
      <c r="MVU3" s="458" t="s">
        <v>1159</v>
      </c>
      <c r="MVV3" s="458" t="s">
        <v>1159</v>
      </c>
      <c r="MVW3" s="458" t="s">
        <v>1159</v>
      </c>
      <c r="MVX3" s="458" t="s">
        <v>1159</v>
      </c>
      <c r="MVY3" s="458" t="s">
        <v>1159</v>
      </c>
      <c r="MVZ3" s="458" t="s">
        <v>1159</v>
      </c>
      <c r="MWA3" s="458" t="s">
        <v>1159</v>
      </c>
      <c r="MWB3" s="458" t="s">
        <v>1159</v>
      </c>
      <c r="MWC3" s="458" t="s">
        <v>1159</v>
      </c>
      <c r="MWD3" s="458" t="s">
        <v>1159</v>
      </c>
      <c r="MWE3" s="458" t="s">
        <v>1159</v>
      </c>
      <c r="MWF3" s="458" t="s">
        <v>1159</v>
      </c>
      <c r="MWG3" s="458" t="s">
        <v>1159</v>
      </c>
      <c r="MWH3" s="458" t="s">
        <v>1159</v>
      </c>
      <c r="MWI3" s="458" t="s">
        <v>1159</v>
      </c>
      <c r="MWJ3" s="458" t="s">
        <v>1159</v>
      </c>
      <c r="MWK3" s="458" t="s">
        <v>1159</v>
      </c>
      <c r="MWL3" s="458" t="s">
        <v>1159</v>
      </c>
      <c r="MWM3" s="458" t="s">
        <v>1159</v>
      </c>
      <c r="MWN3" s="458" t="s">
        <v>1159</v>
      </c>
      <c r="MWO3" s="458" t="s">
        <v>1159</v>
      </c>
      <c r="MWP3" s="458" t="s">
        <v>1159</v>
      </c>
      <c r="MWQ3" s="458" t="s">
        <v>1159</v>
      </c>
      <c r="MWR3" s="458" t="s">
        <v>1159</v>
      </c>
      <c r="MWS3" s="458" t="s">
        <v>1159</v>
      </c>
      <c r="MWT3" s="458" t="s">
        <v>1159</v>
      </c>
      <c r="MWU3" s="458" t="s">
        <v>1159</v>
      </c>
      <c r="MWV3" s="458" t="s">
        <v>1159</v>
      </c>
      <c r="MWW3" s="458" t="s">
        <v>1159</v>
      </c>
      <c r="MWX3" s="458" t="s">
        <v>1159</v>
      </c>
      <c r="MWY3" s="458" t="s">
        <v>1159</v>
      </c>
      <c r="MWZ3" s="458" t="s">
        <v>1159</v>
      </c>
      <c r="MXA3" s="458" t="s">
        <v>1159</v>
      </c>
      <c r="MXB3" s="458" t="s">
        <v>1159</v>
      </c>
      <c r="MXC3" s="458" t="s">
        <v>1159</v>
      </c>
      <c r="MXD3" s="458" t="s">
        <v>1159</v>
      </c>
      <c r="MXE3" s="458" t="s">
        <v>1159</v>
      </c>
      <c r="MXF3" s="458" t="s">
        <v>1159</v>
      </c>
      <c r="MXG3" s="458" t="s">
        <v>1159</v>
      </c>
      <c r="MXH3" s="458" t="s">
        <v>1159</v>
      </c>
      <c r="MXI3" s="458" t="s">
        <v>1159</v>
      </c>
      <c r="MXJ3" s="458" t="s">
        <v>1159</v>
      </c>
      <c r="MXK3" s="458" t="s">
        <v>1159</v>
      </c>
      <c r="MXL3" s="458" t="s">
        <v>1159</v>
      </c>
      <c r="MXM3" s="458" t="s">
        <v>1159</v>
      </c>
      <c r="MXN3" s="458" t="s">
        <v>1159</v>
      </c>
      <c r="MXO3" s="458" t="s">
        <v>1159</v>
      </c>
      <c r="MXP3" s="458" t="s">
        <v>1159</v>
      </c>
      <c r="MXQ3" s="458" t="s">
        <v>1159</v>
      </c>
      <c r="MXR3" s="458" t="s">
        <v>1159</v>
      </c>
      <c r="MXS3" s="458" t="s">
        <v>1159</v>
      </c>
      <c r="MXT3" s="458" t="s">
        <v>1159</v>
      </c>
      <c r="MXU3" s="458" t="s">
        <v>1159</v>
      </c>
      <c r="MXV3" s="458" t="s">
        <v>1159</v>
      </c>
      <c r="MXW3" s="458" t="s">
        <v>1159</v>
      </c>
      <c r="MXX3" s="458" t="s">
        <v>1159</v>
      </c>
      <c r="MXY3" s="458" t="s">
        <v>1159</v>
      </c>
      <c r="MXZ3" s="458" t="s">
        <v>1159</v>
      </c>
      <c r="MYA3" s="458" t="s">
        <v>1159</v>
      </c>
      <c r="MYB3" s="458" t="s">
        <v>1159</v>
      </c>
      <c r="MYC3" s="458" t="s">
        <v>1159</v>
      </c>
      <c r="MYD3" s="458" t="s">
        <v>1159</v>
      </c>
      <c r="MYE3" s="458" t="s">
        <v>1159</v>
      </c>
      <c r="MYF3" s="458" t="s">
        <v>1159</v>
      </c>
      <c r="MYG3" s="458" t="s">
        <v>1159</v>
      </c>
      <c r="MYH3" s="458" t="s">
        <v>1159</v>
      </c>
      <c r="MYI3" s="458" t="s">
        <v>1159</v>
      </c>
      <c r="MYJ3" s="458" t="s">
        <v>1159</v>
      </c>
      <c r="MYK3" s="458" t="s">
        <v>1159</v>
      </c>
      <c r="MYL3" s="458" t="s">
        <v>1159</v>
      </c>
      <c r="MYM3" s="458" t="s">
        <v>1159</v>
      </c>
      <c r="MYN3" s="458" t="s">
        <v>1159</v>
      </c>
      <c r="MYO3" s="458" t="s">
        <v>1159</v>
      </c>
      <c r="MYP3" s="458" t="s">
        <v>1159</v>
      </c>
      <c r="MYQ3" s="458" t="s">
        <v>1159</v>
      </c>
      <c r="MYR3" s="458" t="s">
        <v>1159</v>
      </c>
      <c r="MYS3" s="458" t="s">
        <v>1159</v>
      </c>
      <c r="MYT3" s="458" t="s">
        <v>1159</v>
      </c>
      <c r="MYU3" s="458" t="s">
        <v>1159</v>
      </c>
      <c r="MYV3" s="458" t="s">
        <v>1159</v>
      </c>
      <c r="MYW3" s="458" t="s">
        <v>1159</v>
      </c>
      <c r="MYX3" s="458" t="s">
        <v>1159</v>
      </c>
      <c r="MYY3" s="458" t="s">
        <v>1159</v>
      </c>
      <c r="MYZ3" s="458" t="s">
        <v>1159</v>
      </c>
      <c r="MZA3" s="458" t="s">
        <v>1159</v>
      </c>
      <c r="MZB3" s="458" t="s">
        <v>1159</v>
      </c>
      <c r="MZC3" s="458" t="s">
        <v>1159</v>
      </c>
      <c r="MZD3" s="458" t="s">
        <v>1159</v>
      </c>
      <c r="MZE3" s="458" t="s">
        <v>1159</v>
      </c>
      <c r="MZF3" s="458" t="s">
        <v>1159</v>
      </c>
      <c r="MZG3" s="458" t="s">
        <v>1159</v>
      </c>
      <c r="MZH3" s="458" t="s">
        <v>1159</v>
      </c>
      <c r="MZI3" s="458" t="s">
        <v>1159</v>
      </c>
      <c r="MZJ3" s="458" t="s">
        <v>1159</v>
      </c>
      <c r="MZK3" s="458" t="s">
        <v>1159</v>
      </c>
      <c r="MZL3" s="458" t="s">
        <v>1159</v>
      </c>
      <c r="MZM3" s="458" t="s">
        <v>1159</v>
      </c>
      <c r="MZN3" s="458" t="s">
        <v>1159</v>
      </c>
      <c r="MZO3" s="458" t="s">
        <v>1159</v>
      </c>
      <c r="MZP3" s="458" t="s">
        <v>1159</v>
      </c>
      <c r="MZQ3" s="458" t="s">
        <v>1159</v>
      </c>
      <c r="MZR3" s="458" t="s">
        <v>1159</v>
      </c>
      <c r="MZS3" s="458" t="s">
        <v>1159</v>
      </c>
      <c r="MZT3" s="458" t="s">
        <v>1159</v>
      </c>
      <c r="MZU3" s="458" t="s">
        <v>1159</v>
      </c>
      <c r="MZV3" s="458" t="s">
        <v>1159</v>
      </c>
      <c r="MZW3" s="458" t="s">
        <v>1159</v>
      </c>
      <c r="MZX3" s="458" t="s">
        <v>1159</v>
      </c>
      <c r="MZY3" s="458" t="s">
        <v>1159</v>
      </c>
      <c r="MZZ3" s="458" t="s">
        <v>1159</v>
      </c>
      <c r="NAA3" s="458" t="s">
        <v>1159</v>
      </c>
      <c r="NAB3" s="458" t="s">
        <v>1159</v>
      </c>
      <c r="NAC3" s="458" t="s">
        <v>1159</v>
      </c>
      <c r="NAD3" s="458" t="s">
        <v>1159</v>
      </c>
      <c r="NAE3" s="458" t="s">
        <v>1159</v>
      </c>
      <c r="NAF3" s="458" t="s">
        <v>1159</v>
      </c>
      <c r="NAG3" s="458" t="s">
        <v>1159</v>
      </c>
      <c r="NAH3" s="458" t="s">
        <v>1159</v>
      </c>
      <c r="NAI3" s="458" t="s">
        <v>1159</v>
      </c>
      <c r="NAJ3" s="458" t="s">
        <v>1159</v>
      </c>
      <c r="NAK3" s="458" t="s">
        <v>1159</v>
      </c>
      <c r="NAL3" s="458" t="s">
        <v>1159</v>
      </c>
      <c r="NAM3" s="458" t="s">
        <v>1159</v>
      </c>
      <c r="NAN3" s="458" t="s">
        <v>1159</v>
      </c>
      <c r="NAO3" s="458" t="s">
        <v>1159</v>
      </c>
      <c r="NAP3" s="458" t="s">
        <v>1159</v>
      </c>
      <c r="NAQ3" s="458" t="s">
        <v>1159</v>
      </c>
      <c r="NAR3" s="458" t="s">
        <v>1159</v>
      </c>
      <c r="NAS3" s="458" t="s">
        <v>1159</v>
      </c>
      <c r="NAT3" s="458" t="s">
        <v>1159</v>
      </c>
      <c r="NAU3" s="458" t="s">
        <v>1159</v>
      </c>
      <c r="NAV3" s="458" t="s">
        <v>1159</v>
      </c>
      <c r="NAW3" s="458" t="s">
        <v>1159</v>
      </c>
      <c r="NAX3" s="458" t="s">
        <v>1159</v>
      </c>
      <c r="NAY3" s="458" t="s">
        <v>1159</v>
      </c>
      <c r="NAZ3" s="458" t="s">
        <v>1159</v>
      </c>
      <c r="NBA3" s="458" t="s">
        <v>1159</v>
      </c>
      <c r="NBB3" s="458" t="s">
        <v>1159</v>
      </c>
      <c r="NBC3" s="458" t="s">
        <v>1159</v>
      </c>
      <c r="NBD3" s="458" t="s">
        <v>1159</v>
      </c>
      <c r="NBE3" s="458" t="s">
        <v>1159</v>
      </c>
      <c r="NBF3" s="458" t="s">
        <v>1159</v>
      </c>
      <c r="NBG3" s="458" t="s">
        <v>1159</v>
      </c>
      <c r="NBH3" s="458" t="s">
        <v>1159</v>
      </c>
      <c r="NBI3" s="458" t="s">
        <v>1159</v>
      </c>
      <c r="NBJ3" s="458" t="s">
        <v>1159</v>
      </c>
      <c r="NBK3" s="458" t="s">
        <v>1159</v>
      </c>
      <c r="NBL3" s="458" t="s">
        <v>1159</v>
      </c>
      <c r="NBM3" s="458" t="s">
        <v>1159</v>
      </c>
      <c r="NBN3" s="458" t="s">
        <v>1159</v>
      </c>
      <c r="NBO3" s="458" t="s">
        <v>1159</v>
      </c>
      <c r="NBP3" s="458" t="s">
        <v>1159</v>
      </c>
      <c r="NBQ3" s="458" t="s">
        <v>1159</v>
      </c>
      <c r="NBR3" s="458" t="s">
        <v>1159</v>
      </c>
      <c r="NBS3" s="458" t="s">
        <v>1159</v>
      </c>
      <c r="NBT3" s="458" t="s">
        <v>1159</v>
      </c>
      <c r="NBU3" s="458" t="s">
        <v>1159</v>
      </c>
      <c r="NBV3" s="458" t="s">
        <v>1159</v>
      </c>
      <c r="NBW3" s="458" t="s">
        <v>1159</v>
      </c>
      <c r="NBX3" s="458" t="s">
        <v>1159</v>
      </c>
      <c r="NBY3" s="458" t="s">
        <v>1159</v>
      </c>
      <c r="NBZ3" s="458" t="s">
        <v>1159</v>
      </c>
      <c r="NCA3" s="458" t="s">
        <v>1159</v>
      </c>
      <c r="NCB3" s="458" t="s">
        <v>1159</v>
      </c>
      <c r="NCC3" s="458" t="s">
        <v>1159</v>
      </c>
      <c r="NCD3" s="458" t="s">
        <v>1159</v>
      </c>
      <c r="NCE3" s="458" t="s">
        <v>1159</v>
      </c>
      <c r="NCF3" s="458" t="s">
        <v>1159</v>
      </c>
      <c r="NCG3" s="458" t="s">
        <v>1159</v>
      </c>
      <c r="NCH3" s="458" t="s">
        <v>1159</v>
      </c>
      <c r="NCI3" s="458" t="s">
        <v>1159</v>
      </c>
      <c r="NCJ3" s="458" t="s">
        <v>1159</v>
      </c>
      <c r="NCK3" s="458" t="s">
        <v>1159</v>
      </c>
      <c r="NCL3" s="458" t="s">
        <v>1159</v>
      </c>
      <c r="NCM3" s="458" t="s">
        <v>1159</v>
      </c>
      <c r="NCN3" s="458" t="s">
        <v>1159</v>
      </c>
      <c r="NCO3" s="458" t="s">
        <v>1159</v>
      </c>
      <c r="NCP3" s="458" t="s">
        <v>1159</v>
      </c>
      <c r="NCQ3" s="458" t="s">
        <v>1159</v>
      </c>
      <c r="NCR3" s="458" t="s">
        <v>1159</v>
      </c>
      <c r="NCS3" s="458" t="s">
        <v>1159</v>
      </c>
      <c r="NCT3" s="458" t="s">
        <v>1159</v>
      </c>
      <c r="NCU3" s="458" t="s">
        <v>1159</v>
      </c>
      <c r="NCV3" s="458" t="s">
        <v>1159</v>
      </c>
      <c r="NCW3" s="458" t="s">
        <v>1159</v>
      </c>
      <c r="NCX3" s="458" t="s">
        <v>1159</v>
      </c>
      <c r="NCY3" s="458" t="s">
        <v>1159</v>
      </c>
      <c r="NCZ3" s="458" t="s">
        <v>1159</v>
      </c>
      <c r="NDA3" s="458" t="s">
        <v>1159</v>
      </c>
      <c r="NDB3" s="458" t="s">
        <v>1159</v>
      </c>
      <c r="NDC3" s="458" t="s">
        <v>1159</v>
      </c>
      <c r="NDD3" s="458" t="s">
        <v>1159</v>
      </c>
      <c r="NDE3" s="458" t="s">
        <v>1159</v>
      </c>
      <c r="NDF3" s="458" t="s">
        <v>1159</v>
      </c>
      <c r="NDG3" s="458" t="s">
        <v>1159</v>
      </c>
      <c r="NDH3" s="458" t="s">
        <v>1159</v>
      </c>
      <c r="NDI3" s="458" t="s">
        <v>1159</v>
      </c>
      <c r="NDJ3" s="458" t="s">
        <v>1159</v>
      </c>
      <c r="NDK3" s="458" t="s">
        <v>1159</v>
      </c>
      <c r="NDL3" s="458" t="s">
        <v>1159</v>
      </c>
      <c r="NDM3" s="458" t="s">
        <v>1159</v>
      </c>
      <c r="NDN3" s="458" t="s">
        <v>1159</v>
      </c>
      <c r="NDO3" s="458" t="s">
        <v>1159</v>
      </c>
      <c r="NDP3" s="458" t="s">
        <v>1159</v>
      </c>
      <c r="NDQ3" s="458" t="s">
        <v>1159</v>
      </c>
      <c r="NDR3" s="458" t="s">
        <v>1159</v>
      </c>
      <c r="NDS3" s="458" t="s">
        <v>1159</v>
      </c>
      <c r="NDT3" s="458" t="s">
        <v>1159</v>
      </c>
      <c r="NDU3" s="458" t="s">
        <v>1159</v>
      </c>
      <c r="NDV3" s="458" t="s">
        <v>1159</v>
      </c>
      <c r="NDW3" s="458" t="s">
        <v>1159</v>
      </c>
      <c r="NDX3" s="458" t="s">
        <v>1159</v>
      </c>
      <c r="NDY3" s="458" t="s">
        <v>1159</v>
      </c>
      <c r="NDZ3" s="458" t="s">
        <v>1159</v>
      </c>
      <c r="NEA3" s="458" t="s">
        <v>1159</v>
      </c>
      <c r="NEB3" s="458" t="s">
        <v>1159</v>
      </c>
      <c r="NEC3" s="458" t="s">
        <v>1159</v>
      </c>
      <c r="NED3" s="458" t="s">
        <v>1159</v>
      </c>
      <c r="NEE3" s="458" t="s">
        <v>1159</v>
      </c>
      <c r="NEF3" s="458" t="s">
        <v>1159</v>
      </c>
      <c r="NEG3" s="458" t="s">
        <v>1159</v>
      </c>
      <c r="NEH3" s="458" t="s">
        <v>1159</v>
      </c>
      <c r="NEI3" s="458" t="s">
        <v>1159</v>
      </c>
      <c r="NEJ3" s="458" t="s">
        <v>1159</v>
      </c>
      <c r="NEK3" s="458" t="s">
        <v>1159</v>
      </c>
      <c r="NEL3" s="458" t="s">
        <v>1159</v>
      </c>
      <c r="NEM3" s="458" t="s">
        <v>1159</v>
      </c>
      <c r="NEN3" s="458" t="s">
        <v>1159</v>
      </c>
      <c r="NEO3" s="458" t="s">
        <v>1159</v>
      </c>
      <c r="NEP3" s="458" t="s">
        <v>1159</v>
      </c>
      <c r="NEQ3" s="458" t="s">
        <v>1159</v>
      </c>
      <c r="NER3" s="458" t="s">
        <v>1159</v>
      </c>
      <c r="NES3" s="458" t="s">
        <v>1159</v>
      </c>
      <c r="NET3" s="458" t="s">
        <v>1159</v>
      </c>
      <c r="NEU3" s="458" t="s">
        <v>1159</v>
      </c>
      <c r="NEV3" s="458" t="s">
        <v>1159</v>
      </c>
      <c r="NEW3" s="458" t="s">
        <v>1159</v>
      </c>
      <c r="NEX3" s="458" t="s">
        <v>1159</v>
      </c>
      <c r="NEY3" s="458" t="s">
        <v>1159</v>
      </c>
      <c r="NEZ3" s="458" t="s">
        <v>1159</v>
      </c>
      <c r="NFA3" s="458" t="s">
        <v>1159</v>
      </c>
      <c r="NFB3" s="458" t="s">
        <v>1159</v>
      </c>
      <c r="NFC3" s="458" t="s">
        <v>1159</v>
      </c>
      <c r="NFD3" s="458" t="s">
        <v>1159</v>
      </c>
      <c r="NFE3" s="458" t="s">
        <v>1159</v>
      </c>
      <c r="NFF3" s="458" t="s">
        <v>1159</v>
      </c>
      <c r="NFG3" s="458" t="s">
        <v>1159</v>
      </c>
      <c r="NFH3" s="458" t="s">
        <v>1159</v>
      </c>
      <c r="NFI3" s="458" t="s">
        <v>1159</v>
      </c>
      <c r="NFJ3" s="458" t="s">
        <v>1159</v>
      </c>
      <c r="NFK3" s="458" t="s">
        <v>1159</v>
      </c>
      <c r="NFL3" s="458" t="s">
        <v>1159</v>
      </c>
      <c r="NFM3" s="458" t="s">
        <v>1159</v>
      </c>
      <c r="NFN3" s="458" t="s">
        <v>1159</v>
      </c>
      <c r="NFO3" s="458" t="s">
        <v>1159</v>
      </c>
      <c r="NFP3" s="458" t="s">
        <v>1159</v>
      </c>
      <c r="NFQ3" s="458" t="s">
        <v>1159</v>
      </c>
      <c r="NFR3" s="458" t="s">
        <v>1159</v>
      </c>
      <c r="NFS3" s="458" t="s">
        <v>1159</v>
      </c>
      <c r="NFT3" s="458" t="s">
        <v>1159</v>
      </c>
      <c r="NFU3" s="458" t="s">
        <v>1159</v>
      </c>
      <c r="NFV3" s="458" t="s">
        <v>1159</v>
      </c>
      <c r="NFW3" s="458" t="s">
        <v>1159</v>
      </c>
      <c r="NFX3" s="458" t="s">
        <v>1159</v>
      </c>
      <c r="NFY3" s="458" t="s">
        <v>1159</v>
      </c>
      <c r="NFZ3" s="458" t="s">
        <v>1159</v>
      </c>
      <c r="NGA3" s="458" t="s">
        <v>1159</v>
      </c>
      <c r="NGB3" s="458" t="s">
        <v>1159</v>
      </c>
      <c r="NGC3" s="458" t="s">
        <v>1159</v>
      </c>
      <c r="NGD3" s="458" t="s">
        <v>1159</v>
      </c>
      <c r="NGE3" s="458" t="s">
        <v>1159</v>
      </c>
      <c r="NGF3" s="458" t="s">
        <v>1159</v>
      </c>
      <c r="NGG3" s="458" t="s">
        <v>1159</v>
      </c>
      <c r="NGH3" s="458" t="s">
        <v>1159</v>
      </c>
      <c r="NGI3" s="458" t="s">
        <v>1159</v>
      </c>
      <c r="NGJ3" s="458" t="s">
        <v>1159</v>
      </c>
      <c r="NGK3" s="458" t="s">
        <v>1159</v>
      </c>
      <c r="NGL3" s="458" t="s">
        <v>1159</v>
      </c>
      <c r="NGM3" s="458" t="s">
        <v>1159</v>
      </c>
      <c r="NGN3" s="458" t="s">
        <v>1159</v>
      </c>
      <c r="NGO3" s="458" t="s">
        <v>1159</v>
      </c>
      <c r="NGP3" s="458" t="s">
        <v>1159</v>
      </c>
      <c r="NGQ3" s="458" t="s">
        <v>1159</v>
      </c>
      <c r="NGR3" s="458" t="s">
        <v>1159</v>
      </c>
      <c r="NGS3" s="458" t="s">
        <v>1159</v>
      </c>
      <c r="NGT3" s="458" t="s">
        <v>1159</v>
      </c>
      <c r="NGU3" s="458" t="s">
        <v>1159</v>
      </c>
      <c r="NGV3" s="458" t="s">
        <v>1159</v>
      </c>
      <c r="NGW3" s="458" t="s">
        <v>1159</v>
      </c>
      <c r="NGX3" s="458" t="s">
        <v>1159</v>
      </c>
      <c r="NGY3" s="458" t="s">
        <v>1159</v>
      </c>
      <c r="NGZ3" s="458" t="s">
        <v>1159</v>
      </c>
      <c r="NHA3" s="458" t="s">
        <v>1159</v>
      </c>
      <c r="NHB3" s="458" t="s">
        <v>1159</v>
      </c>
      <c r="NHC3" s="458" t="s">
        <v>1159</v>
      </c>
      <c r="NHD3" s="458" t="s">
        <v>1159</v>
      </c>
      <c r="NHE3" s="458" t="s">
        <v>1159</v>
      </c>
      <c r="NHF3" s="458" t="s">
        <v>1159</v>
      </c>
      <c r="NHG3" s="458" t="s">
        <v>1159</v>
      </c>
      <c r="NHH3" s="458" t="s">
        <v>1159</v>
      </c>
      <c r="NHI3" s="458" t="s">
        <v>1159</v>
      </c>
      <c r="NHJ3" s="458" t="s">
        <v>1159</v>
      </c>
      <c r="NHK3" s="458" t="s">
        <v>1159</v>
      </c>
      <c r="NHL3" s="458" t="s">
        <v>1159</v>
      </c>
      <c r="NHM3" s="458" t="s">
        <v>1159</v>
      </c>
      <c r="NHN3" s="458" t="s">
        <v>1159</v>
      </c>
      <c r="NHO3" s="458" t="s">
        <v>1159</v>
      </c>
      <c r="NHP3" s="458" t="s">
        <v>1159</v>
      </c>
      <c r="NHQ3" s="458" t="s">
        <v>1159</v>
      </c>
      <c r="NHR3" s="458" t="s">
        <v>1159</v>
      </c>
      <c r="NHS3" s="458" t="s">
        <v>1159</v>
      </c>
      <c r="NHT3" s="458" t="s">
        <v>1159</v>
      </c>
      <c r="NHU3" s="458" t="s">
        <v>1159</v>
      </c>
      <c r="NHV3" s="458" t="s">
        <v>1159</v>
      </c>
      <c r="NHW3" s="458" t="s">
        <v>1159</v>
      </c>
      <c r="NHX3" s="458" t="s">
        <v>1159</v>
      </c>
      <c r="NHY3" s="458" t="s">
        <v>1159</v>
      </c>
      <c r="NHZ3" s="458" t="s">
        <v>1159</v>
      </c>
      <c r="NIA3" s="458" t="s">
        <v>1159</v>
      </c>
      <c r="NIB3" s="458" t="s">
        <v>1159</v>
      </c>
      <c r="NIC3" s="458" t="s">
        <v>1159</v>
      </c>
      <c r="NID3" s="458" t="s">
        <v>1159</v>
      </c>
      <c r="NIE3" s="458" t="s">
        <v>1159</v>
      </c>
      <c r="NIF3" s="458" t="s">
        <v>1159</v>
      </c>
      <c r="NIG3" s="458" t="s">
        <v>1159</v>
      </c>
      <c r="NIH3" s="458" t="s">
        <v>1159</v>
      </c>
      <c r="NII3" s="458" t="s">
        <v>1159</v>
      </c>
      <c r="NIJ3" s="458" t="s">
        <v>1159</v>
      </c>
      <c r="NIK3" s="458" t="s">
        <v>1159</v>
      </c>
      <c r="NIL3" s="458" t="s">
        <v>1159</v>
      </c>
      <c r="NIM3" s="458" t="s">
        <v>1159</v>
      </c>
      <c r="NIN3" s="458" t="s">
        <v>1159</v>
      </c>
      <c r="NIO3" s="458" t="s">
        <v>1159</v>
      </c>
      <c r="NIP3" s="458" t="s">
        <v>1159</v>
      </c>
      <c r="NIQ3" s="458" t="s">
        <v>1159</v>
      </c>
      <c r="NIR3" s="458" t="s">
        <v>1159</v>
      </c>
      <c r="NIS3" s="458" t="s">
        <v>1159</v>
      </c>
      <c r="NIT3" s="458" t="s">
        <v>1159</v>
      </c>
      <c r="NIU3" s="458" t="s">
        <v>1159</v>
      </c>
      <c r="NIV3" s="458" t="s">
        <v>1159</v>
      </c>
      <c r="NIW3" s="458" t="s">
        <v>1159</v>
      </c>
      <c r="NIX3" s="458" t="s">
        <v>1159</v>
      </c>
      <c r="NIY3" s="458" t="s">
        <v>1159</v>
      </c>
      <c r="NIZ3" s="458" t="s">
        <v>1159</v>
      </c>
      <c r="NJA3" s="458" t="s">
        <v>1159</v>
      </c>
      <c r="NJB3" s="458" t="s">
        <v>1159</v>
      </c>
      <c r="NJC3" s="458" t="s">
        <v>1159</v>
      </c>
      <c r="NJD3" s="458" t="s">
        <v>1159</v>
      </c>
      <c r="NJE3" s="458" t="s">
        <v>1159</v>
      </c>
      <c r="NJF3" s="458" t="s">
        <v>1159</v>
      </c>
      <c r="NJG3" s="458" t="s">
        <v>1159</v>
      </c>
      <c r="NJH3" s="458" t="s">
        <v>1159</v>
      </c>
      <c r="NJI3" s="458" t="s">
        <v>1159</v>
      </c>
      <c r="NJJ3" s="458" t="s">
        <v>1159</v>
      </c>
      <c r="NJK3" s="458" t="s">
        <v>1159</v>
      </c>
      <c r="NJL3" s="458" t="s">
        <v>1159</v>
      </c>
      <c r="NJM3" s="458" t="s">
        <v>1159</v>
      </c>
      <c r="NJN3" s="458" t="s">
        <v>1159</v>
      </c>
      <c r="NJO3" s="458" t="s">
        <v>1159</v>
      </c>
      <c r="NJP3" s="458" t="s">
        <v>1159</v>
      </c>
      <c r="NJQ3" s="458" t="s">
        <v>1159</v>
      </c>
      <c r="NJR3" s="458" t="s">
        <v>1159</v>
      </c>
      <c r="NJS3" s="458" t="s">
        <v>1159</v>
      </c>
      <c r="NJT3" s="458" t="s">
        <v>1159</v>
      </c>
      <c r="NJU3" s="458" t="s">
        <v>1159</v>
      </c>
      <c r="NJV3" s="458" t="s">
        <v>1159</v>
      </c>
      <c r="NJW3" s="458" t="s">
        <v>1159</v>
      </c>
      <c r="NJX3" s="458" t="s">
        <v>1159</v>
      </c>
      <c r="NJY3" s="458" t="s">
        <v>1159</v>
      </c>
      <c r="NJZ3" s="458" t="s">
        <v>1159</v>
      </c>
      <c r="NKA3" s="458" t="s">
        <v>1159</v>
      </c>
      <c r="NKB3" s="458" t="s">
        <v>1159</v>
      </c>
      <c r="NKC3" s="458" t="s">
        <v>1159</v>
      </c>
      <c r="NKD3" s="458" t="s">
        <v>1159</v>
      </c>
      <c r="NKE3" s="458" t="s">
        <v>1159</v>
      </c>
      <c r="NKF3" s="458" t="s">
        <v>1159</v>
      </c>
      <c r="NKG3" s="458" t="s">
        <v>1159</v>
      </c>
      <c r="NKH3" s="458" t="s">
        <v>1159</v>
      </c>
      <c r="NKI3" s="458" t="s">
        <v>1159</v>
      </c>
      <c r="NKJ3" s="458" t="s">
        <v>1159</v>
      </c>
      <c r="NKK3" s="458" t="s">
        <v>1159</v>
      </c>
      <c r="NKL3" s="458" t="s">
        <v>1159</v>
      </c>
      <c r="NKM3" s="458" t="s">
        <v>1159</v>
      </c>
      <c r="NKN3" s="458" t="s">
        <v>1159</v>
      </c>
      <c r="NKO3" s="458" t="s">
        <v>1159</v>
      </c>
      <c r="NKP3" s="458" t="s">
        <v>1159</v>
      </c>
      <c r="NKQ3" s="458" t="s">
        <v>1159</v>
      </c>
      <c r="NKR3" s="458" t="s">
        <v>1159</v>
      </c>
      <c r="NKS3" s="458" t="s">
        <v>1159</v>
      </c>
      <c r="NKT3" s="458" t="s">
        <v>1159</v>
      </c>
      <c r="NKU3" s="458" t="s">
        <v>1159</v>
      </c>
      <c r="NKV3" s="458" t="s">
        <v>1159</v>
      </c>
      <c r="NKW3" s="458" t="s">
        <v>1159</v>
      </c>
      <c r="NKX3" s="458" t="s">
        <v>1159</v>
      </c>
      <c r="NKY3" s="458" t="s">
        <v>1159</v>
      </c>
      <c r="NKZ3" s="458" t="s">
        <v>1159</v>
      </c>
      <c r="NLA3" s="458" t="s">
        <v>1159</v>
      </c>
      <c r="NLB3" s="458" t="s">
        <v>1159</v>
      </c>
      <c r="NLC3" s="458" t="s">
        <v>1159</v>
      </c>
      <c r="NLD3" s="458" t="s">
        <v>1159</v>
      </c>
      <c r="NLE3" s="458" t="s">
        <v>1159</v>
      </c>
      <c r="NLF3" s="458" t="s">
        <v>1159</v>
      </c>
      <c r="NLG3" s="458" t="s">
        <v>1159</v>
      </c>
      <c r="NLH3" s="458" t="s">
        <v>1159</v>
      </c>
      <c r="NLI3" s="458" t="s">
        <v>1159</v>
      </c>
      <c r="NLJ3" s="458" t="s">
        <v>1159</v>
      </c>
      <c r="NLK3" s="458" t="s">
        <v>1159</v>
      </c>
      <c r="NLL3" s="458" t="s">
        <v>1159</v>
      </c>
      <c r="NLM3" s="458" t="s">
        <v>1159</v>
      </c>
      <c r="NLN3" s="458" t="s">
        <v>1159</v>
      </c>
      <c r="NLO3" s="458" t="s">
        <v>1159</v>
      </c>
      <c r="NLP3" s="458" t="s">
        <v>1159</v>
      </c>
      <c r="NLQ3" s="458" t="s">
        <v>1159</v>
      </c>
      <c r="NLR3" s="458" t="s">
        <v>1159</v>
      </c>
      <c r="NLS3" s="458" t="s">
        <v>1159</v>
      </c>
      <c r="NLT3" s="458" t="s">
        <v>1159</v>
      </c>
      <c r="NLU3" s="458" t="s">
        <v>1159</v>
      </c>
      <c r="NLV3" s="458" t="s">
        <v>1159</v>
      </c>
      <c r="NLW3" s="458" t="s">
        <v>1159</v>
      </c>
      <c r="NLX3" s="458" t="s">
        <v>1159</v>
      </c>
      <c r="NLY3" s="458" t="s">
        <v>1159</v>
      </c>
      <c r="NLZ3" s="458" t="s">
        <v>1159</v>
      </c>
      <c r="NMA3" s="458" t="s">
        <v>1159</v>
      </c>
      <c r="NMB3" s="458" t="s">
        <v>1159</v>
      </c>
      <c r="NMC3" s="458" t="s">
        <v>1159</v>
      </c>
      <c r="NMD3" s="458" t="s">
        <v>1159</v>
      </c>
      <c r="NME3" s="458" t="s">
        <v>1159</v>
      </c>
      <c r="NMF3" s="458" t="s">
        <v>1159</v>
      </c>
      <c r="NMG3" s="458" t="s">
        <v>1159</v>
      </c>
      <c r="NMH3" s="458" t="s">
        <v>1159</v>
      </c>
      <c r="NMI3" s="458" t="s">
        <v>1159</v>
      </c>
      <c r="NMJ3" s="458" t="s">
        <v>1159</v>
      </c>
      <c r="NMK3" s="458" t="s">
        <v>1159</v>
      </c>
      <c r="NML3" s="458" t="s">
        <v>1159</v>
      </c>
      <c r="NMM3" s="458" t="s">
        <v>1159</v>
      </c>
      <c r="NMN3" s="458" t="s">
        <v>1159</v>
      </c>
      <c r="NMO3" s="458" t="s">
        <v>1159</v>
      </c>
      <c r="NMP3" s="458" t="s">
        <v>1159</v>
      </c>
      <c r="NMQ3" s="458" t="s">
        <v>1159</v>
      </c>
      <c r="NMR3" s="458" t="s">
        <v>1159</v>
      </c>
      <c r="NMS3" s="458" t="s">
        <v>1159</v>
      </c>
      <c r="NMT3" s="458" t="s">
        <v>1159</v>
      </c>
      <c r="NMU3" s="458" t="s">
        <v>1159</v>
      </c>
      <c r="NMV3" s="458" t="s">
        <v>1159</v>
      </c>
      <c r="NMW3" s="458" t="s">
        <v>1159</v>
      </c>
      <c r="NMX3" s="458" t="s">
        <v>1159</v>
      </c>
      <c r="NMY3" s="458" t="s">
        <v>1159</v>
      </c>
      <c r="NMZ3" s="458" t="s">
        <v>1159</v>
      </c>
      <c r="NNA3" s="458" t="s">
        <v>1159</v>
      </c>
      <c r="NNB3" s="458" t="s">
        <v>1159</v>
      </c>
      <c r="NNC3" s="458" t="s">
        <v>1159</v>
      </c>
      <c r="NND3" s="458" t="s">
        <v>1159</v>
      </c>
      <c r="NNE3" s="458" t="s">
        <v>1159</v>
      </c>
      <c r="NNF3" s="458" t="s">
        <v>1159</v>
      </c>
      <c r="NNG3" s="458" t="s">
        <v>1159</v>
      </c>
      <c r="NNH3" s="458" t="s">
        <v>1159</v>
      </c>
      <c r="NNI3" s="458" t="s">
        <v>1159</v>
      </c>
      <c r="NNJ3" s="458" t="s">
        <v>1159</v>
      </c>
      <c r="NNK3" s="458" t="s">
        <v>1159</v>
      </c>
      <c r="NNL3" s="458" t="s">
        <v>1159</v>
      </c>
      <c r="NNM3" s="458" t="s">
        <v>1159</v>
      </c>
      <c r="NNN3" s="458" t="s">
        <v>1159</v>
      </c>
      <c r="NNO3" s="458" t="s">
        <v>1159</v>
      </c>
      <c r="NNP3" s="458" t="s">
        <v>1159</v>
      </c>
      <c r="NNQ3" s="458" t="s">
        <v>1159</v>
      </c>
      <c r="NNR3" s="458" t="s">
        <v>1159</v>
      </c>
      <c r="NNS3" s="458" t="s">
        <v>1159</v>
      </c>
      <c r="NNT3" s="458" t="s">
        <v>1159</v>
      </c>
      <c r="NNU3" s="458" t="s">
        <v>1159</v>
      </c>
      <c r="NNV3" s="458" t="s">
        <v>1159</v>
      </c>
      <c r="NNW3" s="458" t="s">
        <v>1159</v>
      </c>
      <c r="NNX3" s="458" t="s">
        <v>1159</v>
      </c>
      <c r="NNY3" s="458" t="s">
        <v>1159</v>
      </c>
      <c r="NNZ3" s="458" t="s">
        <v>1159</v>
      </c>
      <c r="NOA3" s="458" t="s">
        <v>1159</v>
      </c>
      <c r="NOB3" s="458" t="s">
        <v>1159</v>
      </c>
      <c r="NOC3" s="458" t="s">
        <v>1159</v>
      </c>
      <c r="NOD3" s="458" t="s">
        <v>1159</v>
      </c>
      <c r="NOE3" s="458" t="s">
        <v>1159</v>
      </c>
      <c r="NOF3" s="458" t="s">
        <v>1159</v>
      </c>
      <c r="NOG3" s="458" t="s">
        <v>1159</v>
      </c>
      <c r="NOH3" s="458" t="s">
        <v>1159</v>
      </c>
      <c r="NOI3" s="458" t="s">
        <v>1159</v>
      </c>
      <c r="NOJ3" s="458" t="s">
        <v>1159</v>
      </c>
      <c r="NOK3" s="458" t="s">
        <v>1159</v>
      </c>
      <c r="NOL3" s="458" t="s">
        <v>1159</v>
      </c>
      <c r="NOM3" s="458" t="s">
        <v>1159</v>
      </c>
      <c r="NON3" s="458" t="s">
        <v>1159</v>
      </c>
      <c r="NOO3" s="458" t="s">
        <v>1159</v>
      </c>
      <c r="NOP3" s="458" t="s">
        <v>1159</v>
      </c>
      <c r="NOQ3" s="458" t="s">
        <v>1159</v>
      </c>
      <c r="NOR3" s="458" t="s">
        <v>1159</v>
      </c>
      <c r="NOS3" s="458" t="s">
        <v>1159</v>
      </c>
      <c r="NOT3" s="458" t="s">
        <v>1159</v>
      </c>
      <c r="NOU3" s="458" t="s">
        <v>1159</v>
      </c>
      <c r="NOV3" s="458" t="s">
        <v>1159</v>
      </c>
      <c r="NOW3" s="458" t="s">
        <v>1159</v>
      </c>
      <c r="NOX3" s="458" t="s">
        <v>1159</v>
      </c>
      <c r="NOY3" s="458" t="s">
        <v>1159</v>
      </c>
      <c r="NOZ3" s="458" t="s">
        <v>1159</v>
      </c>
      <c r="NPA3" s="458" t="s">
        <v>1159</v>
      </c>
      <c r="NPB3" s="458" t="s">
        <v>1159</v>
      </c>
      <c r="NPC3" s="458" t="s">
        <v>1159</v>
      </c>
      <c r="NPD3" s="458" t="s">
        <v>1159</v>
      </c>
      <c r="NPE3" s="458" t="s">
        <v>1159</v>
      </c>
      <c r="NPF3" s="458" t="s">
        <v>1159</v>
      </c>
      <c r="NPG3" s="458" t="s">
        <v>1159</v>
      </c>
      <c r="NPH3" s="458" t="s">
        <v>1159</v>
      </c>
      <c r="NPI3" s="458" t="s">
        <v>1159</v>
      </c>
      <c r="NPJ3" s="458" t="s">
        <v>1159</v>
      </c>
      <c r="NPK3" s="458" t="s">
        <v>1159</v>
      </c>
      <c r="NPL3" s="458" t="s">
        <v>1159</v>
      </c>
      <c r="NPM3" s="458" t="s">
        <v>1159</v>
      </c>
      <c r="NPN3" s="458" t="s">
        <v>1159</v>
      </c>
      <c r="NPO3" s="458" t="s">
        <v>1159</v>
      </c>
      <c r="NPP3" s="458" t="s">
        <v>1159</v>
      </c>
      <c r="NPQ3" s="458" t="s">
        <v>1159</v>
      </c>
      <c r="NPR3" s="458" t="s">
        <v>1159</v>
      </c>
      <c r="NPS3" s="458" t="s">
        <v>1159</v>
      </c>
      <c r="NPT3" s="458" t="s">
        <v>1159</v>
      </c>
      <c r="NPU3" s="458" t="s">
        <v>1159</v>
      </c>
      <c r="NPV3" s="458" t="s">
        <v>1159</v>
      </c>
      <c r="NPW3" s="458" t="s">
        <v>1159</v>
      </c>
      <c r="NPX3" s="458" t="s">
        <v>1159</v>
      </c>
      <c r="NPY3" s="458" t="s">
        <v>1159</v>
      </c>
      <c r="NPZ3" s="458" t="s">
        <v>1159</v>
      </c>
      <c r="NQA3" s="458" t="s">
        <v>1159</v>
      </c>
      <c r="NQB3" s="458" t="s">
        <v>1159</v>
      </c>
      <c r="NQC3" s="458" t="s">
        <v>1159</v>
      </c>
      <c r="NQD3" s="458" t="s">
        <v>1159</v>
      </c>
      <c r="NQE3" s="458" t="s">
        <v>1159</v>
      </c>
      <c r="NQF3" s="458" t="s">
        <v>1159</v>
      </c>
      <c r="NQG3" s="458" t="s">
        <v>1159</v>
      </c>
      <c r="NQH3" s="458" t="s">
        <v>1159</v>
      </c>
      <c r="NQI3" s="458" t="s">
        <v>1159</v>
      </c>
      <c r="NQJ3" s="458" t="s">
        <v>1159</v>
      </c>
      <c r="NQK3" s="458" t="s">
        <v>1159</v>
      </c>
      <c r="NQL3" s="458" t="s">
        <v>1159</v>
      </c>
      <c r="NQM3" s="458" t="s">
        <v>1159</v>
      </c>
      <c r="NQN3" s="458" t="s">
        <v>1159</v>
      </c>
      <c r="NQO3" s="458" t="s">
        <v>1159</v>
      </c>
      <c r="NQP3" s="458" t="s">
        <v>1159</v>
      </c>
      <c r="NQQ3" s="458" t="s">
        <v>1159</v>
      </c>
      <c r="NQR3" s="458" t="s">
        <v>1159</v>
      </c>
      <c r="NQS3" s="458" t="s">
        <v>1159</v>
      </c>
      <c r="NQT3" s="458" t="s">
        <v>1159</v>
      </c>
      <c r="NQU3" s="458" t="s">
        <v>1159</v>
      </c>
      <c r="NQV3" s="458" t="s">
        <v>1159</v>
      </c>
      <c r="NQW3" s="458" t="s">
        <v>1159</v>
      </c>
      <c r="NQX3" s="458" t="s">
        <v>1159</v>
      </c>
      <c r="NQY3" s="458" t="s">
        <v>1159</v>
      </c>
      <c r="NQZ3" s="458" t="s">
        <v>1159</v>
      </c>
      <c r="NRA3" s="458" t="s">
        <v>1159</v>
      </c>
      <c r="NRB3" s="458" t="s">
        <v>1159</v>
      </c>
      <c r="NRC3" s="458" t="s">
        <v>1159</v>
      </c>
      <c r="NRD3" s="458" t="s">
        <v>1159</v>
      </c>
      <c r="NRE3" s="458" t="s">
        <v>1159</v>
      </c>
      <c r="NRF3" s="458" t="s">
        <v>1159</v>
      </c>
      <c r="NRG3" s="458" t="s">
        <v>1159</v>
      </c>
      <c r="NRH3" s="458" t="s">
        <v>1159</v>
      </c>
      <c r="NRI3" s="458" t="s">
        <v>1159</v>
      </c>
      <c r="NRJ3" s="458" t="s">
        <v>1159</v>
      </c>
      <c r="NRK3" s="458" t="s">
        <v>1159</v>
      </c>
      <c r="NRL3" s="458" t="s">
        <v>1159</v>
      </c>
      <c r="NRM3" s="458" t="s">
        <v>1159</v>
      </c>
      <c r="NRN3" s="458" t="s">
        <v>1159</v>
      </c>
      <c r="NRO3" s="458" t="s">
        <v>1159</v>
      </c>
      <c r="NRP3" s="458" t="s">
        <v>1159</v>
      </c>
      <c r="NRQ3" s="458" t="s">
        <v>1159</v>
      </c>
      <c r="NRR3" s="458" t="s">
        <v>1159</v>
      </c>
      <c r="NRS3" s="458" t="s">
        <v>1159</v>
      </c>
      <c r="NRT3" s="458" t="s">
        <v>1159</v>
      </c>
      <c r="NRU3" s="458" t="s">
        <v>1159</v>
      </c>
      <c r="NRV3" s="458" t="s">
        <v>1159</v>
      </c>
      <c r="NRW3" s="458" t="s">
        <v>1159</v>
      </c>
      <c r="NRX3" s="458" t="s">
        <v>1159</v>
      </c>
      <c r="NRY3" s="458" t="s">
        <v>1159</v>
      </c>
      <c r="NRZ3" s="458" t="s">
        <v>1159</v>
      </c>
      <c r="NSA3" s="458" t="s">
        <v>1159</v>
      </c>
      <c r="NSB3" s="458" t="s">
        <v>1159</v>
      </c>
      <c r="NSC3" s="458" t="s">
        <v>1159</v>
      </c>
      <c r="NSD3" s="458" t="s">
        <v>1159</v>
      </c>
      <c r="NSE3" s="458" t="s">
        <v>1159</v>
      </c>
      <c r="NSF3" s="458" t="s">
        <v>1159</v>
      </c>
      <c r="NSG3" s="458" t="s">
        <v>1159</v>
      </c>
      <c r="NSH3" s="458" t="s">
        <v>1159</v>
      </c>
      <c r="NSI3" s="458" t="s">
        <v>1159</v>
      </c>
      <c r="NSJ3" s="458" t="s">
        <v>1159</v>
      </c>
      <c r="NSK3" s="458" t="s">
        <v>1159</v>
      </c>
      <c r="NSL3" s="458" t="s">
        <v>1159</v>
      </c>
      <c r="NSM3" s="458" t="s">
        <v>1159</v>
      </c>
      <c r="NSN3" s="458" t="s">
        <v>1159</v>
      </c>
      <c r="NSO3" s="458" t="s">
        <v>1159</v>
      </c>
      <c r="NSP3" s="458" t="s">
        <v>1159</v>
      </c>
      <c r="NSQ3" s="458" t="s">
        <v>1159</v>
      </c>
      <c r="NSR3" s="458" t="s">
        <v>1159</v>
      </c>
      <c r="NSS3" s="458" t="s">
        <v>1159</v>
      </c>
      <c r="NST3" s="458" t="s">
        <v>1159</v>
      </c>
      <c r="NSU3" s="458" t="s">
        <v>1159</v>
      </c>
      <c r="NSV3" s="458" t="s">
        <v>1159</v>
      </c>
      <c r="NSW3" s="458" t="s">
        <v>1159</v>
      </c>
      <c r="NSX3" s="458" t="s">
        <v>1159</v>
      </c>
      <c r="NSY3" s="458" t="s">
        <v>1159</v>
      </c>
      <c r="NSZ3" s="458" t="s">
        <v>1159</v>
      </c>
      <c r="NTA3" s="458" t="s">
        <v>1159</v>
      </c>
      <c r="NTB3" s="458" t="s">
        <v>1159</v>
      </c>
      <c r="NTC3" s="458" t="s">
        <v>1159</v>
      </c>
      <c r="NTD3" s="458" t="s">
        <v>1159</v>
      </c>
      <c r="NTE3" s="458" t="s">
        <v>1159</v>
      </c>
      <c r="NTF3" s="458" t="s">
        <v>1159</v>
      </c>
      <c r="NTG3" s="458" t="s">
        <v>1159</v>
      </c>
      <c r="NTH3" s="458" t="s">
        <v>1159</v>
      </c>
      <c r="NTI3" s="458" t="s">
        <v>1159</v>
      </c>
      <c r="NTJ3" s="458" t="s">
        <v>1159</v>
      </c>
      <c r="NTK3" s="458" t="s">
        <v>1159</v>
      </c>
      <c r="NTL3" s="458" t="s">
        <v>1159</v>
      </c>
      <c r="NTM3" s="458" t="s">
        <v>1159</v>
      </c>
      <c r="NTN3" s="458" t="s">
        <v>1159</v>
      </c>
      <c r="NTO3" s="458" t="s">
        <v>1159</v>
      </c>
      <c r="NTP3" s="458" t="s">
        <v>1159</v>
      </c>
      <c r="NTQ3" s="458" t="s">
        <v>1159</v>
      </c>
      <c r="NTR3" s="458" t="s">
        <v>1159</v>
      </c>
      <c r="NTS3" s="458" t="s">
        <v>1159</v>
      </c>
      <c r="NTT3" s="458" t="s">
        <v>1159</v>
      </c>
      <c r="NTU3" s="458" t="s">
        <v>1159</v>
      </c>
      <c r="NTV3" s="458" t="s">
        <v>1159</v>
      </c>
      <c r="NTW3" s="458" t="s">
        <v>1159</v>
      </c>
      <c r="NTX3" s="458" t="s">
        <v>1159</v>
      </c>
      <c r="NTY3" s="458" t="s">
        <v>1159</v>
      </c>
      <c r="NTZ3" s="458" t="s">
        <v>1159</v>
      </c>
      <c r="NUA3" s="458" t="s">
        <v>1159</v>
      </c>
      <c r="NUB3" s="458" t="s">
        <v>1159</v>
      </c>
      <c r="NUC3" s="458" t="s">
        <v>1159</v>
      </c>
      <c r="NUD3" s="458" t="s">
        <v>1159</v>
      </c>
      <c r="NUE3" s="458" t="s">
        <v>1159</v>
      </c>
      <c r="NUF3" s="458" t="s">
        <v>1159</v>
      </c>
      <c r="NUG3" s="458" t="s">
        <v>1159</v>
      </c>
      <c r="NUH3" s="458" t="s">
        <v>1159</v>
      </c>
      <c r="NUI3" s="458" t="s">
        <v>1159</v>
      </c>
      <c r="NUJ3" s="458" t="s">
        <v>1159</v>
      </c>
      <c r="NUK3" s="458" t="s">
        <v>1159</v>
      </c>
      <c r="NUL3" s="458" t="s">
        <v>1159</v>
      </c>
      <c r="NUM3" s="458" t="s">
        <v>1159</v>
      </c>
      <c r="NUN3" s="458" t="s">
        <v>1159</v>
      </c>
      <c r="NUO3" s="458" t="s">
        <v>1159</v>
      </c>
      <c r="NUP3" s="458" t="s">
        <v>1159</v>
      </c>
      <c r="NUQ3" s="458" t="s">
        <v>1159</v>
      </c>
      <c r="NUR3" s="458" t="s">
        <v>1159</v>
      </c>
      <c r="NUS3" s="458" t="s">
        <v>1159</v>
      </c>
      <c r="NUT3" s="458" t="s">
        <v>1159</v>
      </c>
      <c r="NUU3" s="458" t="s">
        <v>1159</v>
      </c>
      <c r="NUV3" s="458" t="s">
        <v>1159</v>
      </c>
      <c r="NUW3" s="458" t="s">
        <v>1159</v>
      </c>
      <c r="NUX3" s="458" t="s">
        <v>1159</v>
      </c>
      <c r="NUY3" s="458" t="s">
        <v>1159</v>
      </c>
      <c r="NUZ3" s="458" t="s">
        <v>1159</v>
      </c>
      <c r="NVA3" s="458" t="s">
        <v>1159</v>
      </c>
      <c r="NVB3" s="458" t="s">
        <v>1159</v>
      </c>
      <c r="NVC3" s="458" t="s">
        <v>1159</v>
      </c>
      <c r="NVD3" s="458" t="s">
        <v>1159</v>
      </c>
      <c r="NVE3" s="458" t="s">
        <v>1159</v>
      </c>
      <c r="NVF3" s="458" t="s">
        <v>1159</v>
      </c>
      <c r="NVG3" s="458" t="s">
        <v>1159</v>
      </c>
      <c r="NVH3" s="458" t="s">
        <v>1159</v>
      </c>
      <c r="NVI3" s="458" t="s">
        <v>1159</v>
      </c>
      <c r="NVJ3" s="458" t="s">
        <v>1159</v>
      </c>
      <c r="NVK3" s="458" t="s">
        <v>1159</v>
      </c>
      <c r="NVL3" s="458" t="s">
        <v>1159</v>
      </c>
      <c r="NVM3" s="458" t="s">
        <v>1159</v>
      </c>
      <c r="NVN3" s="458" t="s">
        <v>1159</v>
      </c>
      <c r="NVO3" s="458" t="s">
        <v>1159</v>
      </c>
      <c r="NVP3" s="458" t="s">
        <v>1159</v>
      </c>
      <c r="NVQ3" s="458" t="s">
        <v>1159</v>
      </c>
      <c r="NVR3" s="458" t="s">
        <v>1159</v>
      </c>
      <c r="NVS3" s="458" t="s">
        <v>1159</v>
      </c>
      <c r="NVT3" s="458" t="s">
        <v>1159</v>
      </c>
      <c r="NVU3" s="458" t="s">
        <v>1159</v>
      </c>
      <c r="NVV3" s="458" t="s">
        <v>1159</v>
      </c>
      <c r="NVW3" s="458" t="s">
        <v>1159</v>
      </c>
      <c r="NVX3" s="458" t="s">
        <v>1159</v>
      </c>
      <c r="NVY3" s="458" t="s">
        <v>1159</v>
      </c>
      <c r="NVZ3" s="458" t="s">
        <v>1159</v>
      </c>
      <c r="NWA3" s="458" t="s">
        <v>1159</v>
      </c>
      <c r="NWB3" s="458" t="s">
        <v>1159</v>
      </c>
      <c r="NWC3" s="458" t="s">
        <v>1159</v>
      </c>
      <c r="NWD3" s="458" t="s">
        <v>1159</v>
      </c>
      <c r="NWE3" s="458" t="s">
        <v>1159</v>
      </c>
      <c r="NWF3" s="458" t="s">
        <v>1159</v>
      </c>
      <c r="NWG3" s="458" t="s">
        <v>1159</v>
      </c>
      <c r="NWH3" s="458" t="s">
        <v>1159</v>
      </c>
      <c r="NWI3" s="458" t="s">
        <v>1159</v>
      </c>
      <c r="NWJ3" s="458" t="s">
        <v>1159</v>
      </c>
      <c r="NWK3" s="458" t="s">
        <v>1159</v>
      </c>
      <c r="NWL3" s="458" t="s">
        <v>1159</v>
      </c>
      <c r="NWM3" s="458" t="s">
        <v>1159</v>
      </c>
      <c r="NWN3" s="458" t="s">
        <v>1159</v>
      </c>
      <c r="NWO3" s="458" t="s">
        <v>1159</v>
      </c>
      <c r="NWP3" s="458" t="s">
        <v>1159</v>
      </c>
      <c r="NWQ3" s="458" t="s">
        <v>1159</v>
      </c>
      <c r="NWR3" s="458" t="s">
        <v>1159</v>
      </c>
      <c r="NWS3" s="458" t="s">
        <v>1159</v>
      </c>
      <c r="NWT3" s="458" t="s">
        <v>1159</v>
      </c>
      <c r="NWU3" s="458" t="s">
        <v>1159</v>
      </c>
      <c r="NWV3" s="458" t="s">
        <v>1159</v>
      </c>
      <c r="NWW3" s="458" t="s">
        <v>1159</v>
      </c>
      <c r="NWX3" s="458" t="s">
        <v>1159</v>
      </c>
      <c r="NWY3" s="458" t="s">
        <v>1159</v>
      </c>
      <c r="NWZ3" s="458" t="s">
        <v>1159</v>
      </c>
      <c r="NXA3" s="458" t="s">
        <v>1159</v>
      </c>
      <c r="NXB3" s="458" t="s">
        <v>1159</v>
      </c>
      <c r="NXC3" s="458" t="s">
        <v>1159</v>
      </c>
      <c r="NXD3" s="458" t="s">
        <v>1159</v>
      </c>
      <c r="NXE3" s="458" t="s">
        <v>1159</v>
      </c>
      <c r="NXF3" s="458" t="s">
        <v>1159</v>
      </c>
      <c r="NXG3" s="458" t="s">
        <v>1159</v>
      </c>
      <c r="NXH3" s="458" t="s">
        <v>1159</v>
      </c>
      <c r="NXI3" s="458" t="s">
        <v>1159</v>
      </c>
      <c r="NXJ3" s="458" t="s">
        <v>1159</v>
      </c>
      <c r="NXK3" s="458" t="s">
        <v>1159</v>
      </c>
      <c r="NXL3" s="458" t="s">
        <v>1159</v>
      </c>
      <c r="NXM3" s="458" t="s">
        <v>1159</v>
      </c>
      <c r="NXN3" s="458" t="s">
        <v>1159</v>
      </c>
      <c r="NXO3" s="458" t="s">
        <v>1159</v>
      </c>
      <c r="NXP3" s="458" t="s">
        <v>1159</v>
      </c>
      <c r="NXQ3" s="458" t="s">
        <v>1159</v>
      </c>
      <c r="NXR3" s="458" t="s">
        <v>1159</v>
      </c>
      <c r="NXS3" s="458" t="s">
        <v>1159</v>
      </c>
      <c r="NXT3" s="458" t="s">
        <v>1159</v>
      </c>
      <c r="NXU3" s="458" t="s">
        <v>1159</v>
      </c>
      <c r="NXV3" s="458" t="s">
        <v>1159</v>
      </c>
      <c r="NXW3" s="458" t="s">
        <v>1159</v>
      </c>
      <c r="NXX3" s="458" t="s">
        <v>1159</v>
      </c>
      <c r="NXY3" s="458" t="s">
        <v>1159</v>
      </c>
      <c r="NXZ3" s="458" t="s">
        <v>1159</v>
      </c>
      <c r="NYA3" s="458" t="s">
        <v>1159</v>
      </c>
      <c r="NYB3" s="458" t="s">
        <v>1159</v>
      </c>
      <c r="NYC3" s="458" t="s">
        <v>1159</v>
      </c>
      <c r="NYD3" s="458" t="s">
        <v>1159</v>
      </c>
      <c r="NYE3" s="458" t="s">
        <v>1159</v>
      </c>
      <c r="NYF3" s="458" t="s">
        <v>1159</v>
      </c>
      <c r="NYG3" s="458" t="s">
        <v>1159</v>
      </c>
      <c r="NYH3" s="458" t="s">
        <v>1159</v>
      </c>
      <c r="NYI3" s="458" t="s">
        <v>1159</v>
      </c>
      <c r="NYJ3" s="458" t="s">
        <v>1159</v>
      </c>
      <c r="NYK3" s="458" t="s">
        <v>1159</v>
      </c>
      <c r="NYL3" s="458" t="s">
        <v>1159</v>
      </c>
      <c r="NYM3" s="458" t="s">
        <v>1159</v>
      </c>
      <c r="NYN3" s="458" t="s">
        <v>1159</v>
      </c>
      <c r="NYO3" s="458" t="s">
        <v>1159</v>
      </c>
      <c r="NYP3" s="458" t="s">
        <v>1159</v>
      </c>
      <c r="NYQ3" s="458" t="s">
        <v>1159</v>
      </c>
      <c r="NYR3" s="458" t="s">
        <v>1159</v>
      </c>
      <c r="NYS3" s="458" t="s">
        <v>1159</v>
      </c>
      <c r="NYT3" s="458" t="s">
        <v>1159</v>
      </c>
      <c r="NYU3" s="458" t="s">
        <v>1159</v>
      </c>
      <c r="NYV3" s="458" t="s">
        <v>1159</v>
      </c>
      <c r="NYW3" s="458" t="s">
        <v>1159</v>
      </c>
      <c r="NYX3" s="458" t="s">
        <v>1159</v>
      </c>
      <c r="NYY3" s="458" t="s">
        <v>1159</v>
      </c>
      <c r="NYZ3" s="458" t="s">
        <v>1159</v>
      </c>
      <c r="NZA3" s="458" t="s">
        <v>1159</v>
      </c>
      <c r="NZB3" s="458" t="s">
        <v>1159</v>
      </c>
      <c r="NZC3" s="458" t="s">
        <v>1159</v>
      </c>
      <c r="NZD3" s="458" t="s">
        <v>1159</v>
      </c>
      <c r="NZE3" s="458" t="s">
        <v>1159</v>
      </c>
      <c r="NZF3" s="458" t="s">
        <v>1159</v>
      </c>
      <c r="NZG3" s="458" t="s">
        <v>1159</v>
      </c>
      <c r="NZH3" s="458" t="s">
        <v>1159</v>
      </c>
      <c r="NZI3" s="458" t="s">
        <v>1159</v>
      </c>
      <c r="NZJ3" s="458" t="s">
        <v>1159</v>
      </c>
      <c r="NZK3" s="458" t="s">
        <v>1159</v>
      </c>
      <c r="NZL3" s="458" t="s">
        <v>1159</v>
      </c>
      <c r="NZM3" s="458" t="s">
        <v>1159</v>
      </c>
      <c r="NZN3" s="458" t="s">
        <v>1159</v>
      </c>
      <c r="NZO3" s="458" t="s">
        <v>1159</v>
      </c>
      <c r="NZP3" s="458" t="s">
        <v>1159</v>
      </c>
      <c r="NZQ3" s="458" t="s">
        <v>1159</v>
      </c>
      <c r="NZR3" s="458" t="s">
        <v>1159</v>
      </c>
      <c r="NZS3" s="458" t="s">
        <v>1159</v>
      </c>
      <c r="NZT3" s="458" t="s">
        <v>1159</v>
      </c>
      <c r="NZU3" s="458" t="s">
        <v>1159</v>
      </c>
      <c r="NZV3" s="458" t="s">
        <v>1159</v>
      </c>
      <c r="NZW3" s="458" t="s">
        <v>1159</v>
      </c>
      <c r="NZX3" s="458" t="s">
        <v>1159</v>
      </c>
      <c r="NZY3" s="458" t="s">
        <v>1159</v>
      </c>
      <c r="NZZ3" s="458" t="s">
        <v>1159</v>
      </c>
      <c r="OAA3" s="458" t="s">
        <v>1159</v>
      </c>
      <c r="OAB3" s="458" t="s">
        <v>1159</v>
      </c>
      <c r="OAC3" s="458" t="s">
        <v>1159</v>
      </c>
      <c r="OAD3" s="458" t="s">
        <v>1159</v>
      </c>
      <c r="OAE3" s="458" t="s">
        <v>1159</v>
      </c>
      <c r="OAF3" s="458" t="s">
        <v>1159</v>
      </c>
      <c r="OAG3" s="458" t="s">
        <v>1159</v>
      </c>
      <c r="OAH3" s="458" t="s">
        <v>1159</v>
      </c>
      <c r="OAI3" s="458" t="s">
        <v>1159</v>
      </c>
      <c r="OAJ3" s="458" t="s">
        <v>1159</v>
      </c>
      <c r="OAK3" s="458" t="s">
        <v>1159</v>
      </c>
      <c r="OAL3" s="458" t="s">
        <v>1159</v>
      </c>
      <c r="OAM3" s="458" t="s">
        <v>1159</v>
      </c>
      <c r="OAN3" s="458" t="s">
        <v>1159</v>
      </c>
      <c r="OAO3" s="458" t="s">
        <v>1159</v>
      </c>
      <c r="OAP3" s="458" t="s">
        <v>1159</v>
      </c>
      <c r="OAQ3" s="458" t="s">
        <v>1159</v>
      </c>
      <c r="OAR3" s="458" t="s">
        <v>1159</v>
      </c>
      <c r="OAS3" s="458" t="s">
        <v>1159</v>
      </c>
      <c r="OAT3" s="458" t="s">
        <v>1159</v>
      </c>
      <c r="OAU3" s="458" t="s">
        <v>1159</v>
      </c>
      <c r="OAV3" s="458" t="s">
        <v>1159</v>
      </c>
      <c r="OAW3" s="458" t="s">
        <v>1159</v>
      </c>
      <c r="OAX3" s="458" t="s">
        <v>1159</v>
      </c>
      <c r="OAY3" s="458" t="s">
        <v>1159</v>
      </c>
      <c r="OAZ3" s="458" t="s">
        <v>1159</v>
      </c>
      <c r="OBA3" s="458" t="s">
        <v>1159</v>
      </c>
      <c r="OBB3" s="458" t="s">
        <v>1159</v>
      </c>
      <c r="OBC3" s="458" t="s">
        <v>1159</v>
      </c>
      <c r="OBD3" s="458" t="s">
        <v>1159</v>
      </c>
      <c r="OBE3" s="458" t="s">
        <v>1159</v>
      </c>
      <c r="OBF3" s="458" t="s">
        <v>1159</v>
      </c>
      <c r="OBG3" s="458" t="s">
        <v>1159</v>
      </c>
      <c r="OBH3" s="458" t="s">
        <v>1159</v>
      </c>
      <c r="OBI3" s="458" t="s">
        <v>1159</v>
      </c>
      <c r="OBJ3" s="458" t="s">
        <v>1159</v>
      </c>
      <c r="OBK3" s="458" t="s">
        <v>1159</v>
      </c>
      <c r="OBL3" s="458" t="s">
        <v>1159</v>
      </c>
      <c r="OBM3" s="458" t="s">
        <v>1159</v>
      </c>
      <c r="OBN3" s="458" t="s">
        <v>1159</v>
      </c>
      <c r="OBO3" s="458" t="s">
        <v>1159</v>
      </c>
      <c r="OBP3" s="458" t="s">
        <v>1159</v>
      </c>
      <c r="OBQ3" s="458" t="s">
        <v>1159</v>
      </c>
      <c r="OBR3" s="458" t="s">
        <v>1159</v>
      </c>
      <c r="OBS3" s="458" t="s">
        <v>1159</v>
      </c>
      <c r="OBT3" s="458" t="s">
        <v>1159</v>
      </c>
      <c r="OBU3" s="458" t="s">
        <v>1159</v>
      </c>
      <c r="OBV3" s="458" t="s">
        <v>1159</v>
      </c>
      <c r="OBW3" s="458" t="s">
        <v>1159</v>
      </c>
      <c r="OBX3" s="458" t="s">
        <v>1159</v>
      </c>
      <c r="OBY3" s="458" t="s">
        <v>1159</v>
      </c>
      <c r="OBZ3" s="458" t="s">
        <v>1159</v>
      </c>
      <c r="OCA3" s="458" t="s">
        <v>1159</v>
      </c>
      <c r="OCB3" s="458" t="s">
        <v>1159</v>
      </c>
      <c r="OCC3" s="458" t="s">
        <v>1159</v>
      </c>
      <c r="OCD3" s="458" t="s">
        <v>1159</v>
      </c>
      <c r="OCE3" s="458" t="s">
        <v>1159</v>
      </c>
      <c r="OCF3" s="458" t="s">
        <v>1159</v>
      </c>
      <c r="OCG3" s="458" t="s">
        <v>1159</v>
      </c>
      <c r="OCH3" s="458" t="s">
        <v>1159</v>
      </c>
      <c r="OCI3" s="458" t="s">
        <v>1159</v>
      </c>
      <c r="OCJ3" s="458" t="s">
        <v>1159</v>
      </c>
      <c r="OCK3" s="458" t="s">
        <v>1159</v>
      </c>
      <c r="OCL3" s="458" t="s">
        <v>1159</v>
      </c>
      <c r="OCM3" s="458" t="s">
        <v>1159</v>
      </c>
      <c r="OCN3" s="458" t="s">
        <v>1159</v>
      </c>
      <c r="OCO3" s="458" t="s">
        <v>1159</v>
      </c>
      <c r="OCP3" s="458" t="s">
        <v>1159</v>
      </c>
      <c r="OCQ3" s="458" t="s">
        <v>1159</v>
      </c>
      <c r="OCR3" s="458" t="s">
        <v>1159</v>
      </c>
      <c r="OCS3" s="458" t="s">
        <v>1159</v>
      </c>
      <c r="OCT3" s="458" t="s">
        <v>1159</v>
      </c>
      <c r="OCU3" s="458" t="s">
        <v>1159</v>
      </c>
      <c r="OCV3" s="458" t="s">
        <v>1159</v>
      </c>
      <c r="OCW3" s="458" t="s">
        <v>1159</v>
      </c>
      <c r="OCX3" s="458" t="s">
        <v>1159</v>
      </c>
      <c r="OCY3" s="458" t="s">
        <v>1159</v>
      </c>
      <c r="OCZ3" s="458" t="s">
        <v>1159</v>
      </c>
      <c r="ODA3" s="458" t="s">
        <v>1159</v>
      </c>
      <c r="ODB3" s="458" t="s">
        <v>1159</v>
      </c>
      <c r="ODC3" s="458" t="s">
        <v>1159</v>
      </c>
      <c r="ODD3" s="458" t="s">
        <v>1159</v>
      </c>
      <c r="ODE3" s="458" t="s">
        <v>1159</v>
      </c>
      <c r="ODF3" s="458" t="s">
        <v>1159</v>
      </c>
      <c r="ODG3" s="458" t="s">
        <v>1159</v>
      </c>
      <c r="ODH3" s="458" t="s">
        <v>1159</v>
      </c>
      <c r="ODI3" s="458" t="s">
        <v>1159</v>
      </c>
      <c r="ODJ3" s="458" t="s">
        <v>1159</v>
      </c>
      <c r="ODK3" s="458" t="s">
        <v>1159</v>
      </c>
      <c r="ODL3" s="458" t="s">
        <v>1159</v>
      </c>
      <c r="ODM3" s="458" t="s">
        <v>1159</v>
      </c>
      <c r="ODN3" s="458" t="s">
        <v>1159</v>
      </c>
      <c r="ODO3" s="458" t="s">
        <v>1159</v>
      </c>
      <c r="ODP3" s="458" t="s">
        <v>1159</v>
      </c>
      <c r="ODQ3" s="458" t="s">
        <v>1159</v>
      </c>
      <c r="ODR3" s="458" t="s">
        <v>1159</v>
      </c>
      <c r="ODS3" s="458" t="s">
        <v>1159</v>
      </c>
      <c r="ODT3" s="458" t="s">
        <v>1159</v>
      </c>
      <c r="ODU3" s="458" t="s">
        <v>1159</v>
      </c>
      <c r="ODV3" s="458" t="s">
        <v>1159</v>
      </c>
      <c r="ODW3" s="458" t="s">
        <v>1159</v>
      </c>
      <c r="ODX3" s="458" t="s">
        <v>1159</v>
      </c>
      <c r="ODY3" s="458" t="s">
        <v>1159</v>
      </c>
      <c r="ODZ3" s="458" t="s">
        <v>1159</v>
      </c>
      <c r="OEA3" s="458" t="s">
        <v>1159</v>
      </c>
      <c r="OEB3" s="458" t="s">
        <v>1159</v>
      </c>
      <c r="OEC3" s="458" t="s">
        <v>1159</v>
      </c>
      <c r="OED3" s="458" t="s">
        <v>1159</v>
      </c>
      <c r="OEE3" s="458" t="s">
        <v>1159</v>
      </c>
      <c r="OEF3" s="458" t="s">
        <v>1159</v>
      </c>
      <c r="OEG3" s="458" t="s">
        <v>1159</v>
      </c>
      <c r="OEH3" s="458" t="s">
        <v>1159</v>
      </c>
      <c r="OEI3" s="458" t="s">
        <v>1159</v>
      </c>
      <c r="OEJ3" s="458" t="s">
        <v>1159</v>
      </c>
      <c r="OEK3" s="458" t="s">
        <v>1159</v>
      </c>
      <c r="OEL3" s="458" t="s">
        <v>1159</v>
      </c>
      <c r="OEM3" s="458" t="s">
        <v>1159</v>
      </c>
      <c r="OEN3" s="458" t="s">
        <v>1159</v>
      </c>
      <c r="OEO3" s="458" t="s">
        <v>1159</v>
      </c>
      <c r="OEP3" s="458" t="s">
        <v>1159</v>
      </c>
      <c r="OEQ3" s="458" t="s">
        <v>1159</v>
      </c>
      <c r="OER3" s="458" t="s">
        <v>1159</v>
      </c>
      <c r="OES3" s="458" t="s">
        <v>1159</v>
      </c>
      <c r="OET3" s="458" t="s">
        <v>1159</v>
      </c>
      <c r="OEU3" s="458" t="s">
        <v>1159</v>
      </c>
      <c r="OEV3" s="458" t="s">
        <v>1159</v>
      </c>
      <c r="OEW3" s="458" t="s">
        <v>1159</v>
      </c>
      <c r="OEX3" s="458" t="s">
        <v>1159</v>
      </c>
      <c r="OEY3" s="458" t="s">
        <v>1159</v>
      </c>
      <c r="OEZ3" s="458" t="s">
        <v>1159</v>
      </c>
      <c r="OFA3" s="458" t="s">
        <v>1159</v>
      </c>
      <c r="OFB3" s="458" t="s">
        <v>1159</v>
      </c>
      <c r="OFC3" s="458" t="s">
        <v>1159</v>
      </c>
      <c r="OFD3" s="458" t="s">
        <v>1159</v>
      </c>
      <c r="OFE3" s="458" t="s">
        <v>1159</v>
      </c>
      <c r="OFF3" s="458" t="s">
        <v>1159</v>
      </c>
      <c r="OFG3" s="458" t="s">
        <v>1159</v>
      </c>
      <c r="OFH3" s="458" t="s">
        <v>1159</v>
      </c>
      <c r="OFI3" s="458" t="s">
        <v>1159</v>
      </c>
      <c r="OFJ3" s="458" t="s">
        <v>1159</v>
      </c>
      <c r="OFK3" s="458" t="s">
        <v>1159</v>
      </c>
      <c r="OFL3" s="458" t="s">
        <v>1159</v>
      </c>
      <c r="OFM3" s="458" t="s">
        <v>1159</v>
      </c>
      <c r="OFN3" s="458" t="s">
        <v>1159</v>
      </c>
      <c r="OFO3" s="458" t="s">
        <v>1159</v>
      </c>
      <c r="OFP3" s="458" t="s">
        <v>1159</v>
      </c>
      <c r="OFQ3" s="458" t="s">
        <v>1159</v>
      </c>
      <c r="OFR3" s="458" t="s">
        <v>1159</v>
      </c>
      <c r="OFS3" s="458" t="s">
        <v>1159</v>
      </c>
      <c r="OFT3" s="458" t="s">
        <v>1159</v>
      </c>
      <c r="OFU3" s="458" t="s">
        <v>1159</v>
      </c>
      <c r="OFV3" s="458" t="s">
        <v>1159</v>
      </c>
      <c r="OFW3" s="458" t="s">
        <v>1159</v>
      </c>
      <c r="OFX3" s="458" t="s">
        <v>1159</v>
      </c>
      <c r="OFY3" s="458" t="s">
        <v>1159</v>
      </c>
      <c r="OFZ3" s="458" t="s">
        <v>1159</v>
      </c>
      <c r="OGA3" s="458" t="s">
        <v>1159</v>
      </c>
      <c r="OGB3" s="458" t="s">
        <v>1159</v>
      </c>
      <c r="OGC3" s="458" t="s">
        <v>1159</v>
      </c>
      <c r="OGD3" s="458" t="s">
        <v>1159</v>
      </c>
      <c r="OGE3" s="458" t="s">
        <v>1159</v>
      </c>
      <c r="OGF3" s="458" t="s">
        <v>1159</v>
      </c>
      <c r="OGG3" s="458" t="s">
        <v>1159</v>
      </c>
      <c r="OGH3" s="458" t="s">
        <v>1159</v>
      </c>
      <c r="OGI3" s="458" t="s">
        <v>1159</v>
      </c>
      <c r="OGJ3" s="458" t="s">
        <v>1159</v>
      </c>
      <c r="OGK3" s="458" t="s">
        <v>1159</v>
      </c>
      <c r="OGL3" s="458" t="s">
        <v>1159</v>
      </c>
      <c r="OGM3" s="458" t="s">
        <v>1159</v>
      </c>
      <c r="OGN3" s="458" t="s">
        <v>1159</v>
      </c>
      <c r="OGO3" s="458" t="s">
        <v>1159</v>
      </c>
      <c r="OGP3" s="458" t="s">
        <v>1159</v>
      </c>
      <c r="OGQ3" s="458" t="s">
        <v>1159</v>
      </c>
      <c r="OGR3" s="458" t="s">
        <v>1159</v>
      </c>
      <c r="OGS3" s="458" t="s">
        <v>1159</v>
      </c>
      <c r="OGT3" s="458" t="s">
        <v>1159</v>
      </c>
      <c r="OGU3" s="458" t="s">
        <v>1159</v>
      </c>
      <c r="OGV3" s="458" t="s">
        <v>1159</v>
      </c>
      <c r="OGW3" s="458" t="s">
        <v>1159</v>
      </c>
      <c r="OGX3" s="458" t="s">
        <v>1159</v>
      </c>
      <c r="OGY3" s="458" t="s">
        <v>1159</v>
      </c>
      <c r="OGZ3" s="458" t="s">
        <v>1159</v>
      </c>
      <c r="OHA3" s="458" t="s">
        <v>1159</v>
      </c>
      <c r="OHB3" s="458" t="s">
        <v>1159</v>
      </c>
      <c r="OHC3" s="458" t="s">
        <v>1159</v>
      </c>
      <c r="OHD3" s="458" t="s">
        <v>1159</v>
      </c>
      <c r="OHE3" s="458" t="s">
        <v>1159</v>
      </c>
      <c r="OHF3" s="458" t="s">
        <v>1159</v>
      </c>
      <c r="OHG3" s="458" t="s">
        <v>1159</v>
      </c>
      <c r="OHH3" s="458" t="s">
        <v>1159</v>
      </c>
      <c r="OHI3" s="458" t="s">
        <v>1159</v>
      </c>
      <c r="OHJ3" s="458" t="s">
        <v>1159</v>
      </c>
      <c r="OHK3" s="458" t="s">
        <v>1159</v>
      </c>
      <c r="OHL3" s="458" t="s">
        <v>1159</v>
      </c>
      <c r="OHM3" s="458" t="s">
        <v>1159</v>
      </c>
      <c r="OHN3" s="458" t="s">
        <v>1159</v>
      </c>
      <c r="OHO3" s="458" t="s">
        <v>1159</v>
      </c>
      <c r="OHP3" s="458" t="s">
        <v>1159</v>
      </c>
      <c r="OHQ3" s="458" t="s">
        <v>1159</v>
      </c>
      <c r="OHR3" s="458" t="s">
        <v>1159</v>
      </c>
      <c r="OHS3" s="458" t="s">
        <v>1159</v>
      </c>
      <c r="OHT3" s="458" t="s">
        <v>1159</v>
      </c>
      <c r="OHU3" s="458" t="s">
        <v>1159</v>
      </c>
      <c r="OHV3" s="458" t="s">
        <v>1159</v>
      </c>
      <c r="OHW3" s="458" t="s">
        <v>1159</v>
      </c>
      <c r="OHX3" s="458" t="s">
        <v>1159</v>
      </c>
      <c r="OHY3" s="458" t="s">
        <v>1159</v>
      </c>
      <c r="OHZ3" s="458" t="s">
        <v>1159</v>
      </c>
      <c r="OIA3" s="458" t="s">
        <v>1159</v>
      </c>
      <c r="OIB3" s="458" t="s">
        <v>1159</v>
      </c>
      <c r="OIC3" s="458" t="s">
        <v>1159</v>
      </c>
      <c r="OID3" s="458" t="s">
        <v>1159</v>
      </c>
      <c r="OIE3" s="458" t="s">
        <v>1159</v>
      </c>
      <c r="OIF3" s="458" t="s">
        <v>1159</v>
      </c>
      <c r="OIG3" s="458" t="s">
        <v>1159</v>
      </c>
      <c r="OIH3" s="458" t="s">
        <v>1159</v>
      </c>
      <c r="OII3" s="458" t="s">
        <v>1159</v>
      </c>
      <c r="OIJ3" s="458" t="s">
        <v>1159</v>
      </c>
      <c r="OIK3" s="458" t="s">
        <v>1159</v>
      </c>
      <c r="OIL3" s="458" t="s">
        <v>1159</v>
      </c>
      <c r="OIM3" s="458" t="s">
        <v>1159</v>
      </c>
      <c r="OIN3" s="458" t="s">
        <v>1159</v>
      </c>
      <c r="OIO3" s="458" t="s">
        <v>1159</v>
      </c>
      <c r="OIP3" s="458" t="s">
        <v>1159</v>
      </c>
      <c r="OIQ3" s="458" t="s">
        <v>1159</v>
      </c>
      <c r="OIR3" s="458" t="s">
        <v>1159</v>
      </c>
      <c r="OIS3" s="458" t="s">
        <v>1159</v>
      </c>
      <c r="OIT3" s="458" t="s">
        <v>1159</v>
      </c>
      <c r="OIU3" s="458" t="s">
        <v>1159</v>
      </c>
      <c r="OIV3" s="458" t="s">
        <v>1159</v>
      </c>
      <c r="OIW3" s="458" t="s">
        <v>1159</v>
      </c>
      <c r="OIX3" s="458" t="s">
        <v>1159</v>
      </c>
      <c r="OIY3" s="458" t="s">
        <v>1159</v>
      </c>
      <c r="OIZ3" s="458" t="s">
        <v>1159</v>
      </c>
      <c r="OJA3" s="458" t="s">
        <v>1159</v>
      </c>
      <c r="OJB3" s="458" t="s">
        <v>1159</v>
      </c>
      <c r="OJC3" s="458" t="s">
        <v>1159</v>
      </c>
      <c r="OJD3" s="458" t="s">
        <v>1159</v>
      </c>
      <c r="OJE3" s="458" t="s">
        <v>1159</v>
      </c>
      <c r="OJF3" s="458" t="s">
        <v>1159</v>
      </c>
      <c r="OJG3" s="458" t="s">
        <v>1159</v>
      </c>
      <c r="OJH3" s="458" t="s">
        <v>1159</v>
      </c>
      <c r="OJI3" s="458" t="s">
        <v>1159</v>
      </c>
      <c r="OJJ3" s="458" t="s">
        <v>1159</v>
      </c>
      <c r="OJK3" s="458" t="s">
        <v>1159</v>
      </c>
      <c r="OJL3" s="458" t="s">
        <v>1159</v>
      </c>
      <c r="OJM3" s="458" t="s">
        <v>1159</v>
      </c>
      <c r="OJN3" s="458" t="s">
        <v>1159</v>
      </c>
      <c r="OJO3" s="458" t="s">
        <v>1159</v>
      </c>
      <c r="OJP3" s="458" t="s">
        <v>1159</v>
      </c>
      <c r="OJQ3" s="458" t="s">
        <v>1159</v>
      </c>
      <c r="OJR3" s="458" t="s">
        <v>1159</v>
      </c>
      <c r="OJS3" s="458" t="s">
        <v>1159</v>
      </c>
      <c r="OJT3" s="458" t="s">
        <v>1159</v>
      </c>
      <c r="OJU3" s="458" t="s">
        <v>1159</v>
      </c>
      <c r="OJV3" s="458" t="s">
        <v>1159</v>
      </c>
      <c r="OJW3" s="458" t="s">
        <v>1159</v>
      </c>
      <c r="OJX3" s="458" t="s">
        <v>1159</v>
      </c>
      <c r="OJY3" s="458" t="s">
        <v>1159</v>
      </c>
      <c r="OJZ3" s="458" t="s">
        <v>1159</v>
      </c>
      <c r="OKA3" s="458" t="s">
        <v>1159</v>
      </c>
      <c r="OKB3" s="458" t="s">
        <v>1159</v>
      </c>
      <c r="OKC3" s="458" t="s">
        <v>1159</v>
      </c>
      <c r="OKD3" s="458" t="s">
        <v>1159</v>
      </c>
      <c r="OKE3" s="458" t="s">
        <v>1159</v>
      </c>
      <c r="OKF3" s="458" t="s">
        <v>1159</v>
      </c>
      <c r="OKG3" s="458" t="s">
        <v>1159</v>
      </c>
      <c r="OKH3" s="458" t="s">
        <v>1159</v>
      </c>
      <c r="OKI3" s="458" t="s">
        <v>1159</v>
      </c>
      <c r="OKJ3" s="458" t="s">
        <v>1159</v>
      </c>
      <c r="OKK3" s="458" t="s">
        <v>1159</v>
      </c>
      <c r="OKL3" s="458" t="s">
        <v>1159</v>
      </c>
      <c r="OKM3" s="458" t="s">
        <v>1159</v>
      </c>
      <c r="OKN3" s="458" t="s">
        <v>1159</v>
      </c>
      <c r="OKO3" s="458" t="s">
        <v>1159</v>
      </c>
      <c r="OKP3" s="458" t="s">
        <v>1159</v>
      </c>
      <c r="OKQ3" s="458" t="s">
        <v>1159</v>
      </c>
      <c r="OKR3" s="458" t="s">
        <v>1159</v>
      </c>
      <c r="OKS3" s="458" t="s">
        <v>1159</v>
      </c>
      <c r="OKT3" s="458" t="s">
        <v>1159</v>
      </c>
      <c r="OKU3" s="458" t="s">
        <v>1159</v>
      </c>
      <c r="OKV3" s="458" t="s">
        <v>1159</v>
      </c>
      <c r="OKW3" s="458" t="s">
        <v>1159</v>
      </c>
      <c r="OKX3" s="458" t="s">
        <v>1159</v>
      </c>
      <c r="OKY3" s="458" t="s">
        <v>1159</v>
      </c>
      <c r="OKZ3" s="458" t="s">
        <v>1159</v>
      </c>
      <c r="OLA3" s="458" t="s">
        <v>1159</v>
      </c>
      <c r="OLB3" s="458" t="s">
        <v>1159</v>
      </c>
      <c r="OLC3" s="458" t="s">
        <v>1159</v>
      </c>
      <c r="OLD3" s="458" t="s">
        <v>1159</v>
      </c>
      <c r="OLE3" s="458" t="s">
        <v>1159</v>
      </c>
      <c r="OLF3" s="458" t="s">
        <v>1159</v>
      </c>
      <c r="OLG3" s="458" t="s">
        <v>1159</v>
      </c>
      <c r="OLH3" s="458" t="s">
        <v>1159</v>
      </c>
      <c r="OLI3" s="458" t="s">
        <v>1159</v>
      </c>
      <c r="OLJ3" s="458" t="s">
        <v>1159</v>
      </c>
      <c r="OLK3" s="458" t="s">
        <v>1159</v>
      </c>
      <c r="OLL3" s="458" t="s">
        <v>1159</v>
      </c>
      <c r="OLM3" s="458" t="s">
        <v>1159</v>
      </c>
      <c r="OLN3" s="458" t="s">
        <v>1159</v>
      </c>
      <c r="OLO3" s="458" t="s">
        <v>1159</v>
      </c>
      <c r="OLP3" s="458" t="s">
        <v>1159</v>
      </c>
      <c r="OLQ3" s="458" t="s">
        <v>1159</v>
      </c>
      <c r="OLR3" s="458" t="s">
        <v>1159</v>
      </c>
      <c r="OLS3" s="458" t="s">
        <v>1159</v>
      </c>
      <c r="OLT3" s="458" t="s">
        <v>1159</v>
      </c>
      <c r="OLU3" s="458" t="s">
        <v>1159</v>
      </c>
      <c r="OLV3" s="458" t="s">
        <v>1159</v>
      </c>
      <c r="OLW3" s="458" t="s">
        <v>1159</v>
      </c>
      <c r="OLX3" s="458" t="s">
        <v>1159</v>
      </c>
      <c r="OLY3" s="458" t="s">
        <v>1159</v>
      </c>
      <c r="OLZ3" s="458" t="s">
        <v>1159</v>
      </c>
      <c r="OMA3" s="458" t="s">
        <v>1159</v>
      </c>
      <c r="OMB3" s="458" t="s">
        <v>1159</v>
      </c>
      <c r="OMC3" s="458" t="s">
        <v>1159</v>
      </c>
      <c r="OMD3" s="458" t="s">
        <v>1159</v>
      </c>
      <c r="OME3" s="458" t="s">
        <v>1159</v>
      </c>
      <c r="OMF3" s="458" t="s">
        <v>1159</v>
      </c>
      <c r="OMG3" s="458" t="s">
        <v>1159</v>
      </c>
      <c r="OMH3" s="458" t="s">
        <v>1159</v>
      </c>
      <c r="OMI3" s="458" t="s">
        <v>1159</v>
      </c>
      <c r="OMJ3" s="458" t="s">
        <v>1159</v>
      </c>
      <c r="OMK3" s="458" t="s">
        <v>1159</v>
      </c>
      <c r="OML3" s="458" t="s">
        <v>1159</v>
      </c>
      <c r="OMM3" s="458" t="s">
        <v>1159</v>
      </c>
      <c r="OMN3" s="458" t="s">
        <v>1159</v>
      </c>
      <c r="OMO3" s="458" t="s">
        <v>1159</v>
      </c>
      <c r="OMP3" s="458" t="s">
        <v>1159</v>
      </c>
      <c r="OMQ3" s="458" t="s">
        <v>1159</v>
      </c>
      <c r="OMR3" s="458" t="s">
        <v>1159</v>
      </c>
      <c r="OMS3" s="458" t="s">
        <v>1159</v>
      </c>
      <c r="OMT3" s="458" t="s">
        <v>1159</v>
      </c>
      <c r="OMU3" s="458" t="s">
        <v>1159</v>
      </c>
      <c r="OMV3" s="458" t="s">
        <v>1159</v>
      </c>
      <c r="OMW3" s="458" t="s">
        <v>1159</v>
      </c>
      <c r="OMX3" s="458" t="s">
        <v>1159</v>
      </c>
      <c r="OMY3" s="458" t="s">
        <v>1159</v>
      </c>
      <c r="OMZ3" s="458" t="s">
        <v>1159</v>
      </c>
      <c r="ONA3" s="458" t="s">
        <v>1159</v>
      </c>
      <c r="ONB3" s="458" t="s">
        <v>1159</v>
      </c>
      <c r="ONC3" s="458" t="s">
        <v>1159</v>
      </c>
      <c r="OND3" s="458" t="s">
        <v>1159</v>
      </c>
      <c r="ONE3" s="458" t="s">
        <v>1159</v>
      </c>
      <c r="ONF3" s="458" t="s">
        <v>1159</v>
      </c>
      <c r="ONG3" s="458" t="s">
        <v>1159</v>
      </c>
      <c r="ONH3" s="458" t="s">
        <v>1159</v>
      </c>
      <c r="ONI3" s="458" t="s">
        <v>1159</v>
      </c>
      <c r="ONJ3" s="458" t="s">
        <v>1159</v>
      </c>
      <c r="ONK3" s="458" t="s">
        <v>1159</v>
      </c>
      <c r="ONL3" s="458" t="s">
        <v>1159</v>
      </c>
      <c r="ONM3" s="458" t="s">
        <v>1159</v>
      </c>
      <c r="ONN3" s="458" t="s">
        <v>1159</v>
      </c>
      <c r="ONO3" s="458" t="s">
        <v>1159</v>
      </c>
      <c r="ONP3" s="458" t="s">
        <v>1159</v>
      </c>
      <c r="ONQ3" s="458" t="s">
        <v>1159</v>
      </c>
      <c r="ONR3" s="458" t="s">
        <v>1159</v>
      </c>
      <c r="ONS3" s="458" t="s">
        <v>1159</v>
      </c>
      <c r="ONT3" s="458" t="s">
        <v>1159</v>
      </c>
      <c r="ONU3" s="458" t="s">
        <v>1159</v>
      </c>
      <c r="ONV3" s="458" t="s">
        <v>1159</v>
      </c>
      <c r="ONW3" s="458" t="s">
        <v>1159</v>
      </c>
      <c r="ONX3" s="458" t="s">
        <v>1159</v>
      </c>
      <c r="ONY3" s="458" t="s">
        <v>1159</v>
      </c>
      <c r="ONZ3" s="458" t="s">
        <v>1159</v>
      </c>
      <c r="OOA3" s="458" t="s">
        <v>1159</v>
      </c>
      <c r="OOB3" s="458" t="s">
        <v>1159</v>
      </c>
      <c r="OOC3" s="458" t="s">
        <v>1159</v>
      </c>
      <c r="OOD3" s="458" t="s">
        <v>1159</v>
      </c>
      <c r="OOE3" s="458" t="s">
        <v>1159</v>
      </c>
      <c r="OOF3" s="458" t="s">
        <v>1159</v>
      </c>
      <c r="OOG3" s="458" t="s">
        <v>1159</v>
      </c>
      <c r="OOH3" s="458" t="s">
        <v>1159</v>
      </c>
      <c r="OOI3" s="458" t="s">
        <v>1159</v>
      </c>
      <c r="OOJ3" s="458" t="s">
        <v>1159</v>
      </c>
      <c r="OOK3" s="458" t="s">
        <v>1159</v>
      </c>
      <c r="OOL3" s="458" t="s">
        <v>1159</v>
      </c>
      <c r="OOM3" s="458" t="s">
        <v>1159</v>
      </c>
      <c r="OON3" s="458" t="s">
        <v>1159</v>
      </c>
      <c r="OOO3" s="458" t="s">
        <v>1159</v>
      </c>
      <c r="OOP3" s="458" t="s">
        <v>1159</v>
      </c>
      <c r="OOQ3" s="458" t="s">
        <v>1159</v>
      </c>
      <c r="OOR3" s="458" t="s">
        <v>1159</v>
      </c>
      <c r="OOS3" s="458" t="s">
        <v>1159</v>
      </c>
      <c r="OOT3" s="458" t="s">
        <v>1159</v>
      </c>
      <c r="OOU3" s="458" t="s">
        <v>1159</v>
      </c>
      <c r="OOV3" s="458" t="s">
        <v>1159</v>
      </c>
      <c r="OOW3" s="458" t="s">
        <v>1159</v>
      </c>
      <c r="OOX3" s="458" t="s">
        <v>1159</v>
      </c>
      <c r="OOY3" s="458" t="s">
        <v>1159</v>
      </c>
      <c r="OOZ3" s="458" t="s">
        <v>1159</v>
      </c>
      <c r="OPA3" s="458" t="s">
        <v>1159</v>
      </c>
      <c r="OPB3" s="458" t="s">
        <v>1159</v>
      </c>
      <c r="OPC3" s="458" t="s">
        <v>1159</v>
      </c>
      <c r="OPD3" s="458" t="s">
        <v>1159</v>
      </c>
      <c r="OPE3" s="458" t="s">
        <v>1159</v>
      </c>
      <c r="OPF3" s="458" t="s">
        <v>1159</v>
      </c>
      <c r="OPG3" s="458" t="s">
        <v>1159</v>
      </c>
      <c r="OPH3" s="458" t="s">
        <v>1159</v>
      </c>
      <c r="OPI3" s="458" t="s">
        <v>1159</v>
      </c>
      <c r="OPJ3" s="458" t="s">
        <v>1159</v>
      </c>
      <c r="OPK3" s="458" t="s">
        <v>1159</v>
      </c>
      <c r="OPL3" s="458" t="s">
        <v>1159</v>
      </c>
      <c r="OPM3" s="458" t="s">
        <v>1159</v>
      </c>
      <c r="OPN3" s="458" t="s">
        <v>1159</v>
      </c>
      <c r="OPO3" s="458" t="s">
        <v>1159</v>
      </c>
      <c r="OPP3" s="458" t="s">
        <v>1159</v>
      </c>
      <c r="OPQ3" s="458" t="s">
        <v>1159</v>
      </c>
      <c r="OPR3" s="458" t="s">
        <v>1159</v>
      </c>
      <c r="OPS3" s="458" t="s">
        <v>1159</v>
      </c>
      <c r="OPT3" s="458" t="s">
        <v>1159</v>
      </c>
      <c r="OPU3" s="458" t="s">
        <v>1159</v>
      </c>
      <c r="OPV3" s="458" t="s">
        <v>1159</v>
      </c>
      <c r="OPW3" s="458" t="s">
        <v>1159</v>
      </c>
      <c r="OPX3" s="458" t="s">
        <v>1159</v>
      </c>
      <c r="OPY3" s="458" t="s">
        <v>1159</v>
      </c>
      <c r="OPZ3" s="458" t="s">
        <v>1159</v>
      </c>
      <c r="OQA3" s="458" t="s">
        <v>1159</v>
      </c>
      <c r="OQB3" s="458" t="s">
        <v>1159</v>
      </c>
      <c r="OQC3" s="458" t="s">
        <v>1159</v>
      </c>
      <c r="OQD3" s="458" t="s">
        <v>1159</v>
      </c>
      <c r="OQE3" s="458" t="s">
        <v>1159</v>
      </c>
      <c r="OQF3" s="458" t="s">
        <v>1159</v>
      </c>
      <c r="OQG3" s="458" t="s">
        <v>1159</v>
      </c>
      <c r="OQH3" s="458" t="s">
        <v>1159</v>
      </c>
      <c r="OQI3" s="458" t="s">
        <v>1159</v>
      </c>
      <c r="OQJ3" s="458" t="s">
        <v>1159</v>
      </c>
      <c r="OQK3" s="458" t="s">
        <v>1159</v>
      </c>
      <c r="OQL3" s="458" t="s">
        <v>1159</v>
      </c>
      <c r="OQM3" s="458" t="s">
        <v>1159</v>
      </c>
      <c r="OQN3" s="458" t="s">
        <v>1159</v>
      </c>
      <c r="OQO3" s="458" t="s">
        <v>1159</v>
      </c>
      <c r="OQP3" s="458" t="s">
        <v>1159</v>
      </c>
      <c r="OQQ3" s="458" t="s">
        <v>1159</v>
      </c>
      <c r="OQR3" s="458" t="s">
        <v>1159</v>
      </c>
      <c r="OQS3" s="458" t="s">
        <v>1159</v>
      </c>
      <c r="OQT3" s="458" t="s">
        <v>1159</v>
      </c>
      <c r="OQU3" s="458" t="s">
        <v>1159</v>
      </c>
      <c r="OQV3" s="458" t="s">
        <v>1159</v>
      </c>
      <c r="OQW3" s="458" t="s">
        <v>1159</v>
      </c>
      <c r="OQX3" s="458" t="s">
        <v>1159</v>
      </c>
      <c r="OQY3" s="458" t="s">
        <v>1159</v>
      </c>
      <c r="OQZ3" s="458" t="s">
        <v>1159</v>
      </c>
      <c r="ORA3" s="458" t="s">
        <v>1159</v>
      </c>
      <c r="ORB3" s="458" t="s">
        <v>1159</v>
      </c>
      <c r="ORC3" s="458" t="s">
        <v>1159</v>
      </c>
      <c r="ORD3" s="458" t="s">
        <v>1159</v>
      </c>
      <c r="ORE3" s="458" t="s">
        <v>1159</v>
      </c>
      <c r="ORF3" s="458" t="s">
        <v>1159</v>
      </c>
      <c r="ORG3" s="458" t="s">
        <v>1159</v>
      </c>
      <c r="ORH3" s="458" t="s">
        <v>1159</v>
      </c>
      <c r="ORI3" s="458" t="s">
        <v>1159</v>
      </c>
      <c r="ORJ3" s="458" t="s">
        <v>1159</v>
      </c>
      <c r="ORK3" s="458" t="s">
        <v>1159</v>
      </c>
      <c r="ORL3" s="458" t="s">
        <v>1159</v>
      </c>
      <c r="ORM3" s="458" t="s">
        <v>1159</v>
      </c>
      <c r="ORN3" s="458" t="s">
        <v>1159</v>
      </c>
      <c r="ORO3" s="458" t="s">
        <v>1159</v>
      </c>
      <c r="ORP3" s="458" t="s">
        <v>1159</v>
      </c>
      <c r="ORQ3" s="458" t="s">
        <v>1159</v>
      </c>
      <c r="ORR3" s="458" t="s">
        <v>1159</v>
      </c>
      <c r="ORS3" s="458" t="s">
        <v>1159</v>
      </c>
      <c r="ORT3" s="458" t="s">
        <v>1159</v>
      </c>
      <c r="ORU3" s="458" t="s">
        <v>1159</v>
      </c>
      <c r="ORV3" s="458" t="s">
        <v>1159</v>
      </c>
      <c r="ORW3" s="458" t="s">
        <v>1159</v>
      </c>
      <c r="ORX3" s="458" t="s">
        <v>1159</v>
      </c>
      <c r="ORY3" s="458" t="s">
        <v>1159</v>
      </c>
      <c r="ORZ3" s="458" t="s">
        <v>1159</v>
      </c>
      <c r="OSA3" s="458" t="s">
        <v>1159</v>
      </c>
      <c r="OSB3" s="458" t="s">
        <v>1159</v>
      </c>
      <c r="OSC3" s="458" t="s">
        <v>1159</v>
      </c>
      <c r="OSD3" s="458" t="s">
        <v>1159</v>
      </c>
      <c r="OSE3" s="458" t="s">
        <v>1159</v>
      </c>
      <c r="OSF3" s="458" t="s">
        <v>1159</v>
      </c>
      <c r="OSG3" s="458" t="s">
        <v>1159</v>
      </c>
      <c r="OSH3" s="458" t="s">
        <v>1159</v>
      </c>
      <c r="OSI3" s="458" t="s">
        <v>1159</v>
      </c>
      <c r="OSJ3" s="458" t="s">
        <v>1159</v>
      </c>
      <c r="OSK3" s="458" t="s">
        <v>1159</v>
      </c>
      <c r="OSL3" s="458" t="s">
        <v>1159</v>
      </c>
      <c r="OSM3" s="458" t="s">
        <v>1159</v>
      </c>
      <c r="OSN3" s="458" t="s">
        <v>1159</v>
      </c>
      <c r="OSO3" s="458" t="s">
        <v>1159</v>
      </c>
      <c r="OSP3" s="458" t="s">
        <v>1159</v>
      </c>
      <c r="OSQ3" s="458" t="s">
        <v>1159</v>
      </c>
      <c r="OSR3" s="458" t="s">
        <v>1159</v>
      </c>
      <c r="OSS3" s="458" t="s">
        <v>1159</v>
      </c>
      <c r="OST3" s="458" t="s">
        <v>1159</v>
      </c>
      <c r="OSU3" s="458" t="s">
        <v>1159</v>
      </c>
      <c r="OSV3" s="458" t="s">
        <v>1159</v>
      </c>
      <c r="OSW3" s="458" t="s">
        <v>1159</v>
      </c>
      <c r="OSX3" s="458" t="s">
        <v>1159</v>
      </c>
      <c r="OSY3" s="458" t="s">
        <v>1159</v>
      </c>
      <c r="OSZ3" s="458" t="s">
        <v>1159</v>
      </c>
      <c r="OTA3" s="458" t="s">
        <v>1159</v>
      </c>
      <c r="OTB3" s="458" t="s">
        <v>1159</v>
      </c>
      <c r="OTC3" s="458" t="s">
        <v>1159</v>
      </c>
      <c r="OTD3" s="458" t="s">
        <v>1159</v>
      </c>
      <c r="OTE3" s="458" t="s">
        <v>1159</v>
      </c>
      <c r="OTF3" s="458" t="s">
        <v>1159</v>
      </c>
      <c r="OTG3" s="458" t="s">
        <v>1159</v>
      </c>
      <c r="OTH3" s="458" t="s">
        <v>1159</v>
      </c>
      <c r="OTI3" s="458" t="s">
        <v>1159</v>
      </c>
      <c r="OTJ3" s="458" t="s">
        <v>1159</v>
      </c>
      <c r="OTK3" s="458" t="s">
        <v>1159</v>
      </c>
      <c r="OTL3" s="458" t="s">
        <v>1159</v>
      </c>
      <c r="OTM3" s="458" t="s">
        <v>1159</v>
      </c>
      <c r="OTN3" s="458" t="s">
        <v>1159</v>
      </c>
      <c r="OTO3" s="458" t="s">
        <v>1159</v>
      </c>
      <c r="OTP3" s="458" t="s">
        <v>1159</v>
      </c>
      <c r="OTQ3" s="458" t="s">
        <v>1159</v>
      </c>
      <c r="OTR3" s="458" t="s">
        <v>1159</v>
      </c>
      <c r="OTS3" s="458" t="s">
        <v>1159</v>
      </c>
      <c r="OTT3" s="458" t="s">
        <v>1159</v>
      </c>
      <c r="OTU3" s="458" t="s">
        <v>1159</v>
      </c>
      <c r="OTV3" s="458" t="s">
        <v>1159</v>
      </c>
      <c r="OTW3" s="458" t="s">
        <v>1159</v>
      </c>
      <c r="OTX3" s="458" t="s">
        <v>1159</v>
      </c>
      <c r="OTY3" s="458" t="s">
        <v>1159</v>
      </c>
      <c r="OTZ3" s="458" t="s">
        <v>1159</v>
      </c>
      <c r="OUA3" s="458" t="s">
        <v>1159</v>
      </c>
      <c r="OUB3" s="458" t="s">
        <v>1159</v>
      </c>
      <c r="OUC3" s="458" t="s">
        <v>1159</v>
      </c>
      <c r="OUD3" s="458" t="s">
        <v>1159</v>
      </c>
      <c r="OUE3" s="458" t="s">
        <v>1159</v>
      </c>
      <c r="OUF3" s="458" t="s">
        <v>1159</v>
      </c>
      <c r="OUG3" s="458" t="s">
        <v>1159</v>
      </c>
      <c r="OUH3" s="458" t="s">
        <v>1159</v>
      </c>
      <c r="OUI3" s="458" t="s">
        <v>1159</v>
      </c>
      <c r="OUJ3" s="458" t="s">
        <v>1159</v>
      </c>
      <c r="OUK3" s="458" t="s">
        <v>1159</v>
      </c>
      <c r="OUL3" s="458" t="s">
        <v>1159</v>
      </c>
      <c r="OUM3" s="458" t="s">
        <v>1159</v>
      </c>
      <c r="OUN3" s="458" t="s">
        <v>1159</v>
      </c>
      <c r="OUO3" s="458" t="s">
        <v>1159</v>
      </c>
      <c r="OUP3" s="458" t="s">
        <v>1159</v>
      </c>
      <c r="OUQ3" s="458" t="s">
        <v>1159</v>
      </c>
      <c r="OUR3" s="458" t="s">
        <v>1159</v>
      </c>
      <c r="OUS3" s="458" t="s">
        <v>1159</v>
      </c>
      <c r="OUT3" s="458" t="s">
        <v>1159</v>
      </c>
      <c r="OUU3" s="458" t="s">
        <v>1159</v>
      </c>
      <c r="OUV3" s="458" t="s">
        <v>1159</v>
      </c>
      <c r="OUW3" s="458" t="s">
        <v>1159</v>
      </c>
      <c r="OUX3" s="458" t="s">
        <v>1159</v>
      </c>
      <c r="OUY3" s="458" t="s">
        <v>1159</v>
      </c>
      <c r="OUZ3" s="458" t="s">
        <v>1159</v>
      </c>
      <c r="OVA3" s="458" t="s">
        <v>1159</v>
      </c>
      <c r="OVB3" s="458" t="s">
        <v>1159</v>
      </c>
      <c r="OVC3" s="458" t="s">
        <v>1159</v>
      </c>
      <c r="OVD3" s="458" t="s">
        <v>1159</v>
      </c>
      <c r="OVE3" s="458" t="s">
        <v>1159</v>
      </c>
      <c r="OVF3" s="458" t="s">
        <v>1159</v>
      </c>
      <c r="OVG3" s="458" t="s">
        <v>1159</v>
      </c>
      <c r="OVH3" s="458" t="s">
        <v>1159</v>
      </c>
      <c r="OVI3" s="458" t="s">
        <v>1159</v>
      </c>
      <c r="OVJ3" s="458" t="s">
        <v>1159</v>
      </c>
      <c r="OVK3" s="458" t="s">
        <v>1159</v>
      </c>
      <c r="OVL3" s="458" t="s">
        <v>1159</v>
      </c>
      <c r="OVM3" s="458" t="s">
        <v>1159</v>
      </c>
      <c r="OVN3" s="458" t="s">
        <v>1159</v>
      </c>
      <c r="OVO3" s="458" t="s">
        <v>1159</v>
      </c>
      <c r="OVP3" s="458" t="s">
        <v>1159</v>
      </c>
      <c r="OVQ3" s="458" t="s">
        <v>1159</v>
      </c>
      <c r="OVR3" s="458" t="s">
        <v>1159</v>
      </c>
      <c r="OVS3" s="458" t="s">
        <v>1159</v>
      </c>
      <c r="OVT3" s="458" t="s">
        <v>1159</v>
      </c>
      <c r="OVU3" s="458" t="s">
        <v>1159</v>
      </c>
      <c r="OVV3" s="458" t="s">
        <v>1159</v>
      </c>
      <c r="OVW3" s="458" t="s">
        <v>1159</v>
      </c>
      <c r="OVX3" s="458" t="s">
        <v>1159</v>
      </c>
      <c r="OVY3" s="458" t="s">
        <v>1159</v>
      </c>
      <c r="OVZ3" s="458" t="s">
        <v>1159</v>
      </c>
      <c r="OWA3" s="458" t="s">
        <v>1159</v>
      </c>
      <c r="OWB3" s="458" t="s">
        <v>1159</v>
      </c>
      <c r="OWC3" s="458" t="s">
        <v>1159</v>
      </c>
      <c r="OWD3" s="458" t="s">
        <v>1159</v>
      </c>
      <c r="OWE3" s="458" t="s">
        <v>1159</v>
      </c>
      <c r="OWF3" s="458" t="s">
        <v>1159</v>
      </c>
      <c r="OWG3" s="458" t="s">
        <v>1159</v>
      </c>
      <c r="OWH3" s="458" t="s">
        <v>1159</v>
      </c>
      <c r="OWI3" s="458" t="s">
        <v>1159</v>
      </c>
      <c r="OWJ3" s="458" t="s">
        <v>1159</v>
      </c>
      <c r="OWK3" s="458" t="s">
        <v>1159</v>
      </c>
      <c r="OWL3" s="458" t="s">
        <v>1159</v>
      </c>
      <c r="OWM3" s="458" t="s">
        <v>1159</v>
      </c>
      <c r="OWN3" s="458" t="s">
        <v>1159</v>
      </c>
      <c r="OWO3" s="458" t="s">
        <v>1159</v>
      </c>
      <c r="OWP3" s="458" t="s">
        <v>1159</v>
      </c>
      <c r="OWQ3" s="458" t="s">
        <v>1159</v>
      </c>
      <c r="OWR3" s="458" t="s">
        <v>1159</v>
      </c>
      <c r="OWS3" s="458" t="s">
        <v>1159</v>
      </c>
      <c r="OWT3" s="458" t="s">
        <v>1159</v>
      </c>
      <c r="OWU3" s="458" t="s">
        <v>1159</v>
      </c>
      <c r="OWV3" s="458" t="s">
        <v>1159</v>
      </c>
      <c r="OWW3" s="458" t="s">
        <v>1159</v>
      </c>
      <c r="OWX3" s="458" t="s">
        <v>1159</v>
      </c>
      <c r="OWY3" s="458" t="s">
        <v>1159</v>
      </c>
      <c r="OWZ3" s="458" t="s">
        <v>1159</v>
      </c>
      <c r="OXA3" s="458" t="s">
        <v>1159</v>
      </c>
      <c r="OXB3" s="458" t="s">
        <v>1159</v>
      </c>
      <c r="OXC3" s="458" t="s">
        <v>1159</v>
      </c>
      <c r="OXD3" s="458" t="s">
        <v>1159</v>
      </c>
      <c r="OXE3" s="458" t="s">
        <v>1159</v>
      </c>
      <c r="OXF3" s="458" t="s">
        <v>1159</v>
      </c>
      <c r="OXG3" s="458" t="s">
        <v>1159</v>
      </c>
      <c r="OXH3" s="458" t="s">
        <v>1159</v>
      </c>
      <c r="OXI3" s="458" t="s">
        <v>1159</v>
      </c>
      <c r="OXJ3" s="458" t="s">
        <v>1159</v>
      </c>
      <c r="OXK3" s="458" t="s">
        <v>1159</v>
      </c>
      <c r="OXL3" s="458" t="s">
        <v>1159</v>
      </c>
      <c r="OXM3" s="458" t="s">
        <v>1159</v>
      </c>
      <c r="OXN3" s="458" t="s">
        <v>1159</v>
      </c>
      <c r="OXO3" s="458" t="s">
        <v>1159</v>
      </c>
      <c r="OXP3" s="458" t="s">
        <v>1159</v>
      </c>
      <c r="OXQ3" s="458" t="s">
        <v>1159</v>
      </c>
      <c r="OXR3" s="458" t="s">
        <v>1159</v>
      </c>
      <c r="OXS3" s="458" t="s">
        <v>1159</v>
      </c>
      <c r="OXT3" s="458" t="s">
        <v>1159</v>
      </c>
      <c r="OXU3" s="458" t="s">
        <v>1159</v>
      </c>
      <c r="OXV3" s="458" t="s">
        <v>1159</v>
      </c>
      <c r="OXW3" s="458" t="s">
        <v>1159</v>
      </c>
      <c r="OXX3" s="458" t="s">
        <v>1159</v>
      </c>
      <c r="OXY3" s="458" t="s">
        <v>1159</v>
      </c>
      <c r="OXZ3" s="458" t="s">
        <v>1159</v>
      </c>
      <c r="OYA3" s="458" t="s">
        <v>1159</v>
      </c>
      <c r="OYB3" s="458" t="s">
        <v>1159</v>
      </c>
      <c r="OYC3" s="458" t="s">
        <v>1159</v>
      </c>
      <c r="OYD3" s="458" t="s">
        <v>1159</v>
      </c>
      <c r="OYE3" s="458" t="s">
        <v>1159</v>
      </c>
      <c r="OYF3" s="458" t="s">
        <v>1159</v>
      </c>
      <c r="OYG3" s="458" t="s">
        <v>1159</v>
      </c>
      <c r="OYH3" s="458" t="s">
        <v>1159</v>
      </c>
      <c r="OYI3" s="458" t="s">
        <v>1159</v>
      </c>
      <c r="OYJ3" s="458" t="s">
        <v>1159</v>
      </c>
      <c r="OYK3" s="458" t="s">
        <v>1159</v>
      </c>
      <c r="OYL3" s="458" t="s">
        <v>1159</v>
      </c>
      <c r="OYM3" s="458" t="s">
        <v>1159</v>
      </c>
      <c r="OYN3" s="458" t="s">
        <v>1159</v>
      </c>
      <c r="OYO3" s="458" t="s">
        <v>1159</v>
      </c>
      <c r="OYP3" s="458" t="s">
        <v>1159</v>
      </c>
      <c r="OYQ3" s="458" t="s">
        <v>1159</v>
      </c>
      <c r="OYR3" s="458" t="s">
        <v>1159</v>
      </c>
      <c r="OYS3" s="458" t="s">
        <v>1159</v>
      </c>
      <c r="OYT3" s="458" t="s">
        <v>1159</v>
      </c>
      <c r="OYU3" s="458" t="s">
        <v>1159</v>
      </c>
      <c r="OYV3" s="458" t="s">
        <v>1159</v>
      </c>
      <c r="OYW3" s="458" t="s">
        <v>1159</v>
      </c>
      <c r="OYX3" s="458" t="s">
        <v>1159</v>
      </c>
      <c r="OYY3" s="458" t="s">
        <v>1159</v>
      </c>
      <c r="OYZ3" s="458" t="s">
        <v>1159</v>
      </c>
      <c r="OZA3" s="458" t="s">
        <v>1159</v>
      </c>
      <c r="OZB3" s="458" t="s">
        <v>1159</v>
      </c>
      <c r="OZC3" s="458" t="s">
        <v>1159</v>
      </c>
      <c r="OZD3" s="458" t="s">
        <v>1159</v>
      </c>
      <c r="OZE3" s="458" t="s">
        <v>1159</v>
      </c>
      <c r="OZF3" s="458" t="s">
        <v>1159</v>
      </c>
      <c r="OZG3" s="458" t="s">
        <v>1159</v>
      </c>
      <c r="OZH3" s="458" t="s">
        <v>1159</v>
      </c>
      <c r="OZI3" s="458" t="s">
        <v>1159</v>
      </c>
      <c r="OZJ3" s="458" t="s">
        <v>1159</v>
      </c>
      <c r="OZK3" s="458" t="s">
        <v>1159</v>
      </c>
      <c r="OZL3" s="458" t="s">
        <v>1159</v>
      </c>
      <c r="OZM3" s="458" t="s">
        <v>1159</v>
      </c>
      <c r="OZN3" s="458" t="s">
        <v>1159</v>
      </c>
      <c r="OZO3" s="458" t="s">
        <v>1159</v>
      </c>
      <c r="OZP3" s="458" t="s">
        <v>1159</v>
      </c>
      <c r="OZQ3" s="458" t="s">
        <v>1159</v>
      </c>
      <c r="OZR3" s="458" t="s">
        <v>1159</v>
      </c>
      <c r="OZS3" s="458" t="s">
        <v>1159</v>
      </c>
      <c r="OZT3" s="458" t="s">
        <v>1159</v>
      </c>
      <c r="OZU3" s="458" t="s">
        <v>1159</v>
      </c>
      <c r="OZV3" s="458" t="s">
        <v>1159</v>
      </c>
      <c r="OZW3" s="458" t="s">
        <v>1159</v>
      </c>
      <c r="OZX3" s="458" t="s">
        <v>1159</v>
      </c>
      <c r="OZY3" s="458" t="s">
        <v>1159</v>
      </c>
      <c r="OZZ3" s="458" t="s">
        <v>1159</v>
      </c>
      <c r="PAA3" s="458" t="s">
        <v>1159</v>
      </c>
      <c r="PAB3" s="458" t="s">
        <v>1159</v>
      </c>
      <c r="PAC3" s="458" t="s">
        <v>1159</v>
      </c>
      <c r="PAD3" s="458" t="s">
        <v>1159</v>
      </c>
      <c r="PAE3" s="458" t="s">
        <v>1159</v>
      </c>
      <c r="PAF3" s="458" t="s">
        <v>1159</v>
      </c>
      <c r="PAG3" s="458" t="s">
        <v>1159</v>
      </c>
      <c r="PAH3" s="458" t="s">
        <v>1159</v>
      </c>
      <c r="PAI3" s="458" t="s">
        <v>1159</v>
      </c>
      <c r="PAJ3" s="458" t="s">
        <v>1159</v>
      </c>
      <c r="PAK3" s="458" t="s">
        <v>1159</v>
      </c>
      <c r="PAL3" s="458" t="s">
        <v>1159</v>
      </c>
      <c r="PAM3" s="458" t="s">
        <v>1159</v>
      </c>
      <c r="PAN3" s="458" t="s">
        <v>1159</v>
      </c>
      <c r="PAO3" s="458" t="s">
        <v>1159</v>
      </c>
      <c r="PAP3" s="458" t="s">
        <v>1159</v>
      </c>
      <c r="PAQ3" s="458" t="s">
        <v>1159</v>
      </c>
      <c r="PAR3" s="458" t="s">
        <v>1159</v>
      </c>
      <c r="PAS3" s="458" t="s">
        <v>1159</v>
      </c>
      <c r="PAT3" s="458" t="s">
        <v>1159</v>
      </c>
      <c r="PAU3" s="458" t="s">
        <v>1159</v>
      </c>
      <c r="PAV3" s="458" t="s">
        <v>1159</v>
      </c>
      <c r="PAW3" s="458" t="s">
        <v>1159</v>
      </c>
      <c r="PAX3" s="458" t="s">
        <v>1159</v>
      </c>
      <c r="PAY3" s="458" t="s">
        <v>1159</v>
      </c>
      <c r="PAZ3" s="458" t="s">
        <v>1159</v>
      </c>
      <c r="PBA3" s="458" t="s">
        <v>1159</v>
      </c>
      <c r="PBB3" s="458" t="s">
        <v>1159</v>
      </c>
      <c r="PBC3" s="458" t="s">
        <v>1159</v>
      </c>
      <c r="PBD3" s="458" t="s">
        <v>1159</v>
      </c>
      <c r="PBE3" s="458" t="s">
        <v>1159</v>
      </c>
      <c r="PBF3" s="458" t="s">
        <v>1159</v>
      </c>
      <c r="PBG3" s="458" t="s">
        <v>1159</v>
      </c>
      <c r="PBH3" s="458" t="s">
        <v>1159</v>
      </c>
      <c r="PBI3" s="458" t="s">
        <v>1159</v>
      </c>
      <c r="PBJ3" s="458" t="s">
        <v>1159</v>
      </c>
      <c r="PBK3" s="458" t="s">
        <v>1159</v>
      </c>
      <c r="PBL3" s="458" t="s">
        <v>1159</v>
      </c>
      <c r="PBM3" s="458" t="s">
        <v>1159</v>
      </c>
      <c r="PBN3" s="458" t="s">
        <v>1159</v>
      </c>
      <c r="PBO3" s="458" t="s">
        <v>1159</v>
      </c>
      <c r="PBP3" s="458" t="s">
        <v>1159</v>
      </c>
      <c r="PBQ3" s="458" t="s">
        <v>1159</v>
      </c>
      <c r="PBR3" s="458" t="s">
        <v>1159</v>
      </c>
      <c r="PBS3" s="458" t="s">
        <v>1159</v>
      </c>
      <c r="PBT3" s="458" t="s">
        <v>1159</v>
      </c>
      <c r="PBU3" s="458" t="s">
        <v>1159</v>
      </c>
      <c r="PBV3" s="458" t="s">
        <v>1159</v>
      </c>
      <c r="PBW3" s="458" t="s">
        <v>1159</v>
      </c>
      <c r="PBX3" s="458" t="s">
        <v>1159</v>
      </c>
      <c r="PBY3" s="458" t="s">
        <v>1159</v>
      </c>
      <c r="PBZ3" s="458" t="s">
        <v>1159</v>
      </c>
      <c r="PCA3" s="458" t="s">
        <v>1159</v>
      </c>
      <c r="PCB3" s="458" t="s">
        <v>1159</v>
      </c>
      <c r="PCC3" s="458" t="s">
        <v>1159</v>
      </c>
      <c r="PCD3" s="458" t="s">
        <v>1159</v>
      </c>
      <c r="PCE3" s="458" t="s">
        <v>1159</v>
      </c>
      <c r="PCF3" s="458" t="s">
        <v>1159</v>
      </c>
      <c r="PCG3" s="458" t="s">
        <v>1159</v>
      </c>
      <c r="PCH3" s="458" t="s">
        <v>1159</v>
      </c>
      <c r="PCI3" s="458" t="s">
        <v>1159</v>
      </c>
      <c r="PCJ3" s="458" t="s">
        <v>1159</v>
      </c>
      <c r="PCK3" s="458" t="s">
        <v>1159</v>
      </c>
      <c r="PCL3" s="458" t="s">
        <v>1159</v>
      </c>
      <c r="PCM3" s="458" t="s">
        <v>1159</v>
      </c>
      <c r="PCN3" s="458" t="s">
        <v>1159</v>
      </c>
      <c r="PCO3" s="458" t="s">
        <v>1159</v>
      </c>
      <c r="PCP3" s="458" t="s">
        <v>1159</v>
      </c>
      <c r="PCQ3" s="458" t="s">
        <v>1159</v>
      </c>
      <c r="PCR3" s="458" t="s">
        <v>1159</v>
      </c>
      <c r="PCS3" s="458" t="s">
        <v>1159</v>
      </c>
      <c r="PCT3" s="458" t="s">
        <v>1159</v>
      </c>
      <c r="PCU3" s="458" t="s">
        <v>1159</v>
      </c>
      <c r="PCV3" s="458" t="s">
        <v>1159</v>
      </c>
      <c r="PCW3" s="458" t="s">
        <v>1159</v>
      </c>
      <c r="PCX3" s="458" t="s">
        <v>1159</v>
      </c>
      <c r="PCY3" s="458" t="s">
        <v>1159</v>
      </c>
      <c r="PCZ3" s="458" t="s">
        <v>1159</v>
      </c>
      <c r="PDA3" s="458" t="s">
        <v>1159</v>
      </c>
      <c r="PDB3" s="458" t="s">
        <v>1159</v>
      </c>
      <c r="PDC3" s="458" t="s">
        <v>1159</v>
      </c>
      <c r="PDD3" s="458" t="s">
        <v>1159</v>
      </c>
      <c r="PDE3" s="458" t="s">
        <v>1159</v>
      </c>
      <c r="PDF3" s="458" t="s">
        <v>1159</v>
      </c>
      <c r="PDG3" s="458" t="s">
        <v>1159</v>
      </c>
      <c r="PDH3" s="458" t="s">
        <v>1159</v>
      </c>
      <c r="PDI3" s="458" t="s">
        <v>1159</v>
      </c>
      <c r="PDJ3" s="458" t="s">
        <v>1159</v>
      </c>
      <c r="PDK3" s="458" t="s">
        <v>1159</v>
      </c>
      <c r="PDL3" s="458" t="s">
        <v>1159</v>
      </c>
      <c r="PDM3" s="458" t="s">
        <v>1159</v>
      </c>
      <c r="PDN3" s="458" t="s">
        <v>1159</v>
      </c>
      <c r="PDO3" s="458" t="s">
        <v>1159</v>
      </c>
      <c r="PDP3" s="458" t="s">
        <v>1159</v>
      </c>
      <c r="PDQ3" s="458" t="s">
        <v>1159</v>
      </c>
      <c r="PDR3" s="458" t="s">
        <v>1159</v>
      </c>
      <c r="PDS3" s="458" t="s">
        <v>1159</v>
      </c>
      <c r="PDT3" s="458" t="s">
        <v>1159</v>
      </c>
      <c r="PDU3" s="458" t="s">
        <v>1159</v>
      </c>
      <c r="PDV3" s="458" t="s">
        <v>1159</v>
      </c>
      <c r="PDW3" s="458" t="s">
        <v>1159</v>
      </c>
      <c r="PDX3" s="458" t="s">
        <v>1159</v>
      </c>
      <c r="PDY3" s="458" t="s">
        <v>1159</v>
      </c>
      <c r="PDZ3" s="458" t="s">
        <v>1159</v>
      </c>
      <c r="PEA3" s="458" t="s">
        <v>1159</v>
      </c>
      <c r="PEB3" s="458" t="s">
        <v>1159</v>
      </c>
      <c r="PEC3" s="458" t="s">
        <v>1159</v>
      </c>
      <c r="PED3" s="458" t="s">
        <v>1159</v>
      </c>
      <c r="PEE3" s="458" t="s">
        <v>1159</v>
      </c>
      <c r="PEF3" s="458" t="s">
        <v>1159</v>
      </c>
      <c r="PEG3" s="458" t="s">
        <v>1159</v>
      </c>
      <c r="PEH3" s="458" t="s">
        <v>1159</v>
      </c>
      <c r="PEI3" s="458" t="s">
        <v>1159</v>
      </c>
      <c r="PEJ3" s="458" t="s">
        <v>1159</v>
      </c>
      <c r="PEK3" s="458" t="s">
        <v>1159</v>
      </c>
      <c r="PEL3" s="458" t="s">
        <v>1159</v>
      </c>
      <c r="PEM3" s="458" t="s">
        <v>1159</v>
      </c>
      <c r="PEN3" s="458" t="s">
        <v>1159</v>
      </c>
      <c r="PEO3" s="458" t="s">
        <v>1159</v>
      </c>
      <c r="PEP3" s="458" t="s">
        <v>1159</v>
      </c>
      <c r="PEQ3" s="458" t="s">
        <v>1159</v>
      </c>
      <c r="PER3" s="458" t="s">
        <v>1159</v>
      </c>
      <c r="PES3" s="458" t="s">
        <v>1159</v>
      </c>
      <c r="PET3" s="458" t="s">
        <v>1159</v>
      </c>
      <c r="PEU3" s="458" t="s">
        <v>1159</v>
      </c>
      <c r="PEV3" s="458" t="s">
        <v>1159</v>
      </c>
      <c r="PEW3" s="458" t="s">
        <v>1159</v>
      </c>
      <c r="PEX3" s="458" t="s">
        <v>1159</v>
      </c>
      <c r="PEY3" s="458" t="s">
        <v>1159</v>
      </c>
      <c r="PEZ3" s="458" t="s">
        <v>1159</v>
      </c>
      <c r="PFA3" s="458" t="s">
        <v>1159</v>
      </c>
      <c r="PFB3" s="458" t="s">
        <v>1159</v>
      </c>
      <c r="PFC3" s="458" t="s">
        <v>1159</v>
      </c>
      <c r="PFD3" s="458" t="s">
        <v>1159</v>
      </c>
      <c r="PFE3" s="458" t="s">
        <v>1159</v>
      </c>
      <c r="PFF3" s="458" t="s">
        <v>1159</v>
      </c>
      <c r="PFG3" s="458" t="s">
        <v>1159</v>
      </c>
      <c r="PFH3" s="458" t="s">
        <v>1159</v>
      </c>
      <c r="PFI3" s="458" t="s">
        <v>1159</v>
      </c>
      <c r="PFJ3" s="458" t="s">
        <v>1159</v>
      </c>
      <c r="PFK3" s="458" t="s">
        <v>1159</v>
      </c>
      <c r="PFL3" s="458" t="s">
        <v>1159</v>
      </c>
      <c r="PFM3" s="458" t="s">
        <v>1159</v>
      </c>
      <c r="PFN3" s="458" t="s">
        <v>1159</v>
      </c>
      <c r="PFO3" s="458" t="s">
        <v>1159</v>
      </c>
      <c r="PFP3" s="458" t="s">
        <v>1159</v>
      </c>
      <c r="PFQ3" s="458" t="s">
        <v>1159</v>
      </c>
      <c r="PFR3" s="458" t="s">
        <v>1159</v>
      </c>
      <c r="PFS3" s="458" t="s">
        <v>1159</v>
      </c>
      <c r="PFT3" s="458" t="s">
        <v>1159</v>
      </c>
      <c r="PFU3" s="458" t="s">
        <v>1159</v>
      </c>
      <c r="PFV3" s="458" t="s">
        <v>1159</v>
      </c>
      <c r="PFW3" s="458" t="s">
        <v>1159</v>
      </c>
      <c r="PFX3" s="458" t="s">
        <v>1159</v>
      </c>
      <c r="PFY3" s="458" t="s">
        <v>1159</v>
      </c>
      <c r="PFZ3" s="458" t="s">
        <v>1159</v>
      </c>
      <c r="PGA3" s="458" t="s">
        <v>1159</v>
      </c>
      <c r="PGB3" s="458" t="s">
        <v>1159</v>
      </c>
      <c r="PGC3" s="458" t="s">
        <v>1159</v>
      </c>
      <c r="PGD3" s="458" t="s">
        <v>1159</v>
      </c>
      <c r="PGE3" s="458" t="s">
        <v>1159</v>
      </c>
      <c r="PGF3" s="458" t="s">
        <v>1159</v>
      </c>
      <c r="PGG3" s="458" t="s">
        <v>1159</v>
      </c>
      <c r="PGH3" s="458" t="s">
        <v>1159</v>
      </c>
      <c r="PGI3" s="458" t="s">
        <v>1159</v>
      </c>
      <c r="PGJ3" s="458" t="s">
        <v>1159</v>
      </c>
      <c r="PGK3" s="458" t="s">
        <v>1159</v>
      </c>
      <c r="PGL3" s="458" t="s">
        <v>1159</v>
      </c>
      <c r="PGM3" s="458" t="s">
        <v>1159</v>
      </c>
      <c r="PGN3" s="458" t="s">
        <v>1159</v>
      </c>
      <c r="PGO3" s="458" t="s">
        <v>1159</v>
      </c>
      <c r="PGP3" s="458" t="s">
        <v>1159</v>
      </c>
      <c r="PGQ3" s="458" t="s">
        <v>1159</v>
      </c>
      <c r="PGR3" s="458" t="s">
        <v>1159</v>
      </c>
      <c r="PGS3" s="458" t="s">
        <v>1159</v>
      </c>
      <c r="PGT3" s="458" t="s">
        <v>1159</v>
      </c>
      <c r="PGU3" s="458" t="s">
        <v>1159</v>
      </c>
      <c r="PGV3" s="458" t="s">
        <v>1159</v>
      </c>
      <c r="PGW3" s="458" t="s">
        <v>1159</v>
      </c>
      <c r="PGX3" s="458" t="s">
        <v>1159</v>
      </c>
      <c r="PGY3" s="458" t="s">
        <v>1159</v>
      </c>
      <c r="PGZ3" s="458" t="s">
        <v>1159</v>
      </c>
      <c r="PHA3" s="458" t="s">
        <v>1159</v>
      </c>
      <c r="PHB3" s="458" t="s">
        <v>1159</v>
      </c>
      <c r="PHC3" s="458" t="s">
        <v>1159</v>
      </c>
      <c r="PHD3" s="458" t="s">
        <v>1159</v>
      </c>
      <c r="PHE3" s="458" t="s">
        <v>1159</v>
      </c>
      <c r="PHF3" s="458" t="s">
        <v>1159</v>
      </c>
      <c r="PHG3" s="458" t="s">
        <v>1159</v>
      </c>
      <c r="PHH3" s="458" t="s">
        <v>1159</v>
      </c>
      <c r="PHI3" s="458" t="s">
        <v>1159</v>
      </c>
      <c r="PHJ3" s="458" t="s">
        <v>1159</v>
      </c>
      <c r="PHK3" s="458" t="s">
        <v>1159</v>
      </c>
      <c r="PHL3" s="458" t="s">
        <v>1159</v>
      </c>
      <c r="PHM3" s="458" t="s">
        <v>1159</v>
      </c>
      <c r="PHN3" s="458" t="s">
        <v>1159</v>
      </c>
      <c r="PHO3" s="458" t="s">
        <v>1159</v>
      </c>
      <c r="PHP3" s="458" t="s">
        <v>1159</v>
      </c>
      <c r="PHQ3" s="458" t="s">
        <v>1159</v>
      </c>
      <c r="PHR3" s="458" t="s">
        <v>1159</v>
      </c>
      <c r="PHS3" s="458" t="s">
        <v>1159</v>
      </c>
      <c r="PHT3" s="458" t="s">
        <v>1159</v>
      </c>
      <c r="PHU3" s="458" t="s">
        <v>1159</v>
      </c>
      <c r="PHV3" s="458" t="s">
        <v>1159</v>
      </c>
      <c r="PHW3" s="458" t="s">
        <v>1159</v>
      </c>
      <c r="PHX3" s="458" t="s">
        <v>1159</v>
      </c>
      <c r="PHY3" s="458" t="s">
        <v>1159</v>
      </c>
      <c r="PHZ3" s="458" t="s">
        <v>1159</v>
      </c>
      <c r="PIA3" s="458" t="s">
        <v>1159</v>
      </c>
      <c r="PIB3" s="458" t="s">
        <v>1159</v>
      </c>
      <c r="PIC3" s="458" t="s">
        <v>1159</v>
      </c>
      <c r="PID3" s="458" t="s">
        <v>1159</v>
      </c>
      <c r="PIE3" s="458" t="s">
        <v>1159</v>
      </c>
      <c r="PIF3" s="458" t="s">
        <v>1159</v>
      </c>
      <c r="PIG3" s="458" t="s">
        <v>1159</v>
      </c>
      <c r="PIH3" s="458" t="s">
        <v>1159</v>
      </c>
      <c r="PII3" s="458" t="s">
        <v>1159</v>
      </c>
      <c r="PIJ3" s="458" t="s">
        <v>1159</v>
      </c>
      <c r="PIK3" s="458" t="s">
        <v>1159</v>
      </c>
      <c r="PIL3" s="458" t="s">
        <v>1159</v>
      </c>
      <c r="PIM3" s="458" t="s">
        <v>1159</v>
      </c>
      <c r="PIN3" s="458" t="s">
        <v>1159</v>
      </c>
      <c r="PIO3" s="458" t="s">
        <v>1159</v>
      </c>
      <c r="PIP3" s="458" t="s">
        <v>1159</v>
      </c>
      <c r="PIQ3" s="458" t="s">
        <v>1159</v>
      </c>
      <c r="PIR3" s="458" t="s">
        <v>1159</v>
      </c>
      <c r="PIS3" s="458" t="s">
        <v>1159</v>
      </c>
      <c r="PIT3" s="458" t="s">
        <v>1159</v>
      </c>
      <c r="PIU3" s="458" t="s">
        <v>1159</v>
      </c>
      <c r="PIV3" s="458" t="s">
        <v>1159</v>
      </c>
      <c r="PIW3" s="458" t="s">
        <v>1159</v>
      </c>
      <c r="PIX3" s="458" t="s">
        <v>1159</v>
      </c>
      <c r="PIY3" s="458" t="s">
        <v>1159</v>
      </c>
      <c r="PIZ3" s="458" t="s">
        <v>1159</v>
      </c>
      <c r="PJA3" s="458" t="s">
        <v>1159</v>
      </c>
      <c r="PJB3" s="458" t="s">
        <v>1159</v>
      </c>
      <c r="PJC3" s="458" t="s">
        <v>1159</v>
      </c>
      <c r="PJD3" s="458" t="s">
        <v>1159</v>
      </c>
      <c r="PJE3" s="458" t="s">
        <v>1159</v>
      </c>
      <c r="PJF3" s="458" t="s">
        <v>1159</v>
      </c>
      <c r="PJG3" s="458" t="s">
        <v>1159</v>
      </c>
      <c r="PJH3" s="458" t="s">
        <v>1159</v>
      </c>
      <c r="PJI3" s="458" t="s">
        <v>1159</v>
      </c>
      <c r="PJJ3" s="458" t="s">
        <v>1159</v>
      </c>
      <c r="PJK3" s="458" t="s">
        <v>1159</v>
      </c>
      <c r="PJL3" s="458" t="s">
        <v>1159</v>
      </c>
      <c r="PJM3" s="458" t="s">
        <v>1159</v>
      </c>
      <c r="PJN3" s="458" t="s">
        <v>1159</v>
      </c>
      <c r="PJO3" s="458" t="s">
        <v>1159</v>
      </c>
      <c r="PJP3" s="458" t="s">
        <v>1159</v>
      </c>
      <c r="PJQ3" s="458" t="s">
        <v>1159</v>
      </c>
      <c r="PJR3" s="458" t="s">
        <v>1159</v>
      </c>
      <c r="PJS3" s="458" t="s">
        <v>1159</v>
      </c>
      <c r="PJT3" s="458" t="s">
        <v>1159</v>
      </c>
      <c r="PJU3" s="458" t="s">
        <v>1159</v>
      </c>
      <c r="PJV3" s="458" t="s">
        <v>1159</v>
      </c>
      <c r="PJW3" s="458" t="s">
        <v>1159</v>
      </c>
      <c r="PJX3" s="458" t="s">
        <v>1159</v>
      </c>
      <c r="PJY3" s="458" t="s">
        <v>1159</v>
      </c>
      <c r="PJZ3" s="458" t="s">
        <v>1159</v>
      </c>
      <c r="PKA3" s="458" t="s">
        <v>1159</v>
      </c>
      <c r="PKB3" s="458" t="s">
        <v>1159</v>
      </c>
      <c r="PKC3" s="458" t="s">
        <v>1159</v>
      </c>
      <c r="PKD3" s="458" t="s">
        <v>1159</v>
      </c>
      <c r="PKE3" s="458" t="s">
        <v>1159</v>
      </c>
      <c r="PKF3" s="458" t="s">
        <v>1159</v>
      </c>
      <c r="PKG3" s="458" t="s">
        <v>1159</v>
      </c>
      <c r="PKH3" s="458" t="s">
        <v>1159</v>
      </c>
      <c r="PKI3" s="458" t="s">
        <v>1159</v>
      </c>
      <c r="PKJ3" s="458" t="s">
        <v>1159</v>
      </c>
      <c r="PKK3" s="458" t="s">
        <v>1159</v>
      </c>
      <c r="PKL3" s="458" t="s">
        <v>1159</v>
      </c>
      <c r="PKM3" s="458" t="s">
        <v>1159</v>
      </c>
      <c r="PKN3" s="458" t="s">
        <v>1159</v>
      </c>
      <c r="PKO3" s="458" t="s">
        <v>1159</v>
      </c>
      <c r="PKP3" s="458" t="s">
        <v>1159</v>
      </c>
      <c r="PKQ3" s="458" t="s">
        <v>1159</v>
      </c>
      <c r="PKR3" s="458" t="s">
        <v>1159</v>
      </c>
      <c r="PKS3" s="458" t="s">
        <v>1159</v>
      </c>
      <c r="PKT3" s="458" t="s">
        <v>1159</v>
      </c>
      <c r="PKU3" s="458" t="s">
        <v>1159</v>
      </c>
      <c r="PKV3" s="458" t="s">
        <v>1159</v>
      </c>
      <c r="PKW3" s="458" t="s">
        <v>1159</v>
      </c>
      <c r="PKX3" s="458" t="s">
        <v>1159</v>
      </c>
      <c r="PKY3" s="458" t="s">
        <v>1159</v>
      </c>
      <c r="PKZ3" s="458" t="s">
        <v>1159</v>
      </c>
      <c r="PLA3" s="458" t="s">
        <v>1159</v>
      </c>
      <c r="PLB3" s="458" t="s">
        <v>1159</v>
      </c>
      <c r="PLC3" s="458" t="s">
        <v>1159</v>
      </c>
      <c r="PLD3" s="458" t="s">
        <v>1159</v>
      </c>
      <c r="PLE3" s="458" t="s">
        <v>1159</v>
      </c>
      <c r="PLF3" s="458" t="s">
        <v>1159</v>
      </c>
      <c r="PLG3" s="458" t="s">
        <v>1159</v>
      </c>
      <c r="PLH3" s="458" t="s">
        <v>1159</v>
      </c>
      <c r="PLI3" s="458" t="s">
        <v>1159</v>
      </c>
      <c r="PLJ3" s="458" t="s">
        <v>1159</v>
      </c>
      <c r="PLK3" s="458" t="s">
        <v>1159</v>
      </c>
      <c r="PLL3" s="458" t="s">
        <v>1159</v>
      </c>
      <c r="PLM3" s="458" t="s">
        <v>1159</v>
      </c>
      <c r="PLN3" s="458" t="s">
        <v>1159</v>
      </c>
      <c r="PLO3" s="458" t="s">
        <v>1159</v>
      </c>
      <c r="PLP3" s="458" t="s">
        <v>1159</v>
      </c>
      <c r="PLQ3" s="458" t="s">
        <v>1159</v>
      </c>
      <c r="PLR3" s="458" t="s">
        <v>1159</v>
      </c>
      <c r="PLS3" s="458" t="s">
        <v>1159</v>
      </c>
      <c r="PLT3" s="458" t="s">
        <v>1159</v>
      </c>
      <c r="PLU3" s="458" t="s">
        <v>1159</v>
      </c>
      <c r="PLV3" s="458" t="s">
        <v>1159</v>
      </c>
      <c r="PLW3" s="458" t="s">
        <v>1159</v>
      </c>
      <c r="PLX3" s="458" t="s">
        <v>1159</v>
      </c>
      <c r="PLY3" s="458" t="s">
        <v>1159</v>
      </c>
      <c r="PLZ3" s="458" t="s">
        <v>1159</v>
      </c>
      <c r="PMA3" s="458" t="s">
        <v>1159</v>
      </c>
      <c r="PMB3" s="458" t="s">
        <v>1159</v>
      </c>
      <c r="PMC3" s="458" t="s">
        <v>1159</v>
      </c>
      <c r="PMD3" s="458" t="s">
        <v>1159</v>
      </c>
      <c r="PME3" s="458" t="s">
        <v>1159</v>
      </c>
      <c r="PMF3" s="458" t="s">
        <v>1159</v>
      </c>
      <c r="PMG3" s="458" t="s">
        <v>1159</v>
      </c>
      <c r="PMH3" s="458" t="s">
        <v>1159</v>
      </c>
      <c r="PMI3" s="458" t="s">
        <v>1159</v>
      </c>
      <c r="PMJ3" s="458" t="s">
        <v>1159</v>
      </c>
      <c r="PMK3" s="458" t="s">
        <v>1159</v>
      </c>
      <c r="PML3" s="458" t="s">
        <v>1159</v>
      </c>
      <c r="PMM3" s="458" t="s">
        <v>1159</v>
      </c>
      <c r="PMN3" s="458" t="s">
        <v>1159</v>
      </c>
      <c r="PMO3" s="458" t="s">
        <v>1159</v>
      </c>
      <c r="PMP3" s="458" t="s">
        <v>1159</v>
      </c>
      <c r="PMQ3" s="458" t="s">
        <v>1159</v>
      </c>
      <c r="PMR3" s="458" t="s">
        <v>1159</v>
      </c>
      <c r="PMS3" s="458" t="s">
        <v>1159</v>
      </c>
      <c r="PMT3" s="458" t="s">
        <v>1159</v>
      </c>
      <c r="PMU3" s="458" t="s">
        <v>1159</v>
      </c>
      <c r="PMV3" s="458" t="s">
        <v>1159</v>
      </c>
      <c r="PMW3" s="458" t="s">
        <v>1159</v>
      </c>
      <c r="PMX3" s="458" t="s">
        <v>1159</v>
      </c>
      <c r="PMY3" s="458" t="s">
        <v>1159</v>
      </c>
      <c r="PMZ3" s="458" t="s">
        <v>1159</v>
      </c>
      <c r="PNA3" s="458" t="s">
        <v>1159</v>
      </c>
      <c r="PNB3" s="458" t="s">
        <v>1159</v>
      </c>
      <c r="PNC3" s="458" t="s">
        <v>1159</v>
      </c>
      <c r="PND3" s="458" t="s">
        <v>1159</v>
      </c>
      <c r="PNE3" s="458" t="s">
        <v>1159</v>
      </c>
      <c r="PNF3" s="458" t="s">
        <v>1159</v>
      </c>
      <c r="PNG3" s="458" t="s">
        <v>1159</v>
      </c>
      <c r="PNH3" s="458" t="s">
        <v>1159</v>
      </c>
      <c r="PNI3" s="458" t="s">
        <v>1159</v>
      </c>
      <c r="PNJ3" s="458" t="s">
        <v>1159</v>
      </c>
      <c r="PNK3" s="458" t="s">
        <v>1159</v>
      </c>
      <c r="PNL3" s="458" t="s">
        <v>1159</v>
      </c>
      <c r="PNM3" s="458" t="s">
        <v>1159</v>
      </c>
      <c r="PNN3" s="458" t="s">
        <v>1159</v>
      </c>
      <c r="PNO3" s="458" t="s">
        <v>1159</v>
      </c>
      <c r="PNP3" s="458" t="s">
        <v>1159</v>
      </c>
      <c r="PNQ3" s="458" t="s">
        <v>1159</v>
      </c>
      <c r="PNR3" s="458" t="s">
        <v>1159</v>
      </c>
      <c r="PNS3" s="458" t="s">
        <v>1159</v>
      </c>
      <c r="PNT3" s="458" t="s">
        <v>1159</v>
      </c>
      <c r="PNU3" s="458" t="s">
        <v>1159</v>
      </c>
      <c r="PNV3" s="458" t="s">
        <v>1159</v>
      </c>
      <c r="PNW3" s="458" t="s">
        <v>1159</v>
      </c>
      <c r="PNX3" s="458" t="s">
        <v>1159</v>
      </c>
      <c r="PNY3" s="458" t="s">
        <v>1159</v>
      </c>
      <c r="PNZ3" s="458" t="s">
        <v>1159</v>
      </c>
      <c r="POA3" s="458" t="s">
        <v>1159</v>
      </c>
      <c r="POB3" s="458" t="s">
        <v>1159</v>
      </c>
      <c r="POC3" s="458" t="s">
        <v>1159</v>
      </c>
      <c r="POD3" s="458" t="s">
        <v>1159</v>
      </c>
      <c r="POE3" s="458" t="s">
        <v>1159</v>
      </c>
      <c r="POF3" s="458" t="s">
        <v>1159</v>
      </c>
      <c r="POG3" s="458" t="s">
        <v>1159</v>
      </c>
      <c r="POH3" s="458" t="s">
        <v>1159</v>
      </c>
      <c r="POI3" s="458" t="s">
        <v>1159</v>
      </c>
      <c r="POJ3" s="458" t="s">
        <v>1159</v>
      </c>
      <c r="POK3" s="458" t="s">
        <v>1159</v>
      </c>
      <c r="POL3" s="458" t="s">
        <v>1159</v>
      </c>
      <c r="POM3" s="458" t="s">
        <v>1159</v>
      </c>
      <c r="PON3" s="458" t="s">
        <v>1159</v>
      </c>
      <c r="POO3" s="458" t="s">
        <v>1159</v>
      </c>
      <c r="POP3" s="458" t="s">
        <v>1159</v>
      </c>
      <c r="POQ3" s="458" t="s">
        <v>1159</v>
      </c>
      <c r="POR3" s="458" t="s">
        <v>1159</v>
      </c>
      <c r="POS3" s="458" t="s">
        <v>1159</v>
      </c>
      <c r="POT3" s="458" t="s">
        <v>1159</v>
      </c>
      <c r="POU3" s="458" t="s">
        <v>1159</v>
      </c>
      <c r="POV3" s="458" t="s">
        <v>1159</v>
      </c>
      <c r="POW3" s="458" t="s">
        <v>1159</v>
      </c>
      <c r="POX3" s="458" t="s">
        <v>1159</v>
      </c>
      <c r="POY3" s="458" t="s">
        <v>1159</v>
      </c>
      <c r="POZ3" s="458" t="s">
        <v>1159</v>
      </c>
      <c r="PPA3" s="458" t="s">
        <v>1159</v>
      </c>
      <c r="PPB3" s="458" t="s">
        <v>1159</v>
      </c>
      <c r="PPC3" s="458" t="s">
        <v>1159</v>
      </c>
      <c r="PPD3" s="458" t="s">
        <v>1159</v>
      </c>
      <c r="PPE3" s="458" t="s">
        <v>1159</v>
      </c>
      <c r="PPF3" s="458" t="s">
        <v>1159</v>
      </c>
      <c r="PPG3" s="458" t="s">
        <v>1159</v>
      </c>
      <c r="PPH3" s="458" t="s">
        <v>1159</v>
      </c>
      <c r="PPI3" s="458" t="s">
        <v>1159</v>
      </c>
      <c r="PPJ3" s="458" t="s">
        <v>1159</v>
      </c>
      <c r="PPK3" s="458" t="s">
        <v>1159</v>
      </c>
      <c r="PPL3" s="458" t="s">
        <v>1159</v>
      </c>
      <c r="PPM3" s="458" t="s">
        <v>1159</v>
      </c>
      <c r="PPN3" s="458" t="s">
        <v>1159</v>
      </c>
      <c r="PPO3" s="458" t="s">
        <v>1159</v>
      </c>
      <c r="PPP3" s="458" t="s">
        <v>1159</v>
      </c>
      <c r="PPQ3" s="458" t="s">
        <v>1159</v>
      </c>
      <c r="PPR3" s="458" t="s">
        <v>1159</v>
      </c>
      <c r="PPS3" s="458" t="s">
        <v>1159</v>
      </c>
      <c r="PPT3" s="458" t="s">
        <v>1159</v>
      </c>
      <c r="PPU3" s="458" t="s">
        <v>1159</v>
      </c>
      <c r="PPV3" s="458" t="s">
        <v>1159</v>
      </c>
      <c r="PPW3" s="458" t="s">
        <v>1159</v>
      </c>
      <c r="PPX3" s="458" t="s">
        <v>1159</v>
      </c>
      <c r="PPY3" s="458" t="s">
        <v>1159</v>
      </c>
      <c r="PPZ3" s="458" t="s">
        <v>1159</v>
      </c>
      <c r="PQA3" s="458" t="s">
        <v>1159</v>
      </c>
      <c r="PQB3" s="458" t="s">
        <v>1159</v>
      </c>
      <c r="PQC3" s="458" t="s">
        <v>1159</v>
      </c>
      <c r="PQD3" s="458" t="s">
        <v>1159</v>
      </c>
      <c r="PQE3" s="458" t="s">
        <v>1159</v>
      </c>
      <c r="PQF3" s="458" t="s">
        <v>1159</v>
      </c>
      <c r="PQG3" s="458" t="s">
        <v>1159</v>
      </c>
      <c r="PQH3" s="458" t="s">
        <v>1159</v>
      </c>
      <c r="PQI3" s="458" t="s">
        <v>1159</v>
      </c>
      <c r="PQJ3" s="458" t="s">
        <v>1159</v>
      </c>
      <c r="PQK3" s="458" t="s">
        <v>1159</v>
      </c>
      <c r="PQL3" s="458" t="s">
        <v>1159</v>
      </c>
      <c r="PQM3" s="458" t="s">
        <v>1159</v>
      </c>
      <c r="PQN3" s="458" t="s">
        <v>1159</v>
      </c>
      <c r="PQO3" s="458" t="s">
        <v>1159</v>
      </c>
      <c r="PQP3" s="458" t="s">
        <v>1159</v>
      </c>
      <c r="PQQ3" s="458" t="s">
        <v>1159</v>
      </c>
      <c r="PQR3" s="458" t="s">
        <v>1159</v>
      </c>
      <c r="PQS3" s="458" t="s">
        <v>1159</v>
      </c>
      <c r="PQT3" s="458" t="s">
        <v>1159</v>
      </c>
      <c r="PQU3" s="458" t="s">
        <v>1159</v>
      </c>
      <c r="PQV3" s="458" t="s">
        <v>1159</v>
      </c>
      <c r="PQW3" s="458" t="s">
        <v>1159</v>
      </c>
      <c r="PQX3" s="458" t="s">
        <v>1159</v>
      </c>
      <c r="PQY3" s="458" t="s">
        <v>1159</v>
      </c>
      <c r="PQZ3" s="458" t="s">
        <v>1159</v>
      </c>
      <c r="PRA3" s="458" t="s">
        <v>1159</v>
      </c>
      <c r="PRB3" s="458" t="s">
        <v>1159</v>
      </c>
      <c r="PRC3" s="458" t="s">
        <v>1159</v>
      </c>
      <c r="PRD3" s="458" t="s">
        <v>1159</v>
      </c>
      <c r="PRE3" s="458" t="s">
        <v>1159</v>
      </c>
      <c r="PRF3" s="458" t="s">
        <v>1159</v>
      </c>
      <c r="PRG3" s="458" t="s">
        <v>1159</v>
      </c>
      <c r="PRH3" s="458" t="s">
        <v>1159</v>
      </c>
      <c r="PRI3" s="458" t="s">
        <v>1159</v>
      </c>
      <c r="PRJ3" s="458" t="s">
        <v>1159</v>
      </c>
      <c r="PRK3" s="458" t="s">
        <v>1159</v>
      </c>
      <c r="PRL3" s="458" t="s">
        <v>1159</v>
      </c>
      <c r="PRM3" s="458" t="s">
        <v>1159</v>
      </c>
      <c r="PRN3" s="458" t="s">
        <v>1159</v>
      </c>
      <c r="PRO3" s="458" t="s">
        <v>1159</v>
      </c>
      <c r="PRP3" s="458" t="s">
        <v>1159</v>
      </c>
      <c r="PRQ3" s="458" t="s">
        <v>1159</v>
      </c>
      <c r="PRR3" s="458" t="s">
        <v>1159</v>
      </c>
      <c r="PRS3" s="458" t="s">
        <v>1159</v>
      </c>
      <c r="PRT3" s="458" t="s">
        <v>1159</v>
      </c>
      <c r="PRU3" s="458" t="s">
        <v>1159</v>
      </c>
      <c r="PRV3" s="458" t="s">
        <v>1159</v>
      </c>
      <c r="PRW3" s="458" t="s">
        <v>1159</v>
      </c>
      <c r="PRX3" s="458" t="s">
        <v>1159</v>
      </c>
      <c r="PRY3" s="458" t="s">
        <v>1159</v>
      </c>
      <c r="PRZ3" s="458" t="s">
        <v>1159</v>
      </c>
      <c r="PSA3" s="458" t="s">
        <v>1159</v>
      </c>
      <c r="PSB3" s="458" t="s">
        <v>1159</v>
      </c>
      <c r="PSC3" s="458" t="s">
        <v>1159</v>
      </c>
      <c r="PSD3" s="458" t="s">
        <v>1159</v>
      </c>
      <c r="PSE3" s="458" t="s">
        <v>1159</v>
      </c>
      <c r="PSF3" s="458" t="s">
        <v>1159</v>
      </c>
      <c r="PSG3" s="458" t="s">
        <v>1159</v>
      </c>
      <c r="PSH3" s="458" t="s">
        <v>1159</v>
      </c>
      <c r="PSI3" s="458" t="s">
        <v>1159</v>
      </c>
      <c r="PSJ3" s="458" t="s">
        <v>1159</v>
      </c>
      <c r="PSK3" s="458" t="s">
        <v>1159</v>
      </c>
      <c r="PSL3" s="458" t="s">
        <v>1159</v>
      </c>
      <c r="PSM3" s="458" t="s">
        <v>1159</v>
      </c>
      <c r="PSN3" s="458" t="s">
        <v>1159</v>
      </c>
      <c r="PSO3" s="458" t="s">
        <v>1159</v>
      </c>
      <c r="PSP3" s="458" t="s">
        <v>1159</v>
      </c>
      <c r="PSQ3" s="458" t="s">
        <v>1159</v>
      </c>
      <c r="PSR3" s="458" t="s">
        <v>1159</v>
      </c>
      <c r="PSS3" s="458" t="s">
        <v>1159</v>
      </c>
      <c r="PST3" s="458" t="s">
        <v>1159</v>
      </c>
      <c r="PSU3" s="458" t="s">
        <v>1159</v>
      </c>
      <c r="PSV3" s="458" t="s">
        <v>1159</v>
      </c>
      <c r="PSW3" s="458" t="s">
        <v>1159</v>
      </c>
      <c r="PSX3" s="458" t="s">
        <v>1159</v>
      </c>
      <c r="PSY3" s="458" t="s">
        <v>1159</v>
      </c>
      <c r="PSZ3" s="458" t="s">
        <v>1159</v>
      </c>
      <c r="PTA3" s="458" t="s">
        <v>1159</v>
      </c>
      <c r="PTB3" s="458" t="s">
        <v>1159</v>
      </c>
      <c r="PTC3" s="458" t="s">
        <v>1159</v>
      </c>
      <c r="PTD3" s="458" t="s">
        <v>1159</v>
      </c>
      <c r="PTE3" s="458" t="s">
        <v>1159</v>
      </c>
      <c r="PTF3" s="458" t="s">
        <v>1159</v>
      </c>
      <c r="PTG3" s="458" t="s">
        <v>1159</v>
      </c>
      <c r="PTH3" s="458" t="s">
        <v>1159</v>
      </c>
      <c r="PTI3" s="458" t="s">
        <v>1159</v>
      </c>
      <c r="PTJ3" s="458" t="s">
        <v>1159</v>
      </c>
      <c r="PTK3" s="458" t="s">
        <v>1159</v>
      </c>
      <c r="PTL3" s="458" t="s">
        <v>1159</v>
      </c>
      <c r="PTM3" s="458" t="s">
        <v>1159</v>
      </c>
      <c r="PTN3" s="458" t="s">
        <v>1159</v>
      </c>
      <c r="PTO3" s="458" t="s">
        <v>1159</v>
      </c>
      <c r="PTP3" s="458" t="s">
        <v>1159</v>
      </c>
      <c r="PTQ3" s="458" t="s">
        <v>1159</v>
      </c>
      <c r="PTR3" s="458" t="s">
        <v>1159</v>
      </c>
      <c r="PTS3" s="458" t="s">
        <v>1159</v>
      </c>
      <c r="PTT3" s="458" t="s">
        <v>1159</v>
      </c>
      <c r="PTU3" s="458" t="s">
        <v>1159</v>
      </c>
      <c r="PTV3" s="458" t="s">
        <v>1159</v>
      </c>
      <c r="PTW3" s="458" t="s">
        <v>1159</v>
      </c>
      <c r="PTX3" s="458" t="s">
        <v>1159</v>
      </c>
      <c r="PTY3" s="458" t="s">
        <v>1159</v>
      </c>
      <c r="PTZ3" s="458" t="s">
        <v>1159</v>
      </c>
      <c r="PUA3" s="458" t="s">
        <v>1159</v>
      </c>
      <c r="PUB3" s="458" t="s">
        <v>1159</v>
      </c>
      <c r="PUC3" s="458" t="s">
        <v>1159</v>
      </c>
      <c r="PUD3" s="458" t="s">
        <v>1159</v>
      </c>
      <c r="PUE3" s="458" t="s">
        <v>1159</v>
      </c>
      <c r="PUF3" s="458" t="s">
        <v>1159</v>
      </c>
      <c r="PUG3" s="458" t="s">
        <v>1159</v>
      </c>
      <c r="PUH3" s="458" t="s">
        <v>1159</v>
      </c>
      <c r="PUI3" s="458" t="s">
        <v>1159</v>
      </c>
      <c r="PUJ3" s="458" t="s">
        <v>1159</v>
      </c>
      <c r="PUK3" s="458" t="s">
        <v>1159</v>
      </c>
      <c r="PUL3" s="458" t="s">
        <v>1159</v>
      </c>
      <c r="PUM3" s="458" t="s">
        <v>1159</v>
      </c>
      <c r="PUN3" s="458" t="s">
        <v>1159</v>
      </c>
      <c r="PUO3" s="458" t="s">
        <v>1159</v>
      </c>
      <c r="PUP3" s="458" t="s">
        <v>1159</v>
      </c>
      <c r="PUQ3" s="458" t="s">
        <v>1159</v>
      </c>
      <c r="PUR3" s="458" t="s">
        <v>1159</v>
      </c>
      <c r="PUS3" s="458" t="s">
        <v>1159</v>
      </c>
      <c r="PUT3" s="458" t="s">
        <v>1159</v>
      </c>
      <c r="PUU3" s="458" t="s">
        <v>1159</v>
      </c>
      <c r="PUV3" s="458" t="s">
        <v>1159</v>
      </c>
      <c r="PUW3" s="458" t="s">
        <v>1159</v>
      </c>
      <c r="PUX3" s="458" t="s">
        <v>1159</v>
      </c>
      <c r="PUY3" s="458" t="s">
        <v>1159</v>
      </c>
      <c r="PUZ3" s="458" t="s">
        <v>1159</v>
      </c>
      <c r="PVA3" s="458" t="s">
        <v>1159</v>
      </c>
      <c r="PVB3" s="458" t="s">
        <v>1159</v>
      </c>
      <c r="PVC3" s="458" t="s">
        <v>1159</v>
      </c>
      <c r="PVD3" s="458" t="s">
        <v>1159</v>
      </c>
      <c r="PVE3" s="458" t="s">
        <v>1159</v>
      </c>
      <c r="PVF3" s="458" t="s">
        <v>1159</v>
      </c>
      <c r="PVG3" s="458" t="s">
        <v>1159</v>
      </c>
      <c r="PVH3" s="458" t="s">
        <v>1159</v>
      </c>
      <c r="PVI3" s="458" t="s">
        <v>1159</v>
      </c>
      <c r="PVJ3" s="458" t="s">
        <v>1159</v>
      </c>
      <c r="PVK3" s="458" t="s">
        <v>1159</v>
      </c>
      <c r="PVL3" s="458" t="s">
        <v>1159</v>
      </c>
      <c r="PVM3" s="458" t="s">
        <v>1159</v>
      </c>
      <c r="PVN3" s="458" t="s">
        <v>1159</v>
      </c>
      <c r="PVO3" s="458" t="s">
        <v>1159</v>
      </c>
      <c r="PVP3" s="458" t="s">
        <v>1159</v>
      </c>
      <c r="PVQ3" s="458" t="s">
        <v>1159</v>
      </c>
      <c r="PVR3" s="458" t="s">
        <v>1159</v>
      </c>
      <c r="PVS3" s="458" t="s">
        <v>1159</v>
      </c>
      <c r="PVT3" s="458" t="s">
        <v>1159</v>
      </c>
      <c r="PVU3" s="458" t="s">
        <v>1159</v>
      </c>
      <c r="PVV3" s="458" t="s">
        <v>1159</v>
      </c>
      <c r="PVW3" s="458" t="s">
        <v>1159</v>
      </c>
      <c r="PVX3" s="458" t="s">
        <v>1159</v>
      </c>
      <c r="PVY3" s="458" t="s">
        <v>1159</v>
      </c>
      <c r="PVZ3" s="458" t="s">
        <v>1159</v>
      </c>
      <c r="PWA3" s="458" t="s">
        <v>1159</v>
      </c>
      <c r="PWB3" s="458" t="s">
        <v>1159</v>
      </c>
      <c r="PWC3" s="458" t="s">
        <v>1159</v>
      </c>
      <c r="PWD3" s="458" t="s">
        <v>1159</v>
      </c>
      <c r="PWE3" s="458" t="s">
        <v>1159</v>
      </c>
      <c r="PWF3" s="458" t="s">
        <v>1159</v>
      </c>
      <c r="PWG3" s="458" t="s">
        <v>1159</v>
      </c>
      <c r="PWH3" s="458" t="s">
        <v>1159</v>
      </c>
      <c r="PWI3" s="458" t="s">
        <v>1159</v>
      </c>
      <c r="PWJ3" s="458" t="s">
        <v>1159</v>
      </c>
      <c r="PWK3" s="458" t="s">
        <v>1159</v>
      </c>
      <c r="PWL3" s="458" t="s">
        <v>1159</v>
      </c>
      <c r="PWM3" s="458" t="s">
        <v>1159</v>
      </c>
      <c r="PWN3" s="458" t="s">
        <v>1159</v>
      </c>
      <c r="PWO3" s="458" t="s">
        <v>1159</v>
      </c>
      <c r="PWP3" s="458" t="s">
        <v>1159</v>
      </c>
      <c r="PWQ3" s="458" t="s">
        <v>1159</v>
      </c>
      <c r="PWR3" s="458" t="s">
        <v>1159</v>
      </c>
      <c r="PWS3" s="458" t="s">
        <v>1159</v>
      </c>
      <c r="PWT3" s="458" t="s">
        <v>1159</v>
      </c>
      <c r="PWU3" s="458" t="s">
        <v>1159</v>
      </c>
      <c r="PWV3" s="458" t="s">
        <v>1159</v>
      </c>
      <c r="PWW3" s="458" t="s">
        <v>1159</v>
      </c>
      <c r="PWX3" s="458" t="s">
        <v>1159</v>
      </c>
      <c r="PWY3" s="458" t="s">
        <v>1159</v>
      </c>
      <c r="PWZ3" s="458" t="s">
        <v>1159</v>
      </c>
      <c r="PXA3" s="458" t="s">
        <v>1159</v>
      </c>
      <c r="PXB3" s="458" t="s">
        <v>1159</v>
      </c>
      <c r="PXC3" s="458" t="s">
        <v>1159</v>
      </c>
      <c r="PXD3" s="458" t="s">
        <v>1159</v>
      </c>
      <c r="PXE3" s="458" t="s">
        <v>1159</v>
      </c>
      <c r="PXF3" s="458" t="s">
        <v>1159</v>
      </c>
      <c r="PXG3" s="458" t="s">
        <v>1159</v>
      </c>
      <c r="PXH3" s="458" t="s">
        <v>1159</v>
      </c>
      <c r="PXI3" s="458" t="s">
        <v>1159</v>
      </c>
      <c r="PXJ3" s="458" t="s">
        <v>1159</v>
      </c>
      <c r="PXK3" s="458" t="s">
        <v>1159</v>
      </c>
      <c r="PXL3" s="458" t="s">
        <v>1159</v>
      </c>
      <c r="PXM3" s="458" t="s">
        <v>1159</v>
      </c>
      <c r="PXN3" s="458" t="s">
        <v>1159</v>
      </c>
      <c r="PXO3" s="458" t="s">
        <v>1159</v>
      </c>
      <c r="PXP3" s="458" t="s">
        <v>1159</v>
      </c>
      <c r="PXQ3" s="458" t="s">
        <v>1159</v>
      </c>
      <c r="PXR3" s="458" t="s">
        <v>1159</v>
      </c>
      <c r="PXS3" s="458" t="s">
        <v>1159</v>
      </c>
      <c r="PXT3" s="458" t="s">
        <v>1159</v>
      </c>
      <c r="PXU3" s="458" t="s">
        <v>1159</v>
      </c>
      <c r="PXV3" s="458" t="s">
        <v>1159</v>
      </c>
      <c r="PXW3" s="458" t="s">
        <v>1159</v>
      </c>
      <c r="PXX3" s="458" t="s">
        <v>1159</v>
      </c>
      <c r="PXY3" s="458" t="s">
        <v>1159</v>
      </c>
      <c r="PXZ3" s="458" t="s">
        <v>1159</v>
      </c>
      <c r="PYA3" s="458" t="s">
        <v>1159</v>
      </c>
      <c r="PYB3" s="458" t="s">
        <v>1159</v>
      </c>
      <c r="PYC3" s="458" t="s">
        <v>1159</v>
      </c>
      <c r="PYD3" s="458" t="s">
        <v>1159</v>
      </c>
      <c r="PYE3" s="458" t="s">
        <v>1159</v>
      </c>
      <c r="PYF3" s="458" t="s">
        <v>1159</v>
      </c>
      <c r="PYG3" s="458" t="s">
        <v>1159</v>
      </c>
      <c r="PYH3" s="458" t="s">
        <v>1159</v>
      </c>
      <c r="PYI3" s="458" t="s">
        <v>1159</v>
      </c>
      <c r="PYJ3" s="458" t="s">
        <v>1159</v>
      </c>
      <c r="PYK3" s="458" t="s">
        <v>1159</v>
      </c>
      <c r="PYL3" s="458" t="s">
        <v>1159</v>
      </c>
      <c r="PYM3" s="458" t="s">
        <v>1159</v>
      </c>
      <c r="PYN3" s="458" t="s">
        <v>1159</v>
      </c>
      <c r="PYO3" s="458" t="s">
        <v>1159</v>
      </c>
      <c r="PYP3" s="458" t="s">
        <v>1159</v>
      </c>
      <c r="PYQ3" s="458" t="s">
        <v>1159</v>
      </c>
      <c r="PYR3" s="458" t="s">
        <v>1159</v>
      </c>
      <c r="PYS3" s="458" t="s">
        <v>1159</v>
      </c>
      <c r="PYT3" s="458" t="s">
        <v>1159</v>
      </c>
      <c r="PYU3" s="458" t="s">
        <v>1159</v>
      </c>
      <c r="PYV3" s="458" t="s">
        <v>1159</v>
      </c>
      <c r="PYW3" s="458" t="s">
        <v>1159</v>
      </c>
      <c r="PYX3" s="458" t="s">
        <v>1159</v>
      </c>
      <c r="PYY3" s="458" t="s">
        <v>1159</v>
      </c>
      <c r="PYZ3" s="458" t="s">
        <v>1159</v>
      </c>
      <c r="PZA3" s="458" t="s">
        <v>1159</v>
      </c>
      <c r="PZB3" s="458" t="s">
        <v>1159</v>
      </c>
      <c r="PZC3" s="458" t="s">
        <v>1159</v>
      </c>
      <c r="PZD3" s="458" t="s">
        <v>1159</v>
      </c>
      <c r="PZE3" s="458" t="s">
        <v>1159</v>
      </c>
      <c r="PZF3" s="458" t="s">
        <v>1159</v>
      </c>
      <c r="PZG3" s="458" t="s">
        <v>1159</v>
      </c>
      <c r="PZH3" s="458" t="s">
        <v>1159</v>
      </c>
      <c r="PZI3" s="458" t="s">
        <v>1159</v>
      </c>
      <c r="PZJ3" s="458" t="s">
        <v>1159</v>
      </c>
      <c r="PZK3" s="458" t="s">
        <v>1159</v>
      </c>
      <c r="PZL3" s="458" t="s">
        <v>1159</v>
      </c>
      <c r="PZM3" s="458" t="s">
        <v>1159</v>
      </c>
      <c r="PZN3" s="458" t="s">
        <v>1159</v>
      </c>
      <c r="PZO3" s="458" t="s">
        <v>1159</v>
      </c>
      <c r="PZP3" s="458" t="s">
        <v>1159</v>
      </c>
      <c r="PZQ3" s="458" t="s">
        <v>1159</v>
      </c>
      <c r="PZR3" s="458" t="s">
        <v>1159</v>
      </c>
      <c r="PZS3" s="458" t="s">
        <v>1159</v>
      </c>
      <c r="PZT3" s="458" t="s">
        <v>1159</v>
      </c>
      <c r="PZU3" s="458" t="s">
        <v>1159</v>
      </c>
      <c r="PZV3" s="458" t="s">
        <v>1159</v>
      </c>
      <c r="PZW3" s="458" t="s">
        <v>1159</v>
      </c>
      <c r="PZX3" s="458" t="s">
        <v>1159</v>
      </c>
      <c r="PZY3" s="458" t="s">
        <v>1159</v>
      </c>
      <c r="PZZ3" s="458" t="s">
        <v>1159</v>
      </c>
      <c r="QAA3" s="458" t="s">
        <v>1159</v>
      </c>
      <c r="QAB3" s="458" t="s">
        <v>1159</v>
      </c>
      <c r="QAC3" s="458" t="s">
        <v>1159</v>
      </c>
      <c r="QAD3" s="458" t="s">
        <v>1159</v>
      </c>
      <c r="QAE3" s="458" t="s">
        <v>1159</v>
      </c>
      <c r="QAF3" s="458" t="s">
        <v>1159</v>
      </c>
      <c r="QAG3" s="458" t="s">
        <v>1159</v>
      </c>
      <c r="QAH3" s="458" t="s">
        <v>1159</v>
      </c>
      <c r="QAI3" s="458" t="s">
        <v>1159</v>
      </c>
      <c r="QAJ3" s="458" t="s">
        <v>1159</v>
      </c>
      <c r="QAK3" s="458" t="s">
        <v>1159</v>
      </c>
      <c r="QAL3" s="458" t="s">
        <v>1159</v>
      </c>
      <c r="QAM3" s="458" t="s">
        <v>1159</v>
      </c>
      <c r="QAN3" s="458" t="s">
        <v>1159</v>
      </c>
      <c r="QAO3" s="458" t="s">
        <v>1159</v>
      </c>
      <c r="QAP3" s="458" t="s">
        <v>1159</v>
      </c>
      <c r="QAQ3" s="458" t="s">
        <v>1159</v>
      </c>
      <c r="QAR3" s="458" t="s">
        <v>1159</v>
      </c>
      <c r="QAS3" s="458" t="s">
        <v>1159</v>
      </c>
      <c r="QAT3" s="458" t="s">
        <v>1159</v>
      </c>
      <c r="QAU3" s="458" t="s">
        <v>1159</v>
      </c>
      <c r="QAV3" s="458" t="s">
        <v>1159</v>
      </c>
      <c r="QAW3" s="458" t="s">
        <v>1159</v>
      </c>
      <c r="QAX3" s="458" t="s">
        <v>1159</v>
      </c>
      <c r="QAY3" s="458" t="s">
        <v>1159</v>
      </c>
      <c r="QAZ3" s="458" t="s">
        <v>1159</v>
      </c>
      <c r="QBA3" s="458" t="s">
        <v>1159</v>
      </c>
      <c r="QBB3" s="458" t="s">
        <v>1159</v>
      </c>
      <c r="QBC3" s="458" t="s">
        <v>1159</v>
      </c>
      <c r="QBD3" s="458" t="s">
        <v>1159</v>
      </c>
      <c r="QBE3" s="458" t="s">
        <v>1159</v>
      </c>
      <c r="QBF3" s="458" t="s">
        <v>1159</v>
      </c>
      <c r="QBG3" s="458" t="s">
        <v>1159</v>
      </c>
      <c r="QBH3" s="458" t="s">
        <v>1159</v>
      </c>
      <c r="QBI3" s="458" t="s">
        <v>1159</v>
      </c>
      <c r="QBJ3" s="458" t="s">
        <v>1159</v>
      </c>
      <c r="QBK3" s="458" t="s">
        <v>1159</v>
      </c>
      <c r="QBL3" s="458" t="s">
        <v>1159</v>
      </c>
      <c r="QBM3" s="458" t="s">
        <v>1159</v>
      </c>
      <c r="QBN3" s="458" t="s">
        <v>1159</v>
      </c>
      <c r="QBO3" s="458" t="s">
        <v>1159</v>
      </c>
      <c r="QBP3" s="458" t="s">
        <v>1159</v>
      </c>
      <c r="QBQ3" s="458" t="s">
        <v>1159</v>
      </c>
      <c r="QBR3" s="458" t="s">
        <v>1159</v>
      </c>
      <c r="QBS3" s="458" t="s">
        <v>1159</v>
      </c>
      <c r="QBT3" s="458" t="s">
        <v>1159</v>
      </c>
      <c r="QBU3" s="458" t="s">
        <v>1159</v>
      </c>
      <c r="QBV3" s="458" t="s">
        <v>1159</v>
      </c>
      <c r="QBW3" s="458" t="s">
        <v>1159</v>
      </c>
      <c r="QBX3" s="458" t="s">
        <v>1159</v>
      </c>
      <c r="QBY3" s="458" t="s">
        <v>1159</v>
      </c>
      <c r="QBZ3" s="458" t="s">
        <v>1159</v>
      </c>
      <c r="QCA3" s="458" t="s">
        <v>1159</v>
      </c>
      <c r="QCB3" s="458" t="s">
        <v>1159</v>
      </c>
      <c r="QCC3" s="458" t="s">
        <v>1159</v>
      </c>
      <c r="QCD3" s="458" t="s">
        <v>1159</v>
      </c>
      <c r="QCE3" s="458" t="s">
        <v>1159</v>
      </c>
      <c r="QCF3" s="458" t="s">
        <v>1159</v>
      </c>
      <c r="QCG3" s="458" t="s">
        <v>1159</v>
      </c>
      <c r="QCH3" s="458" t="s">
        <v>1159</v>
      </c>
      <c r="QCI3" s="458" t="s">
        <v>1159</v>
      </c>
      <c r="QCJ3" s="458" t="s">
        <v>1159</v>
      </c>
      <c r="QCK3" s="458" t="s">
        <v>1159</v>
      </c>
      <c r="QCL3" s="458" t="s">
        <v>1159</v>
      </c>
      <c r="QCM3" s="458" t="s">
        <v>1159</v>
      </c>
      <c r="QCN3" s="458" t="s">
        <v>1159</v>
      </c>
      <c r="QCO3" s="458" t="s">
        <v>1159</v>
      </c>
      <c r="QCP3" s="458" t="s">
        <v>1159</v>
      </c>
      <c r="QCQ3" s="458" t="s">
        <v>1159</v>
      </c>
      <c r="QCR3" s="458" t="s">
        <v>1159</v>
      </c>
      <c r="QCS3" s="458" t="s">
        <v>1159</v>
      </c>
      <c r="QCT3" s="458" t="s">
        <v>1159</v>
      </c>
      <c r="QCU3" s="458" t="s">
        <v>1159</v>
      </c>
      <c r="QCV3" s="458" t="s">
        <v>1159</v>
      </c>
      <c r="QCW3" s="458" t="s">
        <v>1159</v>
      </c>
      <c r="QCX3" s="458" t="s">
        <v>1159</v>
      </c>
      <c r="QCY3" s="458" t="s">
        <v>1159</v>
      </c>
      <c r="QCZ3" s="458" t="s">
        <v>1159</v>
      </c>
      <c r="QDA3" s="458" t="s">
        <v>1159</v>
      </c>
      <c r="QDB3" s="458" t="s">
        <v>1159</v>
      </c>
      <c r="QDC3" s="458" t="s">
        <v>1159</v>
      </c>
      <c r="QDD3" s="458" t="s">
        <v>1159</v>
      </c>
      <c r="QDE3" s="458" t="s">
        <v>1159</v>
      </c>
      <c r="QDF3" s="458" t="s">
        <v>1159</v>
      </c>
      <c r="QDG3" s="458" t="s">
        <v>1159</v>
      </c>
      <c r="QDH3" s="458" t="s">
        <v>1159</v>
      </c>
      <c r="QDI3" s="458" t="s">
        <v>1159</v>
      </c>
      <c r="QDJ3" s="458" t="s">
        <v>1159</v>
      </c>
      <c r="QDK3" s="458" t="s">
        <v>1159</v>
      </c>
      <c r="QDL3" s="458" t="s">
        <v>1159</v>
      </c>
      <c r="QDM3" s="458" t="s">
        <v>1159</v>
      </c>
      <c r="QDN3" s="458" t="s">
        <v>1159</v>
      </c>
      <c r="QDO3" s="458" t="s">
        <v>1159</v>
      </c>
      <c r="QDP3" s="458" t="s">
        <v>1159</v>
      </c>
      <c r="QDQ3" s="458" t="s">
        <v>1159</v>
      </c>
      <c r="QDR3" s="458" t="s">
        <v>1159</v>
      </c>
      <c r="QDS3" s="458" t="s">
        <v>1159</v>
      </c>
      <c r="QDT3" s="458" t="s">
        <v>1159</v>
      </c>
      <c r="QDU3" s="458" t="s">
        <v>1159</v>
      </c>
      <c r="QDV3" s="458" t="s">
        <v>1159</v>
      </c>
      <c r="QDW3" s="458" t="s">
        <v>1159</v>
      </c>
      <c r="QDX3" s="458" t="s">
        <v>1159</v>
      </c>
      <c r="QDY3" s="458" t="s">
        <v>1159</v>
      </c>
      <c r="QDZ3" s="458" t="s">
        <v>1159</v>
      </c>
      <c r="QEA3" s="458" t="s">
        <v>1159</v>
      </c>
      <c r="QEB3" s="458" t="s">
        <v>1159</v>
      </c>
      <c r="QEC3" s="458" t="s">
        <v>1159</v>
      </c>
      <c r="QED3" s="458" t="s">
        <v>1159</v>
      </c>
      <c r="QEE3" s="458" t="s">
        <v>1159</v>
      </c>
      <c r="QEF3" s="458" t="s">
        <v>1159</v>
      </c>
      <c r="QEG3" s="458" t="s">
        <v>1159</v>
      </c>
      <c r="QEH3" s="458" t="s">
        <v>1159</v>
      </c>
      <c r="QEI3" s="458" t="s">
        <v>1159</v>
      </c>
      <c r="QEJ3" s="458" t="s">
        <v>1159</v>
      </c>
      <c r="QEK3" s="458" t="s">
        <v>1159</v>
      </c>
      <c r="QEL3" s="458" t="s">
        <v>1159</v>
      </c>
      <c r="QEM3" s="458" t="s">
        <v>1159</v>
      </c>
      <c r="QEN3" s="458" t="s">
        <v>1159</v>
      </c>
      <c r="QEO3" s="458" t="s">
        <v>1159</v>
      </c>
      <c r="QEP3" s="458" t="s">
        <v>1159</v>
      </c>
      <c r="QEQ3" s="458" t="s">
        <v>1159</v>
      </c>
      <c r="QER3" s="458" t="s">
        <v>1159</v>
      </c>
      <c r="QES3" s="458" t="s">
        <v>1159</v>
      </c>
      <c r="QET3" s="458" t="s">
        <v>1159</v>
      </c>
      <c r="QEU3" s="458" t="s">
        <v>1159</v>
      </c>
      <c r="QEV3" s="458" t="s">
        <v>1159</v>
      </c>
      <c r="QEW3" s="458" t="s">
        <v>1159</v>
      </c>
      <c r="QEX3" s="458" t="s">
        <v>1159</v>
      </c>
      <c r="QEY3" s="458" t="s">
        <v>1159</v>
      </c>
      <c r="QEZ3" s="458" t="s">
        <v>1159</v>
      </c>
      <c r="QFA3" s="458" t="s">
        <v>1159</v>
      </c>
      <c r="QFB3" s="458" t="s">
        <v>1159</v>
      </c>
      <c r="QFC3" s="458" t="s">
        <v>1159</v>
      </c>
      <c r="QFD3" s="458" t="s">
        <v>1159</v>
      </c>
      <c r="QFE3" s="458" t="s">
        <v>1159</v>
      </c>
      <c r="QFF3" s="458" t="s">
        <v>1159</v>
      </c>
      <c r="QFG3" s="458" t="s">
        <v>1159</v>
      </c>
      <c r="QFH3" s="458" t="s">
        <v>1159</v>
      </c>
      <c r="QFI3" s="458" t="s">
        <v>1159</v>
      </c>
      <c r="QFJ3" s="458" t="s">
        <v>1159</v>
      </c>
      <c r="QFK3" s="458" t="s">
        <v>1159</v>
      </c>
      <c r="QFL3" s="458" t="s">
        <v>1159</v>
      </c>
      <c r="QFM3" s="458" t="s">
        <v>1159</v>
      </c>
      <c r="QFN3" s="458" t="s">
        <v>1159</v>
      </c>
      <c r="QFO3" s="458" t="s">
        <v>1159</v>
      </c>
      <c r="QFP3" s="458" t="s">
        <v>1159</v>
      </c>
      <c r="QFQ3" s="458" t="s">
        <v>1159</v>
      </c>
      <c r="QFR3" s="458" t="s">
        <v>1159</v>
      </c>
      <c r="QFS3" s="458" t="s">
        <v>1159</v>
      </c>
      <c r="QFT3" s="458" t="s">
        <v>1159</v>
      </c>
      <c r="QFU3" s="458" t="s">
        <v>1159</v>
      </c>
      <c r="QFV3" s="458" t="s">
        <v>1159</v>
      </c>
      <c r="QFW3" s="458" t="s">
        <v>1159</v>
      </c>
      <c r="QFX3" s="458" t="s">
        <v>1159</v>
      </c>
      <c r="QFY3" s="458" t="s">
        <v>1159</v>
      </c>
      <c r="QFZ3" s="458" t="s">
        <v>1159</v>
      </c>
      <c r="QGA3" s="458" t="s">
        <v>1159</v>
      </c>
      <c r="QGB3" s="458" t="s">
        <v>1159</v>
      </c>
      <c r="QGC3" s="458" t="s">
        <v>1159</v>
      </c>
      <c r="QGD3" s="458" t="s">
        <v>1159</v>
      </c>
      <c r="QGE3" s="458" t="s">
        <v>1159</v>
      </c>
      <c r="QGF3" s="458" t="s">
        <v>1159</v>
      </c>
      <c r="QGG3" s="458" t="s">
        <v>1159</v>
      </c>
      <c r="QGH3" s="458" t="s">
        <v>1159</v>
      </c>
      <c r="QGI3" s="458" t="s">
        <v>1159</v>
      </c>
      <c r="QGJ3" s="458" t="s">
        <v>1159</v>
      </c>
      <c r="QGK3" s="458" t="s">
        <v>1159</v>
      </c>
      <c r="QGL3" s="458" t="s">
        <v>1159</v>
      </c>
      <c r="QGM3" s="458" t="s">
        <v>1159</v>
      </c>
      <c r="QGN3" s="458" t="s">
        <v>1159</v>
      </c>
      <c r="QGO3" s="458" t="s">
        <v>1159</v>
      </c>
      <c r="QGP3" s="458" t="s">
        <v>1159</v>
      </c>
      <c r="QGQ3" s="458" t="s">
        <v>1159</v>
      </c>
      <c r="QGR3" s="458" t="s">
        <v>1159</v>
      </c>
      <c r="QGS3" s="458" t="s">
        <v>1159</v>
      </c>
      <c r="QGT3" s="458" t="s">
        <v>1159</v>
      </c>
      <c r="QGU3" s="458" t="s">
        <v>1159</v>
      </c>
      <c r="QGV3" s="458" t="s">
        <v>1159</v>
      </c>
      <c r="QGW3" s="458" t="s">
        <v>1159</v>
      </c>
      <c r="QGX3" s="458" t="s">
        <v>1159</v>
      </c>
      <c r="QGY3" s="458" t="s">
        <v>1159</v>
      </c>
      <c r="QGZ3" s="458" t="s">
        <v>1159</v>
      </c>
      <c r="QHA3" s="458" t="s">
        <v>1159</v>
      </c>
      <c r="QHB3" s="458" t="s">
        <v>1159</v>
      </c>
      <c r="QHC3" s="458" t="s">
        <v>1159</v>
      </c>
      <c r="QHD3" s="458" t="s">
        <v>1159</v>
      </c>
      <c r="QHE3" s="458" t="s">
        <v>1159</v>
      </c>
      <c r="QHF3" s="458" t="s">
        <v>1159</v>
      </c>
      <c r="QHG3" s="458" t="s">
        <v>1159</v>
      </c>
      <c r="QHH3" s="458" t="s">
        <v>1159</v>
      </c>
      <c r="QHI3" s="458" t="s">
        <v>1159</v>
      </c>
      <c r="QHJ3" s="458" t="s">
        <v>1159</v>
      </c>
      <c r="QHK3" s="458" t="s">
        <v>1159</v>
      </c>
      <c r="QHL3" s="458" t="s">
        <v>1159</v>
      </c>
      <c r="QHM3" s="458" t="s">
        <v>1159</v>
      </c>
      <c r="QHN3" s="458" t="s">
        <v>1159</v>
      </c>
      <c r="QHO3" s="458" t="s">
        <v>1159</v>
      </c>
      <c r="QHP3" s="458" t="s">
        <v>1159</v>
      </c>
      <c r="QHQ3" s="458" t="s">
        <v>1159</v>
      </c>
      <c r="QHR3" s="458" t="s">
        <v>1159</v>
      </c>
      <c r="QHS3" s="458" t="s">
        <v>1159</v>
      </c>
      <c r="QHT3" s="458" t="s">
        <v>1159</v>
      </c>
      <c r="QHU3" s="458" t="s">
        <v>1159</v>
      </c>
      <c r="QHV3" s="458" t="s">
        <v>1159</v>
      </c>
      <c r="QHW3" s="458" t="s">
        <v>1159</v>
      </c>
      <c r="QHX3" s="458" t="s">
        <v>1159</v>
      </c>
      <c r="QHY3" s="458" t="s">
        <v>1159</v>
      </c>
      <c r="QHZ3" s="458" t="s">
        <v>1159</v>
      </c>
      <c r="QIA3" s="458" t="s">
        <v>1159</v>
      </c>
      <c r="QIB3" s="458" t="s">
        <v>1159</v>
      </c>
      <c r="QIC3" s="458" t="s">
        <v>1159</v>
      </c>
      <c r="QID3" s="458" t="s">
        <v>1159</v>
      </c>
      <c r="QIE3" s="458" t="s">
        <v>1159</v>
      </c>
      <c r="QIF3" s="458" t="s">
        <v>1159</v>
      </c>
      <c r="QIG3" s="458" t="s">
        <v>1159</v>
      </c>
      <c r="QIH3" s="458" t="s">
        <v>1159</v>
      </c>
      <c r="QII3" s="458" t="s">
        <v>1159</v>
      </c>
      <c r="QIJ3" s="458" t="s">
        <v>1159</v>
      </c>
      <c r="QIK3" s="458" t="s">
        <v>1159</v>
      </c>
      <c r="QIL3" s="458" t="s">
        <v>1159</v>
      </c>
      <c r="QIM3" s="458" t="s">
        <v>1159</v>
      </c>
      <c r="QIN3" s="458" t="s">
        <v>1159</v>
      </c>
      <c r="QIO3" s="458" t="s">
        <v>1159</v>
      </c>
      <c r="QIP3" s="458" t="s">
        <v>1159</v>
      </c>
      <c r="QIQ3" s="458" t="s">
        <v>1159</v>
      </c>
      <c r="QIR3" s="458" t="s">
        <v>1159</v>
      </c>
      <c r="QIS3" s="458" t="s">
        <v>1159</v>
      </c>
      <c r="QIT3" s="458" t="s">
        <v>1159</v>
      </c>
      <c r="QIU3" s="458" t="s">
        <v>1159</v>
      </c>
      <c r="QIV3" s="458" t="s">
        <v>1159</v>
      </c>
      <c r="QIW3" s="458" t="s">
        <v>1159</v>
      </c>
      <c r="QIX3" s="458" t="s">
        <v>1159</v>
      </c>
      <c r="QIY3" s="458" t="s">
        <v>1159</v>
      </c>
      <c r="QIZ3" s="458" t="s">
        <v>1159</v>
      </c>
      <c r="QJA3" s="458" t="s">
        <v>1159</v>
      </c>
      <c r="QJB3" s="458" t="s">
        <v>1159</v>
      </c>
      <c r="QJC3" s="458" t="s">
        <v>1159</v>
      </c>
      <c r="QJD3" s="458" t="s">
        <v>1159</v>
      </c>
      <c r="QJE3" s="458" t="s">
        <v>1159</v>
      </c>
      <c r="QJF3" s="458" t="s">
        <v>1159</v>
      </c>
      <c r="QJG3" s="458" t="s">
        <v>1159</v>
      </c>
      <c r="QJH3" s="458" t="s">
        <v>1159</v>
      </c>
      <c r="QJI3" s="458" t="s">
        <v>1159</v>
      </c>
      <c r="QJJ3" s="458" t="s">
        <v>1159</v>
      </c>
      <c r="QJK3" s="458" t="s">
        <v>1159</v>
      </c>
      <c r="QJL3" s="458" t="s">
        <v>1159</v>
      </c>
      <c r="QJM3" s="458" t="s">
        <v>1159</v>
      </c>
      <c r="QJN3" s="458" t="s">
        <v>1159</v>
      </c>
      <c r="QJO3" s="458" t="s">
        <v>1159</v>
      </c>
      <c r="QJP3" s="458" t="s">
        <v>1159</v>
      </c>
      <c r="QJQ3" s="458" t="s">
        <v>1159</v>
      </c>
      <c r="QJR3" s="458" t="s">
        <v>1159</v>
      </c>
      <c r="QJS3" s="458" t="s">
        <v>1159</v>
      </c>
      <c r="QJT3" s="458" t="s">
        <v>1159</v>
      </c>
      <c r="QJU3" s="458" t="s">
        <v>1159</v>
      </c>
      <c r="QJV3" s="458" t="s">
        <v>1159</v>
      </c>
      <c r="QJW3" s="458" t="s">
        <v>1159</v>
      </c>
      <c r="QJX3" s="458" t="s">
        <v>1159</v>
      </c>
      <c r="QJY3" s="458" t="s">
        <v>1159</v>
      </c>
      <c r="QJZ3" s="458" t="s">
        <v>1159</v>
      </c>
      <c r="QKA3" s="458" t="s">
        <v>1159</v>
      </c>
      <c r="QKB3" s="458" t="s">
        <v>1159</v>
      </c>
      <c r="QKC3" s="458" t="s">
        <v>1159</v>
      </c>
      <c r="QKD3" s="458" t="s">
        <v>1159</v>
      </c>
      <c r="QKE3" s="458" t="s">
        <v>1159</v>
      </c>
      <c r="QKF3" s="458" t="s">
        <v>1159</v>
      </c>
      <c r="QKG3" s="458" t="s">
        <v>1159</v>
      </c>
      <c r="QKH3" s="458" t="s">
        <v>1159</v>
      </c>
      <c r="QKI3" s="458" t="s">
        <v>1159</v>
      </c>
      <c r="QKJ3" s="458" t="s">
        <v>1159</v>
      </c>
      <c r="QKK3" s="458" t="s">
        <v>1159</v>
      </c>
      <c r="QKL3" s="458" t="s">
        <v>1159</v>
      </c>
      <c r="QKM3" s="458" t="s">
        <v>1159</v>
      </c>
      <c r="QKN3" s="458" t="s">
        <v>1159</v>
      </c>
      <c r="QKO3" s="458" t="s">
        <v>1159</v>
      </c>
      <c r="QKP3" s="458" t="s">
        <v>1159</v>
      </c>
      <c r="QKQ3" s="458" t="s">
        <v>1159</v>
      </c>
      <c r="QKR3" s="458" t="s">
        <v>1159</v>
      </c>
      <c r="QKS3" s="458" t="s">
        <v>1159</v>
      </c>
      <c r="QKT3" s="458" t="s">
        <v>1159</v>
      </c>
      <c r="QKU3" s="458" t="s">
        <v>1159</v>
      </c>
      <c r="QKV3" s="458" t="s">
        <v>1159</v>
      </c>
      <c r="QKW3" s="458" t="s">
        <v>1159</v>
      </c>
      <c r="QKX3" s="458" t="s">
        <v>1159</v>
      </c>
      <c r="QKY3" s="458" t="s">
        <v>1159</v>
      </c>
      <c r="QKZ3" s="458" t="s">
        <v>1159</v>
      </c>
      <c r="QLA3" s="458" t="s">
        <v>1159</v>
      </c>
      <c r="QLB3" s="458" t="s">
        <v>1159</v>
      </c>
      <c r="QLC3" s="458" t="s">
        <v>1159</v>
      </c>
      <c r="QLD3" s="458" t="s">
        <v>1159</v>
      </c>
      <c r="QLE3" s="458" t="s">
        <v>1159</v>
      </c>
      <c r="QLF3" s="458" t="s">
        <v>1159</v>
      </c>
      <c r="QLG3" s="458" t="s">
        <v>1159</v>
      </c>
      <c r="QLH3" s="458" t="s">
        <v>1159</v>
      </c>
      <c r="QLI3" s="458" t="s">
        <v>1159</v>
      </c>
      <c r="QLJ3" s="458" t="s">
        <v>1159</v>
      </c>
      <c r="QLK3" s="458" t="s">
        <v>1159</v>
      </c>
      <c r="QLL3" s="458" t="s">
        <v>1159</v>
      </c>
      <c r="QLM3" s="458" t="s">
        <v>1159</v>
      </c>
      <c r="QLN3" s="458" t="s">
        <v>1159</v>
      </c>
      <c r="QLO3" s="458" t="s">
        <v>1159</v>
      </c>
      <c r="QLP3" s="458" t="s">
        <v>1159</v>
      </c>
      <c r="QLQ3" s="458" t="s">
        <v>1159</v>
      </c>
      <c r="QLR3" s="458" t="s">
        <v>1159</v>
      </c>
      <c r="QLS3" s="458" t="s">
        <v>1159</v>
      </c>
      <c r="QLT3" s="458" t="s">
        <v>1159</v>
      </c>
      <c r="QLU3" s="458" t="s">
        <v>1159</v>
      </c>
      <c r="QLV3" s="458" t="s">
        <v>1159</v>
      </c>
      <c r="QLW3" s="458" t="s">
        <v>1159</v>
      </c>
      <c r="QLX3" s="458" t="s">
        <v>1159</v>
      </c>
      <c r="QLY3" s="458" t="s">
        <v>1159</v>
      </c>
      <c r="QLZ3" s="458" t="s">
        <v>1159</v>
      </c>
      <c r="QMA3" s="458" t="s">
        <v>1159</v>
      </c>
      <c r="QMB3" s="458" t="s">
        <v>1159</v>
      </c>
      <c r="QMC3" s="458" t="s">
        <v>1159</v>
      </c>
      <c r="QMD3" s="458" t="s">
        <v>1159</v>
      </c>
      <c r="QME3" s="458" t="s">
        <v>1159</v>
      </c>
      <c r="QMF3" s="458" t="s">
        <v>1159</v>
      </c>
      <c r="QMG3" s="458" t="s">
        <v>1159</v>
      </c>
      <c r="QMH3" s="458" t="s">
        <v>1159</v>
      </c>
      <c r="QMI3" s="458" t="s">
        <v>1159</v>
      </c>
      <c r="QMJ3" s="458" t="s">
        <v>1159</v>
      </c>
      <c r="QMK3" s="458" t="s">
        <v>1159</v>
      </c>
      <c r="QML3" s="458" t="s">
        <v>1159</v>
      </c>
      <c r="QMM3" s="458" t="s">
        <v>1159</v>
      </c>
      <c r="QMN3" s="458" t="s">
        <v>1159</v>
      </c>
      <c r="QMO3" s="458" t="s">
        <v>1159</v>
      </c>
      <c r="QMP3" s="458" t="s">
        <v>1159</v>
      </c>
      <c r="QMQ3" s="458" t="s">
        <v>1159</v>
      </c>
      <c r="QMR3" s="458" t="s">
        <v>1159</v>
      </c>
      <c r="QMS3" s="458" t="s">
        <v>1159</v>
      </c>
      <c r="QMT3" s="458" t="s">
        <v>1159</v>
      </c>
      <c r="QMU3" s="458" t="s">
        <v>1159</v>
      </c>
      <c r="QMV3" s="458" t="s">
        <v>1159</v>
      </c>
      <c r="QMW3" s="458" t="s">
        <v>1159</v>
      </c>
      <c r="QMX3" s="458" t="s">
        <v>1159</v>
      </c>
      <c r="QMY3" s="458" t="s">
        <v>1159</v>
      </c>
      <c r="QMZ3" s="458" t="s">
        <v>1159</v>
      </c>
      <c r="QNA3" s="458" t="s">
        <v>1159</v>
      </c>
      <c r="QNB3" s="458" t="s">
        <v>1159</v>
      </c>
      <c r="QNC3" s="458" t="s">
        <v>1159</v>
      </c>
      <c r="QND3" s="458" t="s">
        <v>1159</v>
      </c>
      <c r="QNE3" s="458" t="s">
        <v>1159</v>
      </c>
      <c r="QNF3" s="458" t="s">
        <v>1159</v>
      </c>
      <c r="QNG3" s="458" t="s">
        <v>1159</v>
      </c>
      <c r="QNH3" s="458" t="s">
        <v>1159</v>
      </c>
      <c r="QNI3" s="458" t="s">
        <v>1159</v>
      </c>
      <c r="QNJ3" s="458" t="s">
        <v>1159</v>
      </c>
      <c r="QNK3" s="458" t="s">
        <v>1159</v>
      </c>
      <c r="QNL3" s="458" t="s">
        <v>1159</v>
      </c>
      <c r="QNM3" s="458" t="s">
        <v>1159</v>
      </c>
      <c r="QNN3" s="458" t="s">
        <v>1159</v>
      </c>
      <c r="QNO3" s="458" t="s">
        <v>1159</v>
      </c>
      <c r="QNP3" s="458" t="s">
        <v>1159</v>
      </c>
      <c r="QNQ3" s="458" t="s">
        <v>1159</v>
      </c>
      <c r="QNR3" s="458" t="s">
        <v>1159</v>
      </c>
      <c r="QNS3" s="458" t="s">
        <v>1159</v>
      </c>
      <c r="QNT3" s="458" t="s">
        <v>1159</v>
      </c>
      <c r="QNU3" s="458" t="s">
        <v>1159</v>
      </c>
      <c r="QNV3" s="458" t="s">
        <v>1159</v>
      </c>
      <c r="QNW3" s="458" t="s">
        <v>1159</v>
      </c>
      <c r="QNX3" s="458" t="s">
        <v>1159</v>
      </c>
      <c r="QNY3" s="458" t="s">
        <v>1159</v>
      </c>
      <c r="QNZ3" s="458" t="s">
        <v>1159</v>
      </c>
      <c r="QOA3" s="458" t="s">
        <v>1159</v>
      </c>
      <c r="QOB3" s="458" t="s">
        <v>1159</v>
      </c>
      <c r="QOC3" s="458" t="s">
        <v>1159</v>
      </c>
      <c r="QOD3" s="458" t="s">
        <v>1159</v>
      </c>
      <c r="QOE3" s="458" t="s">
        <v>1159</v>
      </c>
      <c r="QOF3" s="458" t="s">
        <v>1159</v>
      </c>
      <c r="QOG3" s="458" t="s">
        <v>1159</v>
      </c>
      <c r="QOH3" s="458" t="s">
        <v>1159</v>
      </c>
      <c r="QOI3" s="458" t="s">
        <v>1159</v>
      </c>
      <c r="QOJ3" s="458" t="s">
        <v>1159</v>
      </c>
      <c r="QOK3" s="458" t="s">
        <v>1159</v>
      </c>
      <c r="QOL3" s="458" t="s">
        <v>1159</v>
      </c>
      <c r="QOM3" s="458" t="s">
        <v>1159</v>
      </c>
      <c r="QON3" s="458" t="s">
        <v>1159</v>
      </c>
      <c r="QOO3" s="458" t="s">
        <v>1159</v>
      </c>
      <c r="QOP3" s="458" t="s">
        <v>1159</v>
      </c>
      <c r="QOQ3" s="458" t="s">
        <v>1159</v>
      </c>
      <c r="QOR3" s="458" t="s">
        <v>1159</v>
      </c>
      <c r="QOS3" s="458" t="s">
        <v>1159</v>
      </c>
      <c r="QOT3" s="458" t="s">
        <v>1159</v>
      </c>
      <c r="QOU3" s="458" t="s">
        <v>1159</v>
      </c>
      <c r="QOV3" s="458" t="s">
        <v>1159</v>
      </c>
      <c r="QOW3" s="458" t="s">
        <v>1159</v>
      </c>
      <c r="QOX3" s="458" t="s">
        <v>1159</v>
      </c>
      <c r="QOY3" s="458" t="s">
        <v>1159</v>
      </c>
      <c r="QOZ3" s="458" t="s">
        <v>1159</v>
      </c>
      <c r="QPA3" s="458" t="s">
        <v>1159</v>
      </c>
      <c r="QPB3" s="458" t="s">
        <v>1159</v>
      </c>
      <c r="QPC3" s="458" t="s">
        <v>1159</v>
      </c>
      <c r="QPD3" s="458" t="s">
        <v>1159</v>
      </c>
      <c r="QPE3" s="458" t="s">
        <v>1159</v>
      </c>
      <c r="QPF3" s="458" t="s">
        <v>1159</v>
      </c>
      <c r="QPG3" s="458" t="s">
        <v>1159</v>
      </c>
      <c r="QPH3" s="458" t="s">
        <v>1159</v>
      </c>
      <c r="QPI3" s="458" t="s">
        <v>1159</v>
      </c>
      <c r="QPJ3" s="458" t="s">
        <v>1159</v>
      </c>
      <c r="QPK3" s="458" t="s">
        <v>1159</v>
      </c>
      <c r="QPL3" s="458" t="s">
        <v>1159</v>
      </c>
      <c r="QPM3" s="458" t="s">
        <v>1159</v>
      </c>
      <c r="QPN3" s="458" t="s">
        <v>1159</v>
      </c>
      <c r="QPO3" s="458" t="s">
        <v>1159</v>
      </c>
      <c r="QPP3" s="458" t="s">
        <v>1159</v>
      </c>
      <c r="QPQ3" s="458" t="s">
        <v>1159</v>
      </c>
      <c r="QPR3" s="458" t="s">
        <v>1159</v>
      </c>
      <c r="QPS3" s="458" t="s">
        <v>1159</v>
      </c>
      <c r="QPT3" s="458" t="s">
        <v>1159</v>
      </c>
      <c r="QPU3" s="458" t="s">
        <v>1159</v>
      </c>
      <c r="QPV3" s="458" t="s">
        <v>1159</v>
      </c>
      <c r="QPW3" s="458" t="s">
        <v>1159</v>
      </c>
      <c r="QPX3" s="458" t="s">
        <v>1159</v>
      </c>
      <c r="QPY3" s="458" t="s">
        <v>1159</v>
      </c>
      <c r="QPZ3" s="458" t="s">
        <v>1159</v>
      </c>
      <c r="QQA3" s="458" t="s">
        <v>1159</v>
      </c>
      <c r="QQB3" s="458" t="s">
        <v>1159</v>
      </c>
      <c r="QQC3" s="458" t="s">
        <v>1159</v>
      </c>
      <c r="QQD3" s="458" t="s">
        <v>1159</v>
      </c>
      <c r="QQE3" s="458" t="s">
        <v>1159</v>
      </c>
      <c r="QQF3" s="458" t="s">
        <v>1159</v>
      </c>
      <c r="QQG3" s="458" t="s">
        <v>1159</v>
      </c>
      <c r="QQH3" s="458" t="s">
        <v>1159</v>
      </c>
      <c r="QQI3" s="458" t="s">
        <v>1159</v>
      </c>
      <c r="QQJ3" s="458" t="s">
        <v>1159</v>
      </c>
      <c r="QQK3" s="458" t="s">
        <v>1159</v>
      </c>
      <c r="QQL3" s="458" t="s">
        <v>1159</v>
      </c>
      <c r="QQM3" s="458" t="s">
        <v>1159</v>
      </c>
      <c r="QQN3" s="458" t="s">
        <v>1159</v>
      </c>
      <c r="QQO3" s="458" t="s">
        <v>1159</v>
      </c>
      <c r="QQP3" s="458" t="s">
        <v>1159</v>
      </c>
      <c r="QQQ3" s="458" t="s">
        <v>1159</v>
      </c>
      <c r="QQR3" s="458" t="s">
        <v>1159</v>
      </c>
      <c r="QQS3" s="458" t="s">
        <v>1159</v>
      </c>
      <c r="QQT3" s="458" t="s">
        <v>1159</v>
      </c>
      <c r="QQU3" s="458" t="s">
        <v>1159</v>
      </c>
      <c r="QQV3" s="458" t="s">
        <v>1159</v>
      </c>
      <c r="QQW3" s="458" t="s">
        <v>1159</v>
      </c>
      <c r="QQX3" s="458" t="s">
        <v>1159</v>
      </c>
      <c r="QQY3" s="458" t="s">
        <v>1159</v>
      </c>
      <c r="QQZ3" s="458" t="s">
        <v>1159</v>
      </c>
      <c r="QRA3" s="458" t="s">
        <v>1159</v>
      </c>
      <c r="QRB3" s="458" t="s">
        <v>1159</v>
      </c>
      <c r="QRC3" s="458" t="s">
        <v>1159</v>
      </c>
      <c r="QRD3" s="458" t="s">
        <v>1159</v>
      </c>
      <c r="QRE3" s="458" t="s">
        <v>1159</v>
      </c>
      <c r="QRF3" s="458" t="s">
        <v>1159</v>
      </c>
      <c r="QRG3" s="458" t="s">
        <v>1159</v>
      </c>
      <c r="QRH3" s="458" t="s">
        <v>1159</v>
      </c>
      <c r="QRI3" s="458" t="s">
        <v>1159</v>
      </c>
      <c r="QRJ3" s="458" t="s">
        <v>1159</v>
      </c>
      <c r="QRK3" s="458" t="s">
        <v>1159</v>
      </c>
      <c r="QRL3" s="458" t="s">
        <v>1159</v>
      </c>
      <c r="QRM3" s="458" t="s">
        <v>1159</v>
      </c>
      <c r="QRN3" s="458" t="s">
        <v>1159</v>
      </c>
      <c r="QRO3" s="458" t="s">
        <v>1159</v>
      </c>
      <c r="QRP3" s="458" t="s">
        <v>1159</v>
      </c>
      <c r="QRQ3" s="458" t="s">
        <v>1159</v>
      </c>
      <c r="QRR3" s="458" t="s">
        <v>1159</v>
      </c>
      <c r="QRS3" s="458" t="s">
        <v>1159</v>
      </c>
      <c r="QRT3" s="458" t="s">
        <v>1159</v>
      </c>
      <c r="QRU3" s="458" t="s">
        <v>1159</v>
      </c>
      <c r="QRV3" s="458" t="s">
        <v>1159</v>
      </c>
      <c r="QRW3" s="458" t="s">
        <v>1159</v>
      </c>
      <c r="QRX3" s="458" t="s">
        <v>1159</v>
      </c>
      <c r="QRY3" s="458" t="s">
        <v>1159</v>
      </c>
      <c r="QRZ3" s="458" t="s">
        <v>1159</v>
      </c>
      <c r="QSA3" s="458" t="s">
        <v>1159</v>
      </c>
      <c r="QSB3" s="458" t="s">
        <v>1159</v>
      </c>
      <c r="QSC3" s="458" t="s">
        <v>1159</v>
      </c>
      <c r="QSD3" s="458" t="s">
        <v>1159</v>
      </c>
      <c r="QSE3" s="458" t="s">
        <v>1159</v>
      </c>
      <c r="QSF3" s="458" t="s">
        <v>1159</v>
      </c>
      <c r="QSG3" s="458" t="s">
        <v>1159</v>
      </c>
      <c r="QSH3" s="458" t="s">
        <v>1159</v>
      </c>
      <c r="QSI3" s="458" t="s">
        <v>1159</v>
      </c>
      <c r="QSJ3" s="458" t="s">
        <v>1159</v>
      </c>
      <c r="QSK3" s="458" t="s">
        <v>1159</v>
      </c>
      <c r="QSL3" s="458" t="s">
        <v>1159</v>
      </c>
      <c r="QSM3" s="458" t="s">
        <v>1159</v>
      </c>
      <c r="QSN3" s="458" t="s">
        <v>1159</v>
      </c>
      <c r="QSO3" s="458" t="s">
        <v>1159</v>
      </c>
      <c r="QSP3" s="458" t="s">
        <v>1159</v>
      </c>
      <c r="QSQ3" s="458" t="s">
        <v>1159</v>
      </c>
      <c r="QSR3" s="458" t="s">
        <v>1159</v>
      </c>
      <c r="QSS3" s="458" t="s">
        <v>1159</v>
      </c>
      <c r="QST3" s="458" t="s">
        <v>1159</v>
      </c>
      <c r="QSU3" s="458" t="s">
        <v>1159</v>
      </c>
      <c r="QSV3" s="458" t="s">
        <v>1159</v>
      </c>
      <c r="QSW3" s="458" t="s">
        <v>1159</v>
      </c>
      <c r="QSX3" s="458" t="s">
        <v>1159</v>
      </c>
      <c r="QSY3" s="458" t="s">
        <v>1159</v>
      </c>
      <c r="QSZ3" s="458" t="s">
        <v>1159</v>
      </c>
      <c r="QTA3" s="458" t="s">
        <v>1159</v>
      </c>
      <c r="QTB3" s="458" t="s">
        <v>1159</v>
      </c>
      <c r="QTC3" s="458" t="s">
        <v>1159</v>
      </c>
      <c r="QTD3" s="458" t="s">
        <v>1159</v>
      </c>
      <c r="QTE3" s="458" t="s">
        <v>1159</v>
      </c>
      <c r="QTF3" s="458" t="s">
        <v>1159</v>
      </c>
      <c r="QTG3" s="458" t="s">
        <v>1159</v>
      </c>
      <c r="QTH3" s="458" t="s">
        <v>1159</v>
      </c>
      <c r="QTI3" s="458" t="s">
        <v>1159</v>
      </c>
      <c r="QTJ3" s="458" t="s">
        <v>1159</v>
      </c>
      <c r="QTK3" s="458" t="s">
        <v>1159</v>
      </c>
      <c r="QTL3" s="458" t="s">
        <v>1159</v>
      </c>
      <c r="QTM3" s="458" t="s">
        <v>1159</v>
      </c>
      <c r="QTN3" s="458" t="s">
        <v>1159</v>
      </c>
      <c r="QTO3" s="458" t="s">
        <v>1159</v>
      </c>
      <c r="QTP3" s="458" t="s">
        <v>1159</v>
      </c>
      <c r="QTQ3" s="458" t="s">
        <v>1159</v>
      </c>
      <c r="QTR3" s="458" t="s">
        <v>1159</v>
      </c>
      <c r="QTS3" s="458" t="s">
        <v>1159</v>
      </c>
      <c r="QTT3" s="458" t="s">
        <v>1159</v>
      </c>
      <c r="QTU3" s="458" t="s">
        <v>1159</v>
      </c>
      <c r="QTV3" s="458" t="s">
        <v>1159</v>
      </c>
      <c r="QTW3" s="458" t="s">
        <v>1159</v>
      </c>
      <c r="QTX3" s="458" t="s">
        <v>1159</v>
      </c>
      <c r="QTY3" s="458" t="s">
        <v>1159</v>
      </c>
      <c r="QTZ3" s="458" t="s">
        <v>1159</v>
      </c>
      <c r="QUA3" s="458" t="s">
        <v>1159</v>
      </c>
      <c r="QUB3" s="458" t="s">
        <v>1159</v>
      </c>
      <c r="QUC3" s="458" t="s">
        <v>1159</v>
      </c>
      <c r="QUD3" s="458" t="s">
        <v>1159</v>
      </c>
      <c r="QUE3" s="458" t="s">
        <v>1159</v>
      </c>
      <c r="QUF3" s="458" t="s">
        <v>1159</v>
      </c>
      <c r="QUG3" s="458" t="s">
        <v>1159</v>
      </c>
      <c r="QUH3" s="458" t="s">
        <v>1159</v>
      </c>
      <c r="QUI3" s="458" t="s">
        <v>1159</v>
      </c>
      <c r="QUJ3" s="458" t="s">
        <v>1159</v>
      </c>
      <c r="QUK3" s="458" t="s">
        <v>1159</v>
      </c>
      <c r="QUL3" s="458" t="s">
        <v>1159</v>
      </c>
      <c r="QUM3" s="458" t="s">
        <v>1159</v>
      </c>
      <c r="QUN3" s="458" t="s">
        <v>1159</v>
      </c>
      <c r="QUO3" s="458" t="s">
        <v>1159</v>
      </c>
      <c r="QUP3" s="458" t="s">
        <v>1159</v>
      </c>
      <c r="QUQ3" s="458" t="s">
        <v>1159</v>
      </c>
      <c r="QUR3" s="458" t="s">
        <v>1159</v>
      </c>
      <c r="QUS3" s="458" t="s">
        <v>1159</v>
      </c>
      <c r="QUT3" s="458" t="s">
        <v>1159</v>
      </c>
      <c r="QUU3" s="458" t="s">
        <v>1159</v>
      </c>
      <c r="QUV3" s="458" t="s">
        <v>1159</v>
      </c>
      <c r="QUW3" s="458" t="s">
        <v>1159</v>
      </c>
      <c r="QUX3" s="458" t="s">
        <v>1159</v>
      </c>
      <c r="QUY3" s="458" t="s">
        <v>1159</v>
      </c>
      <c r="QUZ3" s="458" t="s">
        <v>1159</v>
      </c>
      <c r="QVA3" s="458" t="s">
        <v>1159</v>
      </c>
      <c r="QVB3" s="458" t="s">
        <v>1159</v>
      </c>
      <c r="QVC3" s="458" t="s">
        <v>1159</v>
      </c>
      <c r="QVD3" s="458" t="s">
        <v>1159</v>
      </c>
      <c r="QVE3" s="458" t="s">
        <v>1159</v>
      </c>
      <c r="QVF3" s="458" t="s">
        <v>1159</v>
      </c>
      <c r="QVG3" s="458" t="s">
        <v>1159</v>
      </c>
      <c r="QVH3" s="458" t="s">
        <v>1159</v>
      </c>
      <c r="QVI3" s="458" t="s">
        <v>1159</v>
      </c>
      <c r="QVJ3" s="458" t="s">
        <v>1159</v>
      </c>
      <c r="QVK3" s="458" t="s">
        <v>1159</v>
      </c>
      <c r="QVL3" s="458" t="s">
        <v>1159</v>
      </c>
      <c r="QVM3" s="458" t="s">
        <v>1159</v>
      </c>
      <c r="QVN3" s="458" t="s">
        <v>1159</v>
      </c>
      <c r="QVO3" s="458" t="s">
        <v>1159</v>
      </c>
      <c r="QVP3" s="458" t="s">
        <v>1159</v>
      </c>
      <c r="QVQ3" s="458" t="s">
        <v>1159</v>
      </c>
      <c r="QVR3" s="458" t="s">
        <v>1159</v>
      </c>
      <c r="QVS3" s="458" t="s">
        <v>1159</v>
      </c>
      <c r="QVT3" s="458" t="s">
        <v>1159</v>
      </c>
      <c r="QVU3" s="458" t="s">
        <v>1159</v>
      </c>
      <c r="QVV3" s="458" t="s">
        <v>1159</v>
      </c>
      <c r="QVW3" s="458" t="s">
        <v>1159</v>
      </c>
      <c r="QVX3" s="458" t="s">
        <v>1159</v>
      </c>
      <c r="QVY3" s="458" t="s">
        <v>1159</v>
      </c>
      <c r="QVZ3" s="458" t="s">
        <v>1159</v>
      </c>
      <c r="QWA3" s="458" t="s">
        <v>1159</v>
      </c>
      <c r="QWB3" s="458" t="s">
        <v>1159</v>
      </c>
      <c r="QWC3" s="458" t="s">
        <v>1159</v>
      </c>
      <c r="QWD3" s="458" t="s">
        <v>1159</v>
      </c>
      <c r="QWE3" s="458" t="s">
        <v>1159</v>
      </c>
      <c r="QWF3" s="458" t="s">
        <v>1159</v>
      </c>
      <c r="QWG3" s="458" t="s">
        <v>1159</v>
      </c>
      <c r="QWH3" s="458" t="s">
        <v>1159</v>
      </c>
      <c r="QWI3" s="458" t="s">
        <v>1159</v>
      </c>
      <c r="QWJ3" s="458" t="s">
        <v>1159</v>
      </c>
      <c r="QWK3" s="458" t="s">
        <v>1159</v>
      </c>
      <c r="QWL3" s="458" t="s">
        <v>1159</v>
      </c>
      <c r="QWM3" s="458" t="s">
        <v>1159</v>
      </c>
      <c r="QWN3" s="458" t="s">
        <v>1159</v>
      </c>
      <c r="QWO3" s="458" t="s">
        <v>1159</v>
      </c>
      <c r="QWP3" s="458" t="s">
        <v>1159</v>
      </c>
      <c r="QWQ3" s="458" t="s">
        <v>1159</v>
      </c>
      <c r="QWR3" s="458" t="s">
        <v>1159</v>
      </c>
      <c r="QWS3" s="458" t="s">
        <v>1159</v>
      </c>
      <c r="QWT3" s="458" t="s">
        <v>1159</v>
      </c>
      <c r="QWU3" s="458" t="s">
        <v>1159</v>
      </c>
      <c r="QWV3" s="458" t="s">
        <v>1159</v>
      </c>
      <c r="QWW3" s="458" t="s">
        <v>1159</v>
      </c>
      <c r="QWX3" s="458" t="s">
        <v>1159</v>
      </c>
      <c r="QWY3" s="458" t="s">
        <v>1159</v>
      </c>
      <c r="QWZ3" s="458" t="s">
        <v>1159</v>
      </c>
      <c r="QXA3" s="458" t="s">
        <v>1159</v>
      </c>
      <c r="QXB3" s="458" t="s">
        <v>1159</v>
      </c>
      <c r="QXC3" s="458" t="s">
        <v>1159</v>
      </c>
      <c r="QXD3" s="458" t="s">
        <v>1159</v>
      </c>
      <c r="QXE3" s="458" t="s">
        <v>1159</v>
      </c>
      <c r="QXF3" s="458" t="s">
        <v>1159</v>
      </c>
      <c r="QXG3" s="458" t="s">
        <v>1159</v>
      </c>
      <c r="QXH3" s="458" t="s">
        <v>1159</v>
      </c>
      <c r="QXI3" s="458" t="s">
        <v>1159</v>
      </c>
      <c r="QXJ3" s="458" t="s">
        <v>1159</v>
      </c>
      <c r="QXK3" s="458" t="s">
        <v>1159</v>
      </c>
      <c r="QXL3" s="458" t="s">
        <v>1159</v>
      </c>
      <c r="QXM3" s="458" t="s">
        <v>1159</v>
      </c>
      <c r="QXN3" s="458" t="s">
        <v>1159</v>
      </c>
      <c r="QXO3" s="458" t="s">
        <v>1159</v>
      </c>
      <c r="QXP3" s="458" t="s">
        <v>1159</v>
      </c>
      <c r="QXQ3" s="458" t="s">
        <v>1159</v>
      </c>
      <c r="QXR3" s="458" t="s">
        <v>1159</v>
      </c>
      <c r="QXS3" s="458" t="s">
        <v>1159</v>
      </c>
      <c r="QXT3" s="458" t="s">
        <v>1159</v>
      </c>
      <c r="QXU3" s="458" t="s">
        <v>1159</v>
      </c>
      <c r="QXV3" s="458" t="s">
        <v>1159</v>
      </c>
      <c r="QXW3" s="458" t="s">
        <v>1159</v>
      </c>
      <c r="QXX3" s="458" t="s">
        <v>1159</v>
      </c>
      <c r="QXY3" s="458" t="s">
        <v>1159</v>
      </c>
      <c r="QXZ3" s="458" t="s">
        <v>1159</v>
      </c>
      <c r="QYA3" s="458" t="s">
        <v>1159</v>
      </c>
      <c r="QYB3" s="458" t="s">
        <v>1159</v>
      </c>
      <c r="QYC3" s="458" t="s">
        <v>1159</v>
      </c>
      <c r="QYD3" s="458" t="s">
        <v>1159</v>
      </c>
      <c r="QYE3" s="458" t="s">
        <v>1159</v>
      </c>
      <c r="QYF3" s="458" t="s">
        <v>1159</v>
      </c>
      <c r="QYG3" s="458" t="s">
        <v>1159</v>
      </c>
      <c r="QYH3" s="458" t="s">
        <v>1159</v>
      </c>
      <c r="QYI3" s="458" t="s">
        <v>1159</v>
      </c>
      <c r="QYJ3" s="458" t="s">
        <v>1159</v>
      </c>
      <c r="QYK3" s="458" t="s">
        <v>1159</v>
      </c>
      <c r="QYL3" s="458" t="s">
        <v>1159</v>
      </c>
      <c r="QYM3" s="458" t="s">
        <v>1159</v>
      </c>
      <c r="QYN3" s="458" t="s">
        <v>1159</v>
      </c>
      <c r="QYO3" s="458" t="s">
        <v>1159</v>
      </c>
      <c r="QYP3" s="458" t="s">
        <v>1159</v>
      </c>
      <c r="QYQ3" s="458" t="s">
        <v>1159</v>
      </c>
      <c r="QYR3" s="458" t="s">
        <v>1159</v>
      </c>
      <c r="QYS3" s="458" t="s">
        <v>1159</v>
      </c>
      <c r="QYT3" s="458" t="s">
        <v>1159</v>
      </c>
      <c r="QYU3" s="458" t="s">
        <v>1159</v>
      </c>
      <c r="QYV3" s="458" t="s">
        <v>1159</v>
      </c>
      <c r="QYW3" s="458" t="s">
        <v>1159</v>
      </c>
      <c r="QYX3" s="458" t="s">
        <v>1159</v>
      </c>
      <c r="QYY3" s="458" t="s">
        <v>1159</v>
      </c>
      <c r="QYZ3" s="458" t="s">
        <v>1159</v>
      </c>
      <c r="QZA3" s="458" t="s">
        <v>1159</v>
      </c>
      <c r="QZB3" s="458" t="s">
        <v>1159</v>
      </c>
      <c r="QZC3" s="458" t="s">
        <v>1159</v>
      </c>
      <c r="QZD3" s="458" t="s">
        <v>1159</v>
      </c>
      <c r="QZE3" s="458" t="s">
        <v>1159</v>
      </c>
      <c r="QZF3" s="458" t="s">
        <v>1159</v>
      </c>
      <c r="QZG3" s="458" t="s">
        <v>1159</v>
      </c>
      <c r="QZH3" s="458" t="s">
        <v>1159</v>
      </c>
      <c r="QZI3" s="458" t="s">
        <v>1159</v>
      </c>
      <c r="QZJ3" s="458" t="s">
        <v>1159</v>
      </c>
      <c r="QZK3" s="458" t="s">
        <v>1159</v>
      </c>
      <c r="QZL3" s="458" t="s">
        <v>1159</v>
      </c>
      <c r="QZM3" s="458" t="s">
        <v>1159</v>
      </c>
      <c r="QZN3" s="458" t="s">
        <v>1159</v>
      </c>
      <c r="QZO3" s="458" t="s">
        <v>1159</v>
      </c>
      <c r="QZP3" s="458" t="s">
        <v>1159</v>
      </c>
      <c r="QZQ3" s="458" t="s">
        <v>1159</v>
      </c>
      <c r="QZR3" s="458" t="s">
        <v>1159</v>
      </c>
      <c r="QZS3" s="458" t="s">
        <v>1159</v>
      </c>
      <c r="QZT3" s="458" t="s">
        <v>1159</v>
      </c>
      <c r="QZU3" s="458" t="s">
        <v>1159</v>
      </c>
      <c r="QZV3" s="458" t="s">
        <v>1159</v>
      </c>
      <c r="QZW3" s="458" t="s">
        <v>1159</v>
      </c>
      <c r="QZX3" s="458" t="s">
        <v>1159</v>
      </c>
      <c r="QZY3" s="458" t="s">
        <v>1159</v>
      </c>
      <c r="QZZ3" s="458" t="s">
        <v>1159</v>
      </c>
      <c r="RAA3" s="458" t="s">
        <v>1159</v>
      </c>
      <c r="RAB3" s="458" t="s">
        <v>1159</v>
      </c>
      <c r="RAC3" s="458" t="s">
        <v>1159</v>
      </c>
      <c r="RAD3" s="458" t="s">
        <v>1159</v>
      </c>
      <c r="RAE3" s="458" t="s">
        <v>1159</v>
      </c>
      <c r="RAF3" s="458" t="s">
        <v>1159</v>
      </c>
      <c r="RAG3" s="458" t="s">
        <v>1159</v>
      </c>
      <c r="RAH3" s="458" t="s">
        <v>1159</v>
      </c>
      <c r="RAI3" s="458" t="s">
        <v>1159</v>
      </c>
      <c r="RAJ3" s="458" t="s">
        <v>1159</v>
      </c>
      <c r="RAK3" s="458" t="s">
        <v>1159</v>
      </c>
      <c r="RAL3" s="458" t="s">
        <v>1159</v>
      </c>
      <c r="RAM3" s="458" t="s">
        <v>1159</v>
      </c>
      <c r="RAN3" s="458" t="s">
        <v>1159</v>
      </c>
      <c r="RAO3" s="458" t="s">
        <v>1159</v>
      </c>
      <c r="RAP3" s="458" t="s">
        <v>1159</v>
      </c>
      <c r="RAQ3" s="458" t="s">
        <v>1159</v>
      </c>
      <c r="RAR3" s="458" t="s">
        <v>1159</v>
      </c>
      <c r="RAS3" s="458" t="s">
        <v>1159</v>
      </c>
      <c r="RAT3" s="458" t="s">
        <v>1159</v>
      </c>
      <c r="RAU3" s="458" t="s">
        <v>1159</v>
      </c>
      <c r="RAV3" s="458" t="s">
        <v>1159</v>
      </c>
      <c r="RAW3" s="458" t="s">
        <v>1159</v>
      </c>
      <c r="RAX3" s="458" t="s">
        <v>1159</v>
      </c>
      <c r="RAY3" s="458" t="s">
        <v>1159</v>
      </c>
      <c r="RAZ3" s="458" t="s">
        <v>1159</v>
      </c>
      <c r="RBA3" s="458" t="s">
        <v>1159</v>
      </c>
      <c r="RBB3" s="458" t="s">
        <v>1159</v>
      </c>
      <c r="RBC3" s="458" t="s">
        <v>1159</v>
      </c>
      <c r="RBD3" s="458" t="s">
        <v>1159</v>
      </c>
      <c r="RBE3" s="458" t="s">
        <v>1159</v>
      </c>
      <c r="RBF3" s="458" t="s">
        <v>1159</v>
      </c>
      <c r="RBG3" s="458" t="s">
        <v>1159</v>
      </c>
      <c r="RBH3" s="458" t="s">
        <v>1159</v>
      </c>
      <c r="RBI3" s="458" t="s">
        <v>1159</v>
      </c>
      <c r="RBJ3" s="458" t="s">
        <v>1159</v>
      </c>
      <c r="RBK3" s="458" t="s">
        <v>1159</v>
      </c>
      <c r="RBL3" s="458" t="s">
        <v>1159</v>
      </c>
      <c r="RBM3" s="458" t="s">
        <v>1159</v>
      </c>
      <c r="RBN3" s="458" t="s">
        <v>1159</v>
      </c>
      <c r="RBO3" s="458" t="s">
        <v>1159</v>
      </c>
      <c r="RBP3" s="458" t="s">
        <v>1159</v>
      </c>
      <c r="RBQ3" s="458" t="s">
        <v>1159</v>
      </c>
      <c r="RBR3" s="458" t="s">
        <v>1159</v>
      </c>
      <c r="RBS3" s="458" t="s">
        <v>1159</v>
      </c>
      <c r="RBT3" s="458" t="s">
        <v>1159</v>
      </c>
      <c r="RBU3" s="458" t="s">
        <v>1159</v>
      </c>
      <c r="RBV3" s="458" t="s">
        <v>1159</v>
      </c>
      <c r="RBW3" s="458" t="s">
        <v>1159</v>
      </c>
      <c r="RBX3" s="458" t="s">
        <v>1159</v>
      </c>
      <c r="RBY3" s="458" t="s">
        <v>1159</v>
      </c>
      <c r="RBZ3" s="458" t="s">
        <v>1159</v>
      </c>
      <c r="RCA3" s="458" t="s">
        <v>1159</v>
      </c>
      <c r="RCB3" s="458" t="s">
        <v>1159</v>
      </c>
      <c r="RCC3" s="458" t="s">
        <v>1159</v>
      </c>
      <c r="RCD3" s="458" t="s">
        <v>1159</v>
      </c>
      <c r="RCE3" s="458" t="s">
        <v>1159</v>
      </c>
      <c r="RCF3" s="458" t="s">
        <v>1159</v>
      </c>
      <c r="RCG3" s="458" t="s">
        <v>1159</v>
      </c>
      <c r="RCH3" s="458" t="s">
        <v>1159</v>
      </c>
      <c r="RCI3" s="458" t="s">
        <v>1159</v>
      </c>
      <c r="RCJ3" s="458" t="s">
        <v>1159</v>
      </c>
      <c r="RCK3" s="458" t="s">
        <v>1159</v>
      </c>
      <c r="RCL3" s="458" t="s">
        <v>1159</v>
      </c>
      <c r="RCM3" s="458" t="s">
        <v>1159</v>
      </c>
      <c r="RCN3" s="458" t="s">
        <v>1159</v>
      </c>
      <c r="RCO3" s="458" t="s">
        <v>1159</v>
      </c>
      <c r="RCP3" s="458" t="s">
        <v>1159</v>
      </c>
      <c r="RCQ3" s="458" t="s">
        <v>1159</v>
      </c>
      <c r="RCR3" s="458" t="s">
        <v>1159</v>
      </c>
      <c r="RCS3" s="458" t="s">
        <v>1159</v>
      </c>
      <c r="RCT3" s="458" t="s">
        <v>1159</v>
      </c>
      <c r="RCU3" s="458" t="s">
        <v>1159</v>
      </c>
      <c r="RCV3" s="458" t="s">
        <v>1159</v>
      </c>
      <c r="RCW3" s="458" t="s">
        <v>1159</v>
      </c>
      <c r="RCX3" s="458" t="s">
        <v>1159</v>
      </c>
      <c r="RCY3" s="458" t="s">
        <v>1159</v>
      </c>
      <c r="RCZ3" s="458" t="s">
        <v>1159</v>
      </c>
      <c r="RDA3" s="458" t="s">
        <v>1159</v>
      </c>
      <c r="RDB3" s="458" t="s">
        <v>1159</v>
      </c>
      <c r="RDC3" s="458" t="s">
        <v>1159</v>
      </c>
      <c r="RDD3" s="458" t="s">
        <v>1159</v>
      </c>
      <c r="RDE3" s="458" t="s">
        <v>1159</v>
      </c>
      <c r="RDF3" s="458" t="s">
        <v>1159</v>
      </c>
      <c r="RDG3" s="458" t="s">
        <v>1159</v>
      </c>
      <c r="RDH3" s="458" t="s">
        <v>1159</v>
      </c>
      <c r="RDI3" s="458" t="s">
        <v>1159</v>
      </c>
      <c r="RDJ3" s="458" t="s">
        <v>1159</v>
      </c>
      <c r="RDK3" s="458" t="s">
        <v>1159</v>
      </c>
      <c r="RDL3" s="458" t="s">
        <v>1159</v>
      </c>
      <c r="RDM3" s="458" t="s">
        <v>1159</v>
      </c>
      <c r="RDN3" s="458" t="s">
        <v>1159</v>
      </c>
      <c r="RDO3" s="458" t="s">
        <v>1159</v>
      </c>
      <c r="RDP3" s="458" t="s">
        <v>1159</v>
      </c>
      <c r="RDQ3" s="458" t="s">
        <v>1159</v>
      </c>
      <c r="RDR3" s="458" t="s">
        <v>1159</v>
      </c>
      <c r="RDS3" s="458" t="s">
        <v>1159</v>
      </c>
      <c r="RDT3" s="458" t="s">
        <v>1159</v>
      </c>
      <c r="RDU3" s="458" t="s">
        <v>1159</v>
      </c>
      <c r="RDV3" s="458" t="s">
        <v>1159</v>
      </c>
      <c r="RDW3" s="458" t="s">
        <v>1159</v>
      </c>
      <c r="RDX3" s="458" t="s">
        <v>1159</v>
      </c>
      <c r="RDY3" s="458" t="s">
        <v>1159</v>
      </c>
      <c r="RDZ3" s="458" t="s">
        <v>1159</v>
      </c>
      <c r="REA3" s="458" t="s">
        <v>1159</v>
      </c>
      <c r="REB3" s="458" t="s">
        <v>1159</v>
      </c>
      <c r="REC3" s="458" t="s">
        <v>1159</v>
      </c>
      <c r="RED3" s="458" t="s">
        <v>1159</v>
      </c>
      <c r="REE3" s="458" t="s">
        <v>1159</v>
      </c>
      <c r="REF3" s="458" t="s">
        <v>1159</v>
      </c>
      <c r="REG3" s="458" t="s">
        <v>1159</v>
      </c>
      <c r="REH3" s="458" t="s">
        <v>1159</v>
      </c>
      <c r="REI3" s="458" t="s">
        <v>1159</v>
      </c>
      <c r="REJ3" s="458" t="s">
        <v>1159</v>
      </c>
      <c r="REK3" s="458" t="s">
        <v>1159</v>
      </c>
      <c r="REL3" s="458" t="s">
        <v>1159</v>
      </c>
      <c r="REM3" s="458" t="s">
        <v>1159</v>
      </c>
      <c r="REN3" s="458" t="s">
        <v>1159</v>
      </c>
      <c r="REO3" s="458" t="s">
        <v>1159</v>
      </c>
      <c r="REP3" s="458" t="s">
        <v>1159</v>
      </c>
      <c r="REQ3" s="458" t="s">
        <v>1159</v>
      </c>
      <c r="RER3" s="458" t="s">
        <v>1159</v>
      </c>
      <c r="RES3" s="458" t="s">
        <v>1159</v>
      </c>
      <c r="RET3" s="458" t="s">
        <v>1159</v>
      </c>
      <c r="REU3" s="458" t="s">
        <v>1159</v>
      </c>
      <c r="REV3" s="458" t="s">
        <v>1159</v>
      </c>
      <c r="REW3" s="458" t="s">
        <v>1159</v>
      </c>
      <c r="REX3" s="458" t="s">
        <v>1159</v>
      </c>
      <c r="REY3" s="458" t="s">
        <v>1159</v>
      </c>
      <c r="REZ3" s="458" t="s">
        <v>1159</v>
      </c>
      <c r="RFA3" s="458" t="s">
        <v>1159</v>
      </c>
      <c r="RFB3" s="458" t="s">
        <v>1159</v>
      </c>
      <c r="RFC3" s="458" t="s">
        <v>1159</v>
      </c>
      <c r="RFD3" s="458" t="s">
        <v>1159</v>
      </c>
      <c r="RFE3" s="458" t="s">
        <v>1159</v>
      </c>
      <c r="RFF3" s="458" t="s">
        <v>1159</v>
      </c>
      <c r="RFG3" s="458" t="s">
        <v>1159</v>
      </c>
      <c r="RFH3" s="458" t="s">
        <v>1159</v>
      </c>
      <c r="RFI3" s="458" t="s">
        <v>1159</v>
      </c>
      <c r="RFJ3" s="458" t="s">
        <v>1159</v>
      </c>
      <c r="RFK3" s="458" t="s">
        <v>1159</v>
      </c>
      <c r="RFL3" s="458" t="s">
        <v>1159</v>
      </c>
      <c r="RFM3" s="458" t="s">
        <v>1159</v>
      </c>
      <c r="RFN3" s="458" t="s">
        <v>1159</v>
      </c>
      <c r="RFO3" s="458" t="s">
        <v>1159</v>
      </c>
      <c r="RFP3" s="458" t="s">
        <v>1159</v>
      </c>
      <c r="RFQ3" s="458" t="s">
        <v>1159</v>
      </c>
      <c r="RFR3" s="458" t="s">
        <v>1159</v>
      </c>
      <c r="RFS3" s="458" t="s">
        <v>1159</v>
      </c>
      <c r="RFT3" s="458" t="s">
        <v>1159</v>
      </c>
      <c r="RFU3" s="458" t="s">
        <v>1159</v>
      </c>
      <c r="RFV3" s="458" t="s">
        <v>1159</v>
      </c>
      <c r="RFW3" s="458" t="s">
        <v>1159</v>
      </c>
      <c r="RFX3" s="458" t="s">
        <v>1159</v>
      </c>
      <c r="RFY3" s="458" t="s">
        <v>1159</v>
      </c>
      <c r="RFZ3" s="458" t="s">
        <v>1159</v>
      </c>
      <c r="RGA3" s="458" t="s">
        <v>1159</v>
      </c>
      <c r="RGB3" s="458" t="s">
        <v>1159</v>
      </c>
      <c r="RGC3" s="458" t="s">
        <v>1159</v>
      </c>
      <c r="RGD3" s="458" t="s">
        <v>1159</v>
      </c>
      <c r="RGE3" s="458" t="s">
        <v>1159</v>
      </c>
      <c r="RGF3" s="458" t="s">
        <v>1159</v>
      </c>
      <c r="RGG3" s="458" t="s">
        <v>1159</v>
      </c>
      <c r="RGH3" s="458" t="s">
        <v>1159</v>
      </c>
      <c r="RGI3" s="458" t="s">
        <v>1159</v>
      </c>
      <c r="RGJ3" s="458" t="s">
        <v>1159</v>
      </c>
      <c r="RGK3" s="458" t="s">
        <v>1159</v>
      </c>
      <c r="RGL3" s="458" t="s">
        <v>1159</v>
      </c>
      <c r="RGM3" s="458" t="s">
        <v>1159</v>
      </c>
      <c r="RGN3" s="458" t="s">
        <v>1159</v>
      </c>
      <c r="RGO3" s="458" t="s">
        <v>1159</v>
      </c>
      <c r="RGP3" s="458" t="s">
        <v>1159</v>
      </c>
      <c r="RGQ3" s="458" t="s">
        <v>1159</v>
      </c>
      <c r="RGR3" s="458" t="s">
        <v>1159</v>
      </c>
      <c r="RGS3" s="458" t="s">
        <v>1159</v>
      </c>
      <c r="RGT3" s="458" t="s">
        <v>1159</v>
      </c>
      <c r="RGU3" s="458" t="s">
        <v>1159</v>
      </c>
      <c r="RGV3" s="458" t="s">
        <v>1159</v>
      </c>
      <c r="RGW3" s="458" t="s">
        <v>1159</v>
      </c>
      <c r="RGX3" s="458" t="s">
        <v>1159</v>
      </c>
      <c r="RGY3" s="458" t="s">
        <v>1159</v>
      </c>
      <c r="RGZ3" s="458" t="s">
        <v>1159</v>
      </c>
      <c r="RHA3" s="458" t="s">
        <v>1159</v>
      </c>
      <c r="RHB3" s="458" t="s">
        <v>1159</v>
      </c>
      <c r="RHC3" s="458" t="s">
        <v>1159</v>
      </c>
      <c r="RHD3" s="458" t="s">
        <v>1159</v>
      </c>
      <c r="RHE3" s="458" t="s">
        <v>1159</v>
      </c>
      <c r="RHF3" s="458" t="s">
        <v>1159</v>
      </c>
      <c r="RHG3" s="458" t="s">
        <v>1159</v>
      </c>
      <c r="RHH3" s="458" t="s">
        <v>1159</v>
      </c>
      <c r="RHI3" s="458" t="s">
        <v>1159</v>
      </c>
      <c r="RHJ3" s="458" t="s">
        <v>1159</v>
      </c>
      <c r="RHK3" s="458" t="s">
        <v>1159</v>
      </c>
      <c r="RHL3" s="458" t="s">
        <v>1159</v>
      </c>
      <c r="RHM3" s="458" t="s">
        <v>1159</v>
      </c>
      <c r="RHN3" s="458" t="s">
        <v>1159</v>
      </c>
      <c r="RHO3" s="458" t="s">
        <v>1159</v>
      </c>
      <c r="RHP3" s="458" t="s">
        <v>1159</v>
      </c>
      <c r="RHQ3" s="458" t="s">
        <v>1159</v>
      </c>
      <c r="RHR3" s="458" t="s">
        <v>1159</v>
      </c>
      <c r="RHS3" s="458" t="s">
        <v>1159</v>
      </c>
      <c r="RHT3" s="458" t="s">
        <v>1159</v>
      </c>
      <c r="RHU3" s="458" t="s">
        <v>1159</v>
      </c>
      <c r="RHV3" s="458" t="s">
        <v>1159</v>
      </c>
      <c r="RHW3" s="458" t="s">
        <v>1159</v>
      </c>
      <c r="RHX3" s="458" t="s">
        <v>1159</v>
      </c>
      <c r="RHY3" s="458" t="s">
        <v>1159</v>
      </c>
      <c r="RHZ3" s="458" t="s">
        <v>1159</v>
      </c>
      <c r="RIA3" s="458" t="s">
        <v>1159</v>
      </c>
      <c r="RIB3" s="458" t="s">
        <v>1159</v>
      </c>
      <c r="RIC3" s="458" t="s">
        <v>1159</v>
      </c>
      <c r="RID3" s="458" t="s">
        <v>1159</v>
      </c>
      <c r="RIE3" s="458" t="s">
        <v>1159</v>
      </c>
      <c r="RIF3" s="458" t="s">
        <v>1159</v>
      </c>
      <c r="RIG3" s="458" t="s">
        <v>1159</v>
      </c>
      <c r="RIH3" s="458" t="s">
        <v>1159</v>
      </c>
      <c r="RII3" s="458" t="s">
        <v>1159</v>
      </c>
      <c r="RIJ3" s="458" t="s">
        <v>1159</v>
      </c>
      <c r="RIK3" s="458" t="s">
        <v>1159</v>
      </c>
      <c r="RIL3" s="458" t="s">
        <v>1159</v>
      </c>
      <c r="RIM3" s="458" t="s">
        <v>1159</v>
      </c>
      <c r="RIN3" s="458" t="s">
        <v>1159</v>
      </c>
      <c r="RIO3" s="458" t="s">
        <v>1159</v>
      </c>
      <c r="RIP3" s="458" t="s">
        <v>1159</v>
      </c>
      <c r="RIQ3" s="458" t="s">
        <v>1159</v>
      </c>
      <c r="RIR3" s="458" t="s">
        <v>1159</v>
      </c>
      <c r="RIS3" s="458" t="s">
        <v>1159</v>
      </c>
      <c r="RIT3" s="458" t="s">
        <v>1159</v>
      </c>
      <c r="RIU3" s="458" t="s">
        <v>1159</v>
      </c>
      <c r="RIV3" s="458" t="s">
        <v>1159</v>
      </c>
      <c r="RIW3" s="458" t="s">
        <v>1159</v>
      </c>
      <c r="RIX3" s="458" t="s">
        <v>1159</v>
      </c>
      <c r="RIY3" s="458" t="s">
        <v>1159</v>
      </c>
      <c r="RIZ3" s="458" t="s">
        <v>1159</v>
      </c>
      <c r="RJA3" s="458" t="s">
        <v>1159</v>
      </c>
      <c r="RJB3" s="458" t="s">
        <v>1159</v>
      </c>
      <c r="RJC3" s="458" t="s">
        <v>1159</v>
      </c>
      <c r="RJD3" s="458" t="s">
        <v>1159</v>
      </c>
      <c r="RJE3" s="458" t="s">
        <v>1159</v>
      </c>
      <c r="RJF3" s="458" t="s">
        <v>1159</v>
      </c>
      <c r="RJG3" s="458" t="s">
        <v>1159</v>
      </c>
      <c r="RJH3" s="458" t="s">
        <v>1159</v>
      </c>
      <c r="RJI3" s="458" t="s">
        <v>1159</v>
      </c>
      <c r="RJJ3" s="458" t="s">
        <v>1159</v>
      </c>
      <c r="RJK3" s="458" t="s">
        <v>1159</v>
      </c>
      <c r="RJL3" s="458" t="s">
        <v>1159</v>
      </c>
      <c r="RJM3" s="458" t="s">
        <v>1159</v>
      </c>
      <c r="RJN3" s="458" t="s">
        <v>1159</v>
      </c>
      <c r="RJO3" s="458" t="s">
        <v>1159</v>
      </c>
      <c r="RJP3" s="458" t="s">
        <v>1159</v>
      </c>
      <c r="RJQ3" s="458" t="s">
        <v>1159</v>
      </c>
      <c r="RJR3" s="458" t="s">
        <v>1159</v>
      </c>
      <c r="RJS3" s="458" t="s">
        <v>1159</v>
      </c>
      <c r="RJT3" s="458" t="s">
        <v>1159</v>
      </c>
      <c r="RJU3" s="458" t="s">
        <v>1159</v>
      </c>
      <c r="RJV3" s="458" t="s">
        <v>1159</v>
      </c>
      <c r="RJW3" s="458" t="s">
        <v>1159</v>
      </c>
      <c r="RJX3" s="458" t="s">
        <v>1159</v>
      </c>
      <c r="RJY3" s="458" t="s">
        <v>1159</v>
      </c>
      <c r="RJZ3" s="458" t="s">
        <v>1159</v>
      </c>
      <c r="RKA3" s="458" t="s">
        <v>1159</v>
      </c>
      <c r="RKB3" s="458" t="s">
        <v>1159</v>
      </c>
      <c r="RKC3" s="458" t="s">
        <v>1159</v>
      </c>
      <c r="RKD3" s="458" t="s">
        <v>1159</v>
      </c>
      <c r="RKE3" s="458" t="s">
        <v>1159</v>
      </c>
      <c r="RKF3" s="458" t="s">
        <v>1159</v>
      </c>
      <c r="RKG3" s="458" t="s">
        <v>1159</v>
      </c>
      <c r="RKH3" s="458" t="s">
        <v>1159</v>
      </c>
      <c r="RKI3" s="458" t="s">
        <v>1159</v>
      </c>
      <c r="RKJ3" s="458" t="s">
        <v>1159</v>
      </c>
      <c r="RKK3" s="458" t="s">
        <v>1159</v>
      </c>
      <c r="RKL3" s="458" t="s">
        <v>1159</v>
      </c>
      <c r="RKM3" s="458" t="s">
        <v>1159</v>
      </c>
      <c r="RKN3" s="458" t="s">
        <v>1159</v>
      </c>
      <c r="RKO3" s="458" t="s">
        <v>1159</v>
      </c>
      <c r="RKP3" s="458" t="s">
        <v>1159</v>
      </c>
      <c r="RKQ3" s="458" t="s">
        <v>1159</v>
      </c>
      <c r="RKR3" s="458" t="s">
        <v>1159</v>
      </c>
      <c r="RKS3" s="458" t="s">
        <v>1159</v>
      </c>
      <c r="RKT3" s="458" t="s">
        <v>1159</v>
      </c>
      <c r="RKU3" s="458" t="s">
        <v>1159</v>
      </c>
      <c r="RKV3" s="458" t="s">
        <v>1159</v>
      </c>
      <c r="RKW3" s="458" t="s">
        <v>1159</v>
      </c>
      <c r="RKX3" s="458" t="s">
        <v>1159</v>
      </c>
      <c r="RKY3" s="458" t="s">
        <v>1159</v>
      </c>
      <c r="RKZ3" s="458" t="s">
        <v>1159</v>
      </c>
      <c r="RLA3" s="458" t="s">
        <v>1159</v>
      </c>
      <c r="RLB3" s="458" t="s">
        <v>1159</v>
      </c>
      <c r="RLC3" s="458" t="s">
        <v>1159</v>
      </c>
      <c r="RLD3" s="458" t="s">
        <v>1159</v>
      </c>
      <c r="RLE3" s="458" t="s">
        <v>1159</v>
      </c>
      <c r="RLF3" s="458" t="s">
        <v>1159</v>
      </c>
      <c r="RLG3" s="458" t="s">
        <v>1159</v>
      </c>
      <c r="RLH3" s="458" t="s">
        <v>1159</v>
      </c>
      <c r="RLI3" s="458" t="s">
        <v>1159</v>
      </c>
      <c r="RLJ3" s="458" t="s">
        <v>1159</v>
      </c>
      <c r="RLK3" s="458" t="s">
        <v>1159</v>
      </c>
      <c r="RLL3" s="458" t="s">
        <v>1159</v>
      </c>
      <c r="RLM3" s="458" t="s">
        <v>1159</v>
      </c>
      <c r="RLN3" s="458" t="s">
        <v>1159</v>
      </c>
      <c r="RLO3" s="458" t="s">
        <v>1159</v>
      </c>
      <c r="RLP3" s="458" t="s">
        <v>1159</v>
      </c>
      <c r="RLQ3" s="458" t="s">
        <v>1159</v>
      </c>
      <c r="RLR3" s="458" t="s">
        <v>1159</v>
      </c>
      <c r="RLS3" s="458" t="s">
        <v>1159</v>
      </c>
      <c r="RLT3" s="458" t="s">
        <v>1159</v>
      </c>
      <c r="RLU3" s="458" t="s">
        <v>1159</v>
      </c>
      <c r="RLV3" s="458" t="s">
        <v>1159</v>
      </c>
      <c r="RLW3" s="458" t="s">
        <v>1159</v>
      </c>
      <c r="RLX3" s="458" t="s">
        <v>1159</v>
      </c>
      <c r="RLY3" s="458" t="s">
        <v>1159</v>
      </c>
      <c r="RLZ3" s="458" t="s">
        <v>1159</v>
      </c>
      <c r="RMA3" s="458" t="s">
        <v>1159</v>
      </c>
      <c r="RMB3" s="458" t="s">
        <v>1159</v>
      </c>
      <c r="RMC3" s="458" t="s">
        <v>1159</v>
      </c>
      <c r="RMD3" s="458" t="s">
        <v>1159</v>
      </c>
      <c r="RME3" s="458" t="s">
        <v>1159</v>
      </c>
      <c r="RMF3" s="458" t="s">
        <v>1159</v>
      </c>
      <c r="RMG3" s="458" t="s">
        <v>1159</v>
      </c>
      <c r="RMH3" s="458" t="s">
        <v>1159</v>
      </c>
      <c r="RMI3" s="458" t="s">
        <v>1159</v>
      </c>
      <c r="RMJ3" s="458" t="s">
        <v>1159</v>
      </c>
      <c r="RMK3" s="458" t="s">
        <v>1159</v>
      </c>
      <c r="RML3" s="458" t="s">
        <v>1159</v>
      </c>
      <c r="RMM3" s="458" t="s">
        <v>1159</v>
      </c>
      <c r="RMN3" s="458" t="s">
        <v>1159</v>
      </c>
      <c r="RMO3" s="458" t="s">
        <v>1159</v>
      </c>
      <c r="RMP3" s="458" t="s">
        <v>1159</v>
      </c>
      <c r="RMQ3" s="458" t="s">
        <v>1159</v>
      </c>
      <c r="RMR3" s="458" t="s">
        <v>1159</v>
      </c>
      <c r="RMS3" s="458" t="s">
        <v>1159</v>
      </c>
      <c r="RMT3" s="458" t="s">
        <v>1159</v>
      </c>
      <c r="RMU3" s="458" t="s">
        <v>1159</v>
      </c>
      <c r="RMV3" s="458" t="s">
        <v>1159</v>
      </c>
      <c r="RMW3" s="458" t="s">
        <v>1159</v>
      </c>
      <c r="RMX3" s="458" t="s">
        <v>1159</v>
      </c>
      <c r="RMY3" s="458" t="s">
        <v>1159</v>
      </c>
      <c r="RMZ3" s="458" t="s">
        <v>1159</v>
      </c>
      <c r="RNA3" s="458" t="s">
        <v>1159</v>
      </c>
      <c r="RNB3" s="458" t="s">
        <v>1159</v>
      </c>
      <c r="RNC3" s="458" t="s">
        <v>1159</v>
      </c>
      <c r="RND3" s="458" t="s">
        <v>1159</v>
      </c>
      <c r="RNE3" s="458" t="s">
        <v>1159</v>
      </c>
      <c r="RNF3" s="458" t="s">
        <v>1159</v>
      </c>
      <c r="RNG3" s="458" t="s">
        <v>1159</v>
      </c>
      <c r="RNH3" s="458" t="s">
        <v>1159</v>
      </c>
      <c r="RNI3" s="458" t="s">
        <v>1159</v>
      </c>
      <c r="RNJ3" s="458" t="s">
        <v>1159</v>
      </c>
      <c r="RNK3" s="458" t="s">
        <v>1159</v>
      </c>
      <c r="RNL3" s="458" t="s">
        <v>1159</v>
      </c>
      <c r="RNM3" s="458" t="s">
        <v>1159</v>
      </c>
      <c r="RNN3" s="458" t="s">
        <v>1159</v>
      </c>
      <c r="RNO3" s="458" t="s">
        <v>1159</v>
      </c>
      <c r="RNP3" s="458" t="s">
        <v>1159</v>
      </c>
      <c r="RNQ3" s="458" t="s">
        <v>1159</v>
      </c>
      <c r="RNR3" s="458" t="s">
        <v>1159</v>
      </c>
      <c r="RNS3" s="458" t="s">
        <v>1159</v>
      </c>
      <c r="RNT3" s="458" t="s">
        <v>1159</v>
      </c>
      <c r="RNU3" s="458" t="s">
        <v>1159</v>
      </c>
      <c r="RNV3" s="458" t="s">
        <v>1159</v>
      </c>
      <c r="RNW3" s="458" t="s">
        <v>1159</v>
      </c>
      <c r="RNX3" s="458" t="s">
        <v>1159</v>
      </c>
      <c r="RNY3" s="458" t="s">
        <v>1159</v>
      </c>
      <c r="RNZ3" s="458" t="s">
        <v>1159</v>
      </c>
      <c r="ROA3" s="458" t="s">
        <v>1159</v>
      </c>
      <c r="ROB3" s="458" t="s">
        <v>1159</v>
      </c>
      <c r="ROC3" s="458" t="s">
        <v>1159</v>
      </c>
      <c r="ROD3" s="458" t="s">
        <v>1159</v>
      </c>
      <c r="ROE3" s="458" t="s">
        <v>1159</v>
      </c>
      <c r="ROF3" s="458" t="s">
        <v>1159</v>
      </c>
      <c r="ROG3" s="458" t="s">
        <v>1159</v>
      </c>
      <c r="ROH3" s="458" t="s">
        <v>1159</v>
      </c>
      <c r="ROI3" s="458" t="s">
        <v>1159</v>
      </c>
      <c r="ROJ3" s="458" t="s">
        <v>1159</v>
      </c>
      <c r="ROK3" s="458" t="s">
        <v>1159</v>
      </c>
      <c r="ROL3" s="458" t="s">
        <v>1159</v>
      </c>
      <c r="ROM3" s="458" t="s">
        <v>1159</v>
      </c>
      <c r="RON3" s="458" t="s">
        <v>1159</v>
      </c>
      <c r="ROO3" s="458" t="s">
        <v>1159</v>
      </c>
      <c r="ROP3" s="458" t="s">
        <v>1159</v>
      </c>
      <c r="ROQ3" s="458" t="s">
        <v>1159</v>
      </c>
      <c r="ROR3" s="458" t="s">
        <v>1159</v>
      </c>
      <c r="ROS3" s="458" t="s">
        <v>1159</v>
      </c>
      <c r="ROT3" s="458" t="s">
        <v>1159</v>
      </c>
      <c r="ROU3" s="458" t="s">
        <v>1159</v>
      </c>
      <c r="ROV3" s="458" t="s">
        <v>1159</v>
      </c>
      <c r="ROW3" s="458" t="s">
        <v>1159</v>
      </c>
      <c r="ROX3" s="458" t="s">
        <v>1159</v>
      </c>
      <c r="ROY3" s="458" t="s">
        <v>1159</v>
      </c>
      <c r="ROZ3" s="458" t="s">
        <v>1159</v>
      </c>
      <c r="RPA3" s="458" t="s">
        <v>1159</v>
      </c>
      <c r="RPB3" s="458" t="s">
        <v>1159</v>
      </c>
      <c r="RPC3" s="458" t="s">
        <v>1159</v>
      </c>
      <c r="RPD3" s="458" t="s">
        <v>1159</v>
      </c>
      <c r="RPE3" s="458" t="s">
        <v>1159</v>
      </c>
      <c r="RPF3" s="458" t="s">
        <v>1159</v>
      </c>
      <c r="RPG3" s="458" t="s">
        <v>1159</v>
      </c>
      <c r="RPH3" s="458" t="s">
        <v>1159</v>
      </c>
      <c r="RPI3" s="458" t="s">
        <v>1159</v>
      </c>
      <c r="RPJ3" s="458" t="s">
        <v>1159</v>
      </c>
      <c r="RPK3" s="458" t="s">
        <v>1159</v>
      </c>
      <c r="RPL3" s="458" t="s">
        <v>1159</v>
      </c>
      <c r="RPM3" s="458" t="s">
        <v>1159</v>
      </c>
      <c r="RPN3" s="458" t="s">
        <v>1159</v>
      </c>
      <c r="RPO3" s="458" t="s">
        <v>1159</v>
      </c>
      <c r="RPP3" s="458" t="s">
        <v>1159</v>
      </c>
      <c r="RPQ3" s="458" t="s">
        <v>1159</v>
      </c>
      <c r="RPR3" s="458" t="s">
        <v>1159</v>
      </c>
      <c r="RPS3" s="458" t="s">
        <v>1159</v>
      </c>
      <c r="RPT3" s="458" t="s">
        <v>1159</v>
      </c>
      <c r="RPU3" s="458" t="s">
        <v>1159</v>
      </c>
      <c r="RPV3" s="458" t="s">
        <v>1159</v>
      </c>
      <c r="RPW3" s="458" t="s">
        <v>1159</v>
      </c>
      <c r="RPX3" s="458" t="s">
        <v>1159</v>
      </c>
      <c r="RPY3" s="458" t="s">
        <v>1159</v>
      </c>
      <c r="RPZ3" s="458" t="s">
        <v>1159</v>
      </c>
      <c r="RQA3" s="458" t="s">
        <v>1159</v>
      </c>
      <c r="RQB3" s="458" t="s">
        <v>1159</v>
      </c>
      <c r="RQC3" s="458" t="s">
        <v>1159</v>
      </c>
      <c r="RQD3" s="458" t="s">
        <v>1159</v>
      </c>
      <c r="RQE3" s="458" t="s">
        <v>1159</v>
      </c>
      <c r="RQF3" s="458" t="s">
        <v>1159</v>
      </c>
      <c r="RQG3" s="458" t="s">
        <v>1159</v>
      </c>
      <c r="RQH3" s="458" t="s">
        <v>1159</v>
      </c>
      <c r="RQI3" s="458" t="s">
        <v>1159</v>
      </c>
      <c r="RQJ3" s="458" t="s">
        <v>1159</v>
      </c>
      <c r="RQK3" s="458" t="s">
        <v>1159</v>
      </c>
      <c r="RQL3" s="458" t="s">
        <v>1159</v>
      </c>
      <c r="RQM3" s="458" t="s">
        <v>1159</v>
      </c>
      <c r="RQN3" s="458" t="s">
        <v>1159</v>
      </c>
      <c r="RQO3" s="458" t="s">
        <v>1159</v>
      </c>
      <c r="RQP3" s="458" t="s">
        <v>1159</v>
      </c>
      <c r="RQQ3" s="458" t="s">
        <v>1159</v>
      </c>
      <c r="RQR3" s="458" t="s">
        <v>1159</v>
      </c>
      <c r="RQS3" s="458" t="s">
        <v>1159</v>
      </c>
      <c r="RQT3" s="458" t="s">
        <v>1159</v>
      </c>
      <c r="RQU3" s="458" t="s">
        <v>1159</v>
      </c>
      <c r="RQV3" s="458" t="s">
        <v>1159</v>
      </c>
      <c r="RQW3" s="458" t="s">
        <v>1159</v>
      </c>
      <c r="RQX3" s="458" t="s">
        <v>1159</v>
      </c>
      <c r="RQY3" s="458" t="s">
        <v>1159</v>
      </c>
      <c r="RQZ3" s="458" t="s">
        <v>1159</v>
      </c>
      <c r="RRA3" s="458" t="s">
        <v>1159</v>
      </c>
      <c r="RRB3" s="458" t="s">
        <v>1159</v>
      </c>
      <c r="RRC3" s="458" t="s">
        <v>1159</v>
      </c>
      <c r="RRD3" s="458" t="s">
        <v>1159</v>
      </c>
      <c r="RRE3" s="458" t="s">
        <v>1159</v>
      </c>
      <c r="RRF3" s="458" t="s">
        <v>1159</v>
      </c>
      <c r="RRG3" s="458" t="s">
        <v>1159</v>
      </c>
      <c r="RRH3" s="458" t="s">
        <v>1159</v>
      </c>
      <c r="RRI3" s="458" t="s">
        <v>1159</v>
      </c>
      <c r="RRJ3" s="458" t="s">
        <v>1159</v>
      </c>
      <c r="RRK3" s="458" t="s">
        <v>1159</v>
      </c>
      <c r="RRL3" s="458" t="s">
        <v>1159</v>
      </c>
      <c r="RRM3" s="458" t="s">
        <v>1159</v>
      </c>
      <c r="RRN3" s="458" t="s">
        <v>1159</v>
      </c>
      <c r="RRO3" s="458" t="s">
        <v>1159</v>
      </c>
      <c r="RRP3" s="458" t="s">
        <v>1159</v>
      </c>
      <c r="RRQ3" s="458" t="s">
        <v>1159</v>
      </c>
      <c r="RRR3" s="458" t="s">
        <v>1159</v>
      </c>
      <c r="RRS3" s="458" t="s">
        <v>1159</v>
      </c>
      <c r="RRT3" s="458" t="s">
        <v>1159</v>
      </c>
      <c r="RRU3" s="458" t="s">
        <v>1159</v>
      </c>
      <c r="RRV3" s="458" t="s">
        <v>1159</v>
      </c>
      <c r="RRW3" s="458" t="s">
        <v>1159</v>
      </c>
      <c r="RRX3" s="458" t="s">
        <v>1159</v>
      </c>
      <c r="RRY3" s="458" t="s">
        <v>1159</v>
      </c>
      <c r="RRZ3" s="458" t="s">
        <v>1159</v>
      </c>
      <c r="RSA3" s="458" t="s">
        <v>1159</v>
      </c>
      <c r="RSB3" s="458" t="s">
        <v>1159</v>
      </c>
      <c r="RSC3" s="458" t="s">
        <v>1159</v>
      </c>
      <c r="RSD3" s="458" t="s">
        <v>1159</v>
      </c>
      <c r="RSE3" s="458" t="s">
        <v>1159</v>
      </c>
      <c r="RSF3" s="458" t="s">
        <v>1159</v>
      </c>
      <c r="RSG3" s="458" t="s">
        <v>1159</v>
      </c>
      <c r="RSH3" s="458" t="s">
        <v>1159</v>
      </c>
      <c r="RSI3" s="458" t="s">
        <v>1159</v>
      </c>
      <c r="RSJ3" s="458" t="s">
        <v>1159</v>
      </c>
      <c r="RSK3" s="458" t="s">
        <v>1159</v>
      </c>
      <c r="RSL3" s="458" t="s">
        <v>1159</v>
      </c>
      <c r="RSM3" s="458" t="s">
        <v>1159</v>
      </c>
      <c r="RSN3" s="458" t="s">
        <v>1159</v>
      </c>
      <c r="RSO3" s="458" t="s">
        <v>1159</v>
      </c>
      <c r="RSP3" s="458" t="s">
        <v>1159</v>
      </c>
      <c r="RSQ3" s="458" t="s">
        <v>1159</v>
      </c>
      <c r="RSR3" s="458" t="s">
        <v>1159</v>
      </c>
      <c r="RSS3" s="458" t="s">
        <v>1159</v>
      </c>
      <c r="RST3" s="458" t="s">
        <v>1159</v>
      </c>
      <c r="RSU3" s="458" t="s">
        <v>1159</v>
      </c>
      <c r="RSV3" s="458" t="s">
        <v>1159</v>
      </c>
      <c r="RSW3" s="458" t="s">
        <v>1159</v>
      </c>
      <c r="RSX3" s="458" t="s">
        <v>1159</v>
      </c>
      <c r="RSY3" s="458" t="s">
        <v>1159</v>
      </c>
      <c r="RSZ3" s="458" t="s">
        <v>1159</v>
      </c>
      <c r="RTA3" s="458" t="s">
        <v>1159</v>
      </c>
      <c r="RTB3" s="458" t="s">
        <v>1159</v>
      </c>
      <c r="RTC3" s="458" t="s">
        <v>1159</v>
      </c>
      <c r="RTD3" s="458" t="s">
        <v>1159</v>
      </c>
      <c r="RTE3" s="458" t="s">
        <v>1159</v>
      </c>
      <c r="RTF3" s="458" t="s">
        <v>1159</v>
      </c>
      <c r="RTG3" s="458" t="s">
        <v>1159</v>
      </c>
      <c r="RTH3" s="458" t="s">
        <v>1159</v>
      </c>
      <c r="RTI3" s="458" t="s">
        <v>1159</v>
      </c>
      <c r="RTJ3" s="458" t="s">
        <v>1159</v>
      </c>
      <c r="RTK3" s="458" t="s">
        <v>1159</v>
      </c>
      <c r="RTL3" s="458" t="s">
        <v>1159</v>
      </c>
      <c r="RTM3" s="458" t="s">
        <v>1159</v>
      </c>
      <c r="RTN3" s="458" t="s">
        <v>1159</v>
      </c>
      <c r="RTO3" s="458" t="s">
        <v>1159</v>
      </c>
      <c r="RTP3" s="458" t="s">
        <v>1159</v>
      </c>
      <c r="RTQ3" s="458" t="s">
        <v>1159</v>
      </c>
      <c r="RTR3" s="458" t="s">
        <v>1159</v>
      </c>
      <c r="RTS3" s="458" t="s">
        <v>1159</v>
      </c>
      <c r="RTT3" s="458" t="s">
        <v>1159</v>
      </c>
      <c r="RTU3" s="458" t="s">
        <v>1159</v>
      </c>
      <c r="RTV3" s="458" t="s">
        <v>1159</v>
      </c>
      <c r="RTW3" s="458" t="s">
        <v>1159</v>
      </c>
      <c r="RTX3" s="458" t="s">
        <v>1159</v>
      </c>
      <c r="RTY3" s="458" t="s">
        <v>1159</v>
      </c>
      <c r="RTZ3" s="458" t="s">
        <v>1159</v>
      </c>
      <c r="RUA3" s="458" t="s">
        <v>1159</v>
      </c>
      <c r="RUB3" s="458" t="s">
        <v>1159</v>
      </c>
      <c r="RUC3" s="458" t="s">
        <v>1159</v>
      </c>
      <c r="RUD3" s="458" t="s">
        <v>1159</v>
      </c>
      <c r="RUE3" s="458" t="s">
        <v>1159</v>
      </c>
      <c r="RUF3" s="458" t="s">
        <v>1159</v>
      </c>
      <c r="RUG3" s="458" t="s">
        <v>1159</v>
      </c>
      <c r="RUH3" s="458" t="s">
        <v>1159</v>
      </c>
      <c r="RUI3" s="458" t="s">
        <v>1159</v>
      </c>
      <c r="RUJ3" s="458" t="s">
        <v>1159</v>
      </c>
      <c r="RUK3" s="458" t="s">
        <v>1159</v>
      </c>
      <c r="RUL3" s="458" t="s">
        <v>1159</v>
      </c>
      <c r="RUM3" s="458" t="s">
        <v>1159</v>
      </c>
      <c r="RUN3" s="458" t="s">
        <v>1159</v>
      </c>
      <c r="RUO3" s="458" t="s">
        <v>1159</v>
      </c>
      <c r="RUP3" s="458" t="s">
        <v>1159</v>
      </c>
      <c r="RUQ3" s="458" t="s">
        <v>1159</v>
      </c>
      <c r="RUR3" s="458" t="s">
        <v>1159</v>
      </c>
      <c r="RUS3" s="458" t="s">
        <v>1159</v>
      </c>
      <c r="RUT3" s="458" t="s">
        <v>1159</v>
      </c>
      <c r="RUU3" s="458" t="s">
        <v>1159</v>
      </c>
      <c r="RUV3" s="458" t="s">
        <v>1159</v>
      </c>
      <c r="RUW3" s="458" t="s">
        <v>1159</v>
      </c>
      <c r="RUX3" s="458" t="s">
        <v>1159</v>
      </c>
      <c r="RUY3" s="458" t="s">
        <v>1159</v>
      </c>
      <c r="RUZ3" s="458" t="s">
        <v>1159</v>
      </c>
      <c r="RVA3" s="458" t="s">
        <v>1159</v>
      </c>
      <c r="RVB3" s="458" t="s">
        <v>1159</v>
      </c>
      <c r="RVC3" s="458" t="s">
        <v>1159</v>
      </c>
      <c r="RVD3" s="458" t="s">
        <v>1159</v>
      </c>
      <c r="RVE3" s="458" t="s">
        <v>1159</v>
      </c>
      <c r="RVF3" s="458" t="s">
        <v>1159</v>
      </c>
      <c r="RVG3" s="458" t="s">
        <v>1159</v>
      </c>
      <c r="RVH3" s="458" t="s">
        <v>1159</v>
      </c>
      <c r="RVI3" s="458" t="s">
        <v>1159</v>
      </c>
      <c r="RVJ3" s="458" t="s">
        <v>1159</v>
      </c>
      <c r="RVK3" s="458" t="s">
        <v>1159</v>
      </c>
      <c r="RVL3" s="458" t="s">
        <v>1159</v>
      </c>
      <c r="RVM3" s="458" t="s">
        <v>1159</v>
      </c>
      <c r="RVN3" s="458" t="s">
        <v>1159</v>
      </c>
      <c r="RVO3" s="458" t="s">
        <v>1159</v>
      </c>
      <c r="RVP3" s="458" t="s">
        <v>1159</v>
      </c>
      <c r="RVQ3" s="458" t="s">
        <v>1159</v>
      </c>
      <c r="RVR3" s="458" t="s">
        <v>1159</v>
      </c>
      <c r="RVS3" s="458" t="s">
        <v>1159</v>
      </c>
      <c r="RVT3" s="458" t="s">
        <v>1159</v>
      </c>
      <c r="RVU3" s="458" t="s">
        <v>1159</v>
      </c>
      <c r="RVV3" s="458" t="s">
        <v>1159</v>
      </c>
      <c r="RVW3" s="458" t="s">
        <v>1159</v>
      </c>
      <c r="RVX3" s="458" t="s">
        <v>1159</v>
      </c>
      <c r="RVY3" s="458" t="s">
        <v>1159</v>
      </c>
      <c r="RVZ3" s="458" t="s">
        <v>1159</v>
      </c>
      <c r="RWA3" s="458" t="s">
        <v>1159</v>
      </c>
      <c r="RWB3" s="458" t="s">
        <v>1159</v>
      </c>
      <c r="RWC3" s="458" t="s">
        <v>1159</v>
      </c>
      <c r="RWD3" s="458" t="s">
        <v>1159</v>
      </c>
      <c r="RWE3" s="458" t="s">
        <v>1159</v>
      </c>
      <c r="RWF3" s="458" t="s">
        <v>1159</v>
      </c>
      <c r="RWG3" s="458" t="s">
        <v>1159</v>
      </c>
      <c r="RWH3" s="458" t="s">
        <v>1159</v>
      </c>
      <c r="RWI3" s="458" t="s">
        <v>1159</v>
      </c>
      <c r="RWJ3" s="458" t="s">
        <v>1159</v>
      </c>
      <c r="RWK3" s="458" t="s">
        <v>1159</v>
      </c>
      <c r="RWL3" s="458" t="s">
        <v>1159</v>
      </c>
      <c r="RWM3" s="458" t="s">
        <v>1159</v>
      </c>
      <c r="RWN3" s="458" t="s">
        <v>1159</v>
      </c>
      <c r="RWO3" s="458" t="s">
        <v>1159</v>
      </c>
      <c r="RWP3" s="458" t="s">
        <v>1159</v>
      </c>
      <c r="RWQ3" s="458" t="s">
        <v>1159</v>
      </c>
      <c r="RWR3" s="458" t="s">
        <v>1159</v>
      </c>
      <c r="RWS3" s="458" t="s">
        <v>1159</v>
      </c>
      <c r="RWT3" s="458" t="s">
        <v>1159</v>
      </c>
      <c r="RWU3" s="458" t="s">
        <v>1159</v>
      </c>
      <c r="RWV3" s="458" t="s">
        <v>1159</v>
      </c>
      <c r="RWW3" s="458" t="s">
        <v>1159</v>
      </c>
      <c r="RWX3" s="458" t="s">
        <v>1159</v>
      </c>
      <c r="RWY3" s="458" t="s">
        <v>1159</v>
      </c>
      <c r="RWZ3" s="458" t="s">
        <v>1159</v>
      </c>
      <c r="RXA3" s="458" t="s">
        <v>1159</v>
      </c>
      <c r="RXB3" s="458" t="s">
        <v>1159</v>
      </c>
      <c r="RXC3" s="458" t="s">
        <v>1159</v>
      </c>
      <c r="RXD3" s="458" t="s">
        <v>1159</v>
      </c>
      <c r="RXE3" s="458" t="s">
        <v>1159</v>
      </c>
      <c r="RXF3" s="458" t="s">
        <v>1159</v>
      </c>
      <c r="RXG3" s="458" t="s">
        <v>1159</v>
      </c>
      <c r="RXH3" s="458" t="s">
        <v>1159</v>
      </c>
      <c r="RXI3" s="458" t="s">
        <v>1159</v>
      </c>
      <c r="RXJ3" s="458" t="s">
        <v>1159</v>
      </c>
      <c r="RXK3" s="458" t="s">
        <v>1159</v>
      </c>
      <c r="RXL3" s="458" t="s">
        <v>1159</v>
      </c>
      <c r="RXM3" s="458" t="s">
        <v>1159</v>
      </c>
      <c r="RXN3" s="458" t="s">
        <v>1159</v>
      </c>
      <c r="RXO3" s="458" t="s">
        <v>1159</v>
      </c>
      <c r="RXP3" s="458" t="s">
        <v>1159</v>
      </c>
      <c r="RXQ3" s="458" t="s">
        <v>1159</v>
      </c>
      <c r="RXR3" s="458" t="s">
        <v>1159</v>
      </c>
      <c r="RXS3" s="458" t="s">
        <v>1159</v>
      </c>
      <c r="RXT3" s="458" t="s">
        <v>1159</v>
      </c>
      <c r="RXU3" s="458" t="s">
        <v>1159</v>
      </c>
      <c r="RXV3" s="458" t="s">
        <v>1159</v>
      </c>
      <c r="RXW3" s="458" t="s">
        <v>1159</v>
      </c>
      <c r="RXX3" s="458" t="s">
        <v>1159</v>
      </c>
      <c r="RXY3" s="458" t="s">
        <v>1159</v>
      </c>
      <c r="RXZ3" s="458" t="s">
        <v>1159</v>
      </c>
      <c r="RYA3" s="458" t="s">
        <v>1159</v>
      </c>
      <c r="RYB3" s="458" t="s">
        <v>1159</v>
      </c>
      <c r="RYC3" s="458" t="s">
        <v>1159</v>
      </c>
      <c r="RYD3" s="458" t="s">
        <v>1159</v>
      </c>
      <c r="RYE3" s="458" t="s">
        <v>1159</v>
      </c>
      <c r="RYF3" s="458" t="s">
        <v>1159</v>
      </c>
      <c r="RYG3" s="458" t="s">
        <v>1159</v>
      </c>
      <c r="RYH3" s="458" t="s">
        <v>1159</v>
      </c>
      <c r="RYI3" s="458" t="s">
        <v>1159</v>
      </c>
      <c r="RYJ3" s="458" t="s">
        <v>1159</v>
      </c>
      <c r="RYK3" s="458" t="s">
        <v>1159</v>
      </c>
      <c r="RYL3" s="458" t="s">
        <v>1159</v>
      </c>
      <c r="RYM3" s="458" t="s">
        <v>1159</v>
      </c>
      <c r="RYN3" s="458" t="s">
        <v>1159</v>
      </c>
      <c r="RYO3" s="458" t="s">
        <v>1159</v>
      </c>
      <c r="RYP3" s="458" t="s">
        <v>1159</v>
      </c>
      <c r="RYQ3" s="458" t="s">
        <v>1159</v>
      </c>
      <c r="RYR3" s="458" t="s">
        <v>1159</v>
      </c>
      <c r="RYS3" s="458" t="s">
        <v>1159</v>
      </c>
      <c r="RYT3" s="458" t="s">
        <v>1159</v>
      </c>
      <c r="RYU3" s="458" t="s">
        <v>1159</v>
      </c>
      <c r="RYV3" s="458" t="s">
        <v>1159</v>
      </c>
      <c r="RYW3" s="458" t="s">
        <v>1159</v>
      </c>
      <c r="RYX3" s="458" t="s">
        <v>1159</v>
      </c>
      <c r="RYY3" s="458" t="s">
        <v>1159</v>
      </c>
      <c r="RYZ3" s="458" t="s">
        <v>1159</v>
      </c>
      <c r="RZA3" s="458" t="s">
        <v>1159</v>
      </c>
      <c r="RZB3" s="458" t="s">
        <v>1159</v>
      </c>
      <c r="RZC3" s="458" t="s">
        <v>1159</v>
      </c>
      <c r="RZD3" s="458" t="s">
        <v>1159</v>
      </c>
      <c r="RZE3" s="458" t="s">
        <v>1159</v>
      </c>
      <c r="RZF3" s="458" t="s">
        <v>1159</v>
      </c>
      <c r="RZG3" s="458" t="s">
        <v>1159</v>
      </c>
      <c r="RZH3" s="458" t="s">
        <v>1159</v>
      </c>
      <c r="RZI3" s="458" t="s">
        <v>1159</v>
      </c>
      <c r="RZJ3" s="458" t="s">
        <v>1159</v>
      </c>
      <c r="RZK3" s="458" t="s">
        <v>1159</v>
      </c>
      <c r="RZL3" s="458" t="s">
        <v>1159</v>
      </c>
      <c r="RZM3" s="458" t="s">
        <v>1159</v>
      </c>
      <c r="RZN3" s="458" t="s">
        <v>1159</v>
      </c>
      <c r="RZO3" s="458" t="s">
        <v>1159</v>
      </c>
      <c r="RZP3" s="458" t="s">
        <v>1159</v>
      </c>
      <c r="RZQ3" s="458" t="s">
        <v>1159</v>
      </c>
      <c r="RZR3" s="458" t="s">
        <v>1159</v>
      </c>
      <c r="RZS3" s="458" t="s">
        <v>1159</v>
      </c>
      <c r="RZT3" s="458" t="s">
        <v>1159</v>
      </c>
      <c r="RZU3" s="458" t="s">
        <v>1159</v>
      </c>
      <c r="RZV3" s="458" t="s">
        <v>1159</v>
      </c>
      <c r="RZW3" s="458" t="s">
        <v>1159</v>
      </c>
      <c r="RZX3" s="458" t="s">
        <v>1159</v>
      </c>
      <c r="RZY3" s="458" t="s">
        <v>1159</v>
      </c>
      <c r="RZZ3" s="458" t="s">
        <v>1159</v>
      </c>
      <c r="SAA3" s="458" t="s">
        <v>1159</v>
      </c>
      <c r="SAB3" s="458" t="s">
        <v>1159</v>
      </c>
      <c r="SAC3" s="458" t="s">
        <v>1159</v>
      </c>
      <c r="SAD3" s="458" t="s">
        <v>1159</v>
      </c>
      <c r="SAE3" s="458" t="s">
        <v>1159</v>
      </c>
      <c r="SAF3" s="458" t="s">
        <v>1159</v>
      </c>
      <c r="SAG3" s="458" t="s">
        <v>1159</v>
      </c>
      <c r="SAH3" s="458" t="s">
        <v>1159</v>
      </c>
      <c r="SAI3" s="458" t="s">
        <v>1159</v>
      </c>
      <c r="SAJ3" s="458" t="s">
        <v>1159</v>
      </c>
      <c r="SAK3" s="458" t="s">
        <v>1159</v>
      </c>
      <c r="SAL3" s="458" t="s">
        <v>1159</v>
      </c>
      <c r="SAM3" s="458" t="s">
        <v>1159</v>
      </c>
      <c r="SAN3" s="458" t="s">
        <v>1159</v>
      </c>
      <c r="SAO3" s="458" t="s">
        <v>1159</v>
      </c>
      <c r="SAP3" s="458" t="s">
        <v>1159</v>
      </c>
      <c r="SAQ3" s="458" t="s">
        <v>1159</v>
      </c>
      <c r="SAR3" s="458" t="s">
        <v>1159</v>
      </c>
      <c r="SAS3" s="458" t="s">
        <v>1159</v>
      </c>
      <c r="SAT3" s="458" t="s">
        <v>1159</v>
      </c>
      <c r="SAU3" s="458" t="s">
        <v>1159</v>
      </c>
      <c r="SAV3" s="458" t="s">
        <v>1159</v>
      </c>
      <c r="SAW3" s="458" t="s">
        <v>1159</v>
      </c>
      <c r="SAX3" s="458" t="s">
        <v>1159</v>
      </c>
      <c r="SAY3" s="458" t="s">
        <v>1159</v>
      </c>
      <c r="SAZ3" s="458" t="s">
        <v>1159</v>
      </c>
      <c r="SBA3" s="458" t="s">
        <v>1159</v>
      </c>
      <c r="SBB3" s="458" t="s">
        <v>1159</v>
      </c>
      <c r="SBC3" s="458" t="s">
        <v>1159</v>
      </c>
      <c r="SBD3" s="458" t="s">
        <v>1159</v>
      </c>
      <c r="SBE3" s="458" t="s">
        <v>1159</v>
      </c>
      <c r="SBF3" s="458" t="s">
        <v>1159</v>
      </c>
      <c r="SBG3" s="458" t="s">
        <v>1159</v>
      </c>
      <c r="SBH3" s="458" t="s">
        <v>1159</v>
      </c>
      <c r="SBI3" s="458" t="s">
        <v>1159</v>
      </c>
      <c r="SBJ3" s="458" t="s">
        <v>1159</v>
      </c>
      <c r="SBK3" s="458" t="s">
        <v>1159</v>
      </c>
      <c r="SBL3" s="458" t="s">
        <v>1159</v>
      </c>
      <c r="SBM3" s="458" t="s">
        <v>1159</v>
      </c>
      <c r="SBN3" s="458" t="s">
        <v>1159</v>
      </c>
      <c r="SBO3" s="458" t="s">
        <v>1159</v>
      </c>
      <c r="SBP3" s="458" t="s">
        <v>1159</v>
      </c>
      <c r="SBQ3" s="458" t="s">
        <v>1159</v>
      </c>
      <c r="SBR3" s="458" t="s">
        <v>1159</v>
      </c>
      <c r="SBS3" s="458" t="s">
        <v>1159</v>
      </c>
      <c r="SBT3" s="458" t="s">
        <v>1159</v>
      </c>
      <c r="SBU3" s="458" t="s">
        <v>1159</v>
      </c>
      <c r="SBV3" s="458" t="s">
        <v>1159</v>
      </c>
      <c r="SBW3" s="458" t="s">
        <v>1159</v>
      </c>
      <c r="SBX3" s="458" t="s">
        <v>1159</v>
      </c>
      <c r="SBY3" s="458" t="s">
        <v>1159</v>
      </c>
      <c r="SBZ3" s="458" t="s">
        <v>1159</v>
      </c>
      <c r="SCA3" s="458" t="s">
        <v>1159</v>
      </c>
      <c r="SCB3" s="458" t="s">
        <v>1159</v>
      </c>
      <c r="SCC3" s="458" t="s">
        <v>1159</v>
      </c>
      <c r="SCD3" s="458" t="s">
        <v>1159</v>
      </c>
      <c r="SCE3" s="458" t="s">
        <v>1159</v>
      </c>
      <c r="SCF3" s="458" t="s">
        <v>1159</v>
      </c>
      <c r="SCG3" s="458" t="s">
        <v>1159</v>
      </c>
      <c r="SCH3" s="458" t="s">
        <v>1159</v>
      </c>
      <c r="SCI3" s="458" t="s">
        <v>1159</v>
      </c>
      <c r="SCJ3" s="458" t="s">
        <v>1159</v>
      </c>
      <c r="SCK3" s="458" t="s">
        <v>1159</v>
      </c>
      <c r="SCL3" s="458" t="s">
        <v>1159</v>
      </c>
      <c r="SCM3" s="458" t="s">
        <v>1159</v>
      </c>
      <c r="SCN3" s="458" t="s">
        <v>1159</v>
      </c>
      <c r="SCO3" s="458" t="s">
        <v>1159</v>
      </c>
      <c r="SCP3" s="458" t="s">
        <v>1159</v>
      </c>
      <c r="SCQ3" s="458" t="s">
        <v>1159</v>
      </c>
      <c r="SCR3" s="458" t="s">
        <v>1159</v>
      </c>
      <c r="SCS3" s="458" t="s">
        <v>1159</v>
      </c>
      <c r="SCT3" s="458" t="s">
        <v>1159</v>
      </c>
      <c r="SCU3" s="458" t="s">
        <v>1159</v>
      </c>
      <c r="SCV3" s="458" t="s">
        <v>1159</v>
      </c>
      <c r="SCW3" s="458" t="s">
        <v>1159</v>
      </c>
      <c r="SCX3" s="458" t="s">
        <v>1159</v>
      </c>
      <c r="SCY3" s="458" t="s">
        <v>1159</v>
      </c>
      <c r="SCZ3" s="458" t="s">
        <v>1159</v>
      </c>
      <c r="SDA3" s="458" t="s">
        <v>1159</v>
      </c>
      <c r="SDB3" s="458" t="s">
        <v>1159</v>
      </c>
      <c r="SDC3" s="458" t="s">
        <v>1159</v>
      </c>
      <c r="SDD3" s="458" t="s">
        <v>1159</v>
      </c>
      <c r="SDE3" s="458" t="s">
        <v>1159</v>
      </c>
      <c r="SDF3" s="458" t="s">
        <v>1159</v>
      </c>
      <c r="SDG3" s="458" t="s">
        <v>1159</v>
      </c>
      <c r="SDH3" s="458" t="s">
        <v>1159</v>
      </c>
      <c r="SDI3" s="458" t="s">
        <v>1159</v>
      </c>
      <c r="SDJ3" s="458" t="s">
        <v>1159</v>
      </c>
      <c r="SDK3" s="458" t="s">
        <v>1159</v>
      </c>
      <c r="SDL3" s="458" t="s">
        <v>1159</v>
      </c>
      <c r="SDM3" s="458" t="s">
        <v>1159</v>
      </c>
      <c r="SDN3" s="458" t="s">
        <v>1159</v>
      </c>
      <c r="SDO3" s="458" t="s">
        <v>1159</v>
      </c>
      <c r="SDP3" s="458" t="s">
        <v>1159</v>
      </c>
      <c r="SDQ3" s="458" t="s">
        <v>1159</v>
      </c>
      <c r="SDR3" s="458" t="s">
        <v>1159</v>
      </c>
      <c r="SDS3" s="458" t="s">
        <v>1159</v>
      </c>
      <c r="SDT3" s="458" t="s">
        <v>1159</v>
      </c>
      <c r="SDU3" s="458" t="s">
        <v>1159</v>
      </c>
      <c r="SDV3" s="458" t="s">
        <v>1159</v>
      </c>
      <c r="SDW3" s="458" t="s">
        <v>1159</v>
      </c>
      <c r="SDX3" s="458" t="s">
        <v>1159</v>
      </c>
      <c r="SDY3" s="458" t="s">
        <v>1159</v>
      </c>
      <c r="SDZ3" s="458" t="s">
        <v>1159</v>
      </c>
      <c r="SEA3" s="458" t="s">
        <v>1159</v>
      </c>
      <c r="SEB3" s="458" t="s">
        <v>1159</v>
      </c>
      <c r="SEC3" s="458" t="s">
        <v>1159</v>
      </c>
      <c r="SED3" s="458" t="s">
        <v>1159</v>
      </c>
      <c r="SEE3" s="458" t="s">
        <v>1159</v>
      </c>
      <c r="SEF3" s="458" t="s">
        <v>1159</v>
      </c>
      <c r="SEG3" s="458" t="s">
        <v>1159</v>
      </c>
      <c r="SEH3" s="458" t="s">
        <v>1159</v>
      </c>
      <c r="SEI3" s="458" t="s">
        <v>1159</v>
      </c>
      <c r="SEJ3" s="458" t="s">
        <v>1159</v>
      </c>
      <c r="SEK3" s="458" t="s">
        <v>1159</v>
      </c>
      <c r="SEL3" s="458" t="s">
        <v>1159</v>
      </c>
      <c r="SEM3" s="458" t="s">
        <v>1159</v>
      </c>
      <c r="SEN3" s="458" t="s">
        <v>1159</v>
      </c>
      <c r="SEO3" s="458" t="s">
        <v>1159</v>
      </c>
      <c r="SEP3" s="458" t="s">
        <v>1159</v>
      </c>
      <c r="SEQ3" s="458" t="s">
        <v>1159</v>
      </c>
      <c r="SER3" s="458" t="s">
        <v>1159</v>
      </c>
      <c r="SES3" s="458" t="s">
        <v>1159</v>
      </c>
      <c r="SET3" s="458" t="s">
        <v>1159</v>
      </c>
      <c r="SEU3" s="458" t="s">
        <v>1159</v>
      </c>
      <c r="SEV3" s="458" t="s">
        <v>1159</v>
      </c>
      <c r="SEW3" s="458" t="s">
        <v>1159</v>
      </c>
      <c r="SEX3" s="458" t="s">
        <v>1159</v>
      </c>
      <c r="SEY3" s="458" t="s">
        <v>1159</v>
      </c>
      <c r="SEZ3" s="458" t="s">
        <v>1159</v>
      </c>
      <c r="SFA3" s="458" t="s">
        <v>1159</v>
      </c>
      <c r="SFB3" s="458" t="s">
        <v>1159</v>
      </c>
      <c r="SFC3" s="458" t="s">
        <v>1159</v>
      </c>
      <c r="SFD3" s="458" t="s">
        <v>1159</v>
      </c>
      <c r="SFE3" s="458" t="s">
        <v>1159</v>
      </c>
      <c r="SFF3" s="458" t="s">
        <v>1159</v>
      </c>
      <c r="SFG3" s="458" t="s">
        <v>1159</v>
      </c>
      <c r="SFH3" s="458" t="s">
        <v>1159</v>
      </c>
      <c r="SFI3" s="458" t="s">
        <v>1159</v>
      </c>
      <c r="SFJ3" s="458" t="s">
        <v>1159</v>
      </c>
      <c r="SFK3" s="458" t="s">
        <v>1159</v>
      </c>
      <c r="SFL3" s="458" t="s">
        <v>1159</v>
      </c>
      <c r="SFM3" s="458" t="s">
        <v>1159</v>
      </c>
      <c r="SFN3" s="458" t="s">
        <v>1159</v>
      </c>
      <c r="SFO3" s="458" t="s">
        <v>1159</v>
      </c>
      <c r="SFP3" s="458" t="s">
        <v>1159</v>
      </c>
      <c r="SFQ3" s="458" t="s">
        <v>1159</v>
      </c>
      <c r="SFR3" s="458" t="s">
        <v>1159</v>
      </c>
      <c r="SFS3" s="458" t="s">
        <v>1159</v>
      </c>
      <c r="SFT3" s="458" t="s">
        <v>1159</v>
      </c>
      <c r="SFU3" s="458" t="s">
        <v>1159</v>
      </c>
      <c r="SFV3" s="458" t="s">
        <v>1159</v>
      </c>
      <c r="SFW3" s="458" t="s">
        <v>1159</v>
      </c>
      <c r="SFX3" s="458" t="s">
        <v>1159</v>
      </c>
      <c r="SFY3" s="458" t="s">
        <v>1159</v>
      </c>
      <c r="SFZ3" s="458" t="s">
        <v>1159</v>
      </c>
      <c r="SGA3" s="458" t="s">
        <v>1159</v>
      </c>
      <c r="SGB3" s="458" t="s">
        <v>1159</v>
      </c>
      <c r="SGC3" s="458" t="s">
        <v>1159</v>
      </c>
      <c r="SGD3" s="458" t="s">
        <v>1159</v>
      </c>
      <c r="SGE3" s="458" t="s">
        <v>1159</v>
      </c>
      <c r="SGF3" s="458" t="s">
        <v>1159</v>
      </c>
      <c r="SGG3" s="458" t="s">
        <v>1159</v>
      </c>
      <c r="SGH3" s="458" t="s">
        <v>1159</v>
      </c>
      <c r="SGI3" s="458" t="s">
        <v>1159</v>
      </c>
      <c r="SGJ3" s="458" t="s">
        <v>1159</v>
      </c>
      <c r="SGK3" s="458" t="s">
        <v>1159</v>
      </c>
      <c r="SGL3" s="458" t="s">
        <v>1159</v>
      </c>
      <c r="SGM3" s="458" t="s">
        <v>1159</v>
      </c>
      <c r="SGN3" s="458" t="s">
        <v>1159</v>
      </c>
      <c r="SGO3" s="458" t="s">
        <v>1159</v>
      </c>
      <c r="SGP3" s="458" t="s">
        <v>1159</v>
      </c>
      <c r="SGQ3" s="458" t="s">
        <v>1159</v>
      </c>
      <c r="SGR3" s="458" t="s">
        <v>1159</v>
      </c>
      <c r="SGS3" s="458" t="s">
        <v>1159</v>
      </c>
      <c r="SGT3" s="458" t="s">
        <v>1159</v>
      </c>
      <c r="SGU3" s="458" t="s">
        <v>1159</v>
      </c>
      <c r="SGV3" s="458" t="s">
        <v>1159</v>
      </c>
      <c r="SGW3" s="458" t="s">
        <v>1159</v>
      </c>
      <c r="SGX3" s="458" t="s">
        <v>1159</v>
      </c>
      <c r="SGY3" s="458" t="s">
        <v>1159</v>
      </c>
      <c r="SGZ3" s="458" t="s">
        <v>1159</v>
      </c>
      <c r="SHA3" s="458" t="s">
        <v>1159</v>
      </c>
      <c r="SHB3" s="458" t="s">
        <v>1159</v>
      </c>
      <c r="SHC3" s="458" t="s">
        <v>1159</v>
      </c>
      <c r="SHD3" s="458" t="s">
        <v>1159</v>
      </c>
      <c r="SHE3" s="458" t="s">
        <v>1159</v>
      </c>
      <c r="SHF3" s="458" t="s">
        <v>1159</v>
      </c>
      <c r="SHG3" s="458" t="s">
        <v>1159</v>
      </c>
      <c r="SHH3" s="458" t="s">
        <v>1159</v>
      </c>
      <c r="SHI3" s="458" t="s">
        <v>1159</v>
      </c>
      <c r="SHJ3" s="458" t="s">
        <v>1159</v>
      </c>
      <c r="SHK3" s="458" t="s">
        <v>1159</v>
      </c>
      <c r="SHL3" s="458" t="s">
        <v>1159</v>
      </c>
      <c r="SHM3" s="458" t="s">
        <v>1159</v>
      </c>
      <c r="SHN3" s="458" t="s">
        <v>1159</v>
      </c>
      <c r="SHO3" s="458" t="s">
        <v>1159</v>
      </c>
      <c r="SHP3" s="458" t="s">
        <v>1159</v>
      </c>
      <c r="SHQ3" s="458" t="s">
        <v>1159</v>
      </c>
      <c r="SHR3" s="458" t="s">
        <v>1159</v>
      </c>
      <c r="SHS3" s="458" t="s">
        <v>1159</v>
      </c>
      <c r="SHT3" s="458" t="s">
        <v>1159</v>
      </c>
      <c r="SHU3" s="458" t="s">
        <v>1159</v>
      </c>
      <c r="SHV3" s="458" t="s">
        <v>1159</v>
      </c>
      <c r="SHW3" s="458" t="s">
        <v>1159</v>
      </c>
      <c r="SHX3" s="458" t="s">
        <v>1159</v>
      </c>
      <c r="SHY3" s="458" t="s">
        <v>1159</v>
      </c>
      <c r="SHZ3" s="458" t="s">
        <v>1159</v>
      </c>
      <c r="SIA3" s="458" t="s">
        <v>1159</v>
      </c>
      <c r="SIB3" s="458" t="s">
        <v>1159</v>
      </c>
      <c r="SIC3" s="458" t="s">
        <v>1159</v>
      </c>
      <c r="SID3" s="458" t="s">
        <v>1159</v>
      </c>
      <c r="SIE3" s="458" t="s">
        <v>1159</v>
      </c>
      <c r="SIF3" s="458" t="s">
        <v>1159</v>
      </c>
      <c r="SIG3" s="458" t="s">
        <v>1159</v>
      </c>
      <c r="SIH3" s="458" t="s">
        <v>1159</v>
      </c>
      <c r="SII3" s="458" t="s">
        <v>1159</v>
      </c>
      <c r="SIJ3" s="458" t="s">
        <v>1159</v>
      </c>
      <c r="SIK3" s="458" t="s">
        <v>1159</v>
      </c>
      <c r="SIL3" s="458" t="s">
        <v>1159</v>
      </c>
      <c r="SIM3" s="458" t="s">
        <v>1159</v>
      </c>
      <c r="SIN3" s="458" t="s">
        <v>1159</v>
      </c>
      <c r="SIO3" s="458" t="s">
        <v>1159</v>
      </c>
      <c r="SIP3" s="458" t="s">
        <v>1159</v>
      </c>
      <c r="SIQ3" s="458" t="s">
        <v>1159</v>
      </c>
      <c r="SIR3" s="458" t="s">
        <v>1159</v>
      </c>
      <c r="SIS3" s="458" t="s">
        <v>1159</v>
      </c>
      <c r="SIT3" s="458" t="s">
        <v>1159</v>
      </c>
      <c r="SIU3" s="458" t="s">
        <v>1159</v>
      </c>
      <c r="SIV3" s="458" t="s">
        <v>1159</v>
      </c>
      <c r="SIW3" s="458" t="s">
        <v>1159</v>
      </c>
      <c r="SIX3" s="458" t="s">
        <v>1159</v>
      </c>
      <c r="SIY3" s="458" t="s">
        <v>1159</v>
      </c>
      <c r="SIZ3" s="458" t="s">
        <v>1159</v>
      </c>
      <c r="SJA3" s="458" t="s">
        <v>1159</v>
      </c>
      <c r="SJB3" s="458" t="s">
        <v>1159</v>
      </c>
      <c r="SJC3" s="458" t="s">
        <v>1159</v>
      </c>
      <c r="SJD3" s="458" t="s">
        <v>1159</v>
      </c>
      <c r="SJE3" s="458" t="s">
        <v>1159</v>
      </c>
      <c r="SJF3" s="458" t="s">
        <v>1159</v>
      </c>
      <c r="SJG3" s="458" t="s">
        <v>1159</v>
      </c>
      <c r="SJH3" s="458" t="s">
        <v>1159</v>
      </c>
      <c r="SJI3" s="458" t="s">
        <v>1159</v>
      </c>
      <c r="SJJ3" s="458" t="s">
        <v>1159</v>
      </c>
      <c r="SJK3" s="458" t="s">
        <v>1159</v>
      </c>
      <c r="SJL3" s="458" t="s">
        <v>1159</v>
      </c>
      <c r="SJM3" s="458" t="s">
        <v>1159</v>
      </c>
      <c r="SJN3" s="458" t="s">
        <v>1159</v>
      </c>
      <c r="SJO3" s="458" t="s">
        <v>1159</v>
      </c>
      <c r="SJP3" s="458" t="s">
        <v>1159</v>
      </c>
      <c r="SJQ3" s="458" t="s">
        <v>1159</v>
      </c>
      <c r="SJR3" s="458" t="s">
        <v>1159</v>
      </c>
      <c r="SJS3" s="458" t="s">
        <v>1159</v>
      </c>
      <c r="SJT3" s="458" t="s">
        <v>1159</v>
      </c>
      <c r="SJU3" s="458" t="s">
        <v>1159</v>
      </c>
      <c r="SJV3" s="458" t="s">
        <v>1159</v>
      </c>
      <c r="SJW3" s="458" t="s">
        <v>1159</v>
      </c>
      <c r="SJX3" s="458" t="s">
        <v>1159</v>
      </c>
      <c r="SJY3" s="458" t="s">
        <v>1159</v>
      </c>
      <c r="SJZ3" s="458" t="s">
        <v>1159</v>
      </c>
      <c r="SKA3" s="458" t="s">
        <v>1159</v>
      </c>
      <c r="SKB3" s="458" t="s">
        <v>1159</v>
      </c>
      <c r="SKC3" s="458" t="s">
        <v>1159</v>
      </c>
      <c r="SKD3" s="458" t="s">
        <v>1159</v>
      </c>
      <c r="SKE3" s="458" t="s">
        <v>1159</v>
      </c>
      <c r="SKF3" s="458" t="s">
        <v>1159</v>
      </c>
      <c r="SKG3" s="458" t="s">
        <v>1159</v>
      </c>
      <c r="SKH3" s="458" t="s">
        <v>1159</v>
      </c>
      <c r="SKI3" s="458" t="s">
        <v>1159</v>
      </c>
      <c r="SKJ3" s="458" t="s">
        <v>1159</v>
      </c>
      <c r="SKK3" s="458" t="s">
        <v>1159</v>
      </c>
      <c r="SKL3" s="458" t="s">
        <v>1159</v>
      </c>
      <c r="SKM3" s="458" t="s">
        <v>1159</v>
      </c>
      <c r="SKN3" s="458" t="s">
        <v>1159</v>
      </c>
      <c r="SKO3" s="458" t="s">
        <v>1159</v>
      </c>
      <c r="SKP3" s="458" t="s">
        <v>1159</v>
      </c>
      <c r="SKQ3" s="458" t="s">
        <v>1159</v>
      </c>
      <c r="SKR3" s="458" t="s">
        <v>1159</v>
      </c>
      <c r="SKS3" s="458" t="s">
        <v>1159</v>
      </c>
      <c r="SKT3" s="458" t="s">
        <v>1159</v>
      </c>
      <c r="SKU3" s="458" t="s">
        <v>1159</v>
      </c>
      <c r="SKV3" s="458" t="s">
        <v>1159</v>
      </c>
      <c r="SKW3" s="458" t="s">
        <v>1159</v>
      </c>
      <c r="SKX3" s="458" t="s">
        <v>1159</v>
      </c>
      <c r="SKY3" s="458" t="s">
        <v>1159</v>
      </c>
      <c r="SKZ3" s="458" t="s">
        <v>1159</v>
      </c>
      <c r="SLA3" s="458" t="s">
        <v>1159</v>
      </c>
      <c r="SLB3" s="458" t="s">
        <v>1159</v>
      </c>
      <c r="SLC3" s="458" t="s">
        <v>1159</v>
      </c>
      <c r="SLD3" s="458" t="s">
        <v>1159</v>
      </c>
      <c r="SLE3" s="458" t="s">
        <v>1159</v>
      </c>
      <c r="SLF3" s="458" t="s">
        <v>1159</v>
      </c>
      <c r="SLG3" s="458" t="s">
        <v>1159</v>
      </c>
      <c r="SLH3" s="458" t="s">
        <v>1159</v>
      </c>
      <c r="SLI3" s="458" t="s">
        <v>1159</v>
      </c>
      <c r="SLJ3" s="458" t="s">
        <v>1159</v>
      </c>
      <c r="SLK3" s="458" t="s">
        <v>1159</v>
      </c>
      <c r="SLL3" s="458" t="s">
        <v>1159</v>
      </c>
      <c r="SLM3" s="458" t="s">
        <v>1159</v>
      </c>
      <c r="SLN3" s="458" t="s">
        <v>1159</v>
      </c>
      <c r="SLO3" s="458" t="s">
        <v>1159</v>
      </c>
      <c r="SLP3" s="458" t="s">
        <v>1159</v>
      </c>
      <c r="SLQ3" s="458" t="s">
        <v>1159</v>
      </c>
      <c r="SLR3" s="458" t="s">
        <v>1159</v>
      </c>
      <c r="SLS3" s="458" t="s">
        <v>1159</v>
      </c>
      <c r="SLT3" s="458" t="s">
        <v>1159</v>
      </c>
      <c r="SLU3" s="458" t="s">
        <v>1159</v>
      </c>
      <c r="SLV3" s="458" t="s">
        <v>1159</v>
      </c>
      <c r="SLW3" s="458" t="s">
        <v>1159</v>
      </c>
      <c r="SLX3" s="458" t="s">
        <v>1159</v>
      </c>
      <c r="SLY3" s="458" t="s">
        <v>1159</v>
      </c>
      <c r="SLZ3" s="458" t="s">
        <v>1159</v>
      </c>
      <c r="SMA3" s="458" t="s">
        <v>1159</v>
      </c>
      <c r="SMB3" s="458" t="s">
        <v>1159</v>
      </c>
      <c r="SMC3" s="458" t="s">
        <v>1159</v>
      </c>
      <c r="SMD3" s="458" t="s">
        <v>1159</v>
      </c>
      <c r="SME3" s="458" t="s">
        <v>1159</v>
      </c>
      <c r="SMF3" s="458" t="s">
        <v>1159</v>
      </c>
      <c r="SMG3" s="458" t="s">
        <v>1159</v>
      </c>
      <c r="SMH3" s="458" t="s">
        <v>1159</v>
      </c>
      <c r="SMI3" s="458" t="s">
        <v>1159</v>
      </c>
      <c r="SMJ3" s="458" t="s">
        <v>1159</v>
      </c>
      <c r="SMK3" s="458" t="s">
        <v>1159</v>
      </c>
      <c r="SML3" s="458" t="s">
        <v>1159</v>
      </c>
      <c r="SMM3" s="458" t="s">
        <v>1159</v>
      </c>
      <c r="SMN3" s="458" t="s">
        <v>1159</v>
      </c>
      <c r="SMO3" s="458" t="s">
        <v>1159</v>
      </c>
      <c r="SMP3" s="458" t="s">
        <v>1159</v>
      </c>
      <c r="SMQ3" s="458" t="s">
        <v>1159</v>
      </c>
      <c r="SMR3" s="458" t="s">
        <v>1159</v>
      </c>
      <c r="SMS3" s="458" t="s">
        <v>1159</v>
      </c>
      <c r="SMT3" s="458" t="s">
        <v>1159</v>
      </c>
      <c r="SMU3" s="458" t="s">
        <v>1159</v>
      </c>
      <c r="SMV3" s="458" t="s">
        <v>1159</v>
      </c>
      <c r="SMW3" s="458" t="s">
        <v>1159</v>
      </c>
      <c r="SMX3" s="458" t="s">
        <v>1159</v>
      </c>
      <c r="SMY3" s="458" t="s">
        <v>1159</v>
      </c>
      <c r="SMZ3" s="458" t="s">
        <v>1159</v>
      </c>
      <c r="SNA3" s="458" t="s">
        <v>1159</v>
      </c>
      <c r="SNB3" s="458" t="s">
        <v>1159</v>
      </c>
      <c r="SNC3" s="458" t="s">
        <v>1159</v>
      </c>
      <c r="SND3" s="458" t="s">
        <v>1159</v>
      </c>
      <c r="SNE3" s="458" t="s">
        <v>1159</v>
      </c>
      <c r="SNF3" s="458" t="s">
        <v>1159</v>
      </c>
      <c r="SNG3" s="458" t="s">
        <v>1159</v>
      </c>
      <c r="SNH3" s="458" t="s">
        <v>1159</v>
      </c>
      <c r="SNI3" s="458" t="s">
        <v>1159</v>
      </c>
      <c r="SNJ3" s="458" t="s">
        <v>1159</v>
      </c>
      <c r="SNK3" s="458" t="s">
        <v>1159</v>
      </c>
      <c r="SNL3" s="458" t="s">
        <v>1159</v>
      </c>
      <c r="SNM3" s="458" t="s">
        <v>1159</v>
      </c>
      <c r="SNN3" s="458" t="s">
        <v>1159</v>
      </c>
      <c r="SNO3" s="458" t="s">
        <v>1159</v>
      </c>
      <c r="SNP3" s="458" t="s">
        <v>1159</v>
      </c>
      <c r="SNQ3" s="458" t="s">
        <v>1159</v>
      </c>
      <c r="SNR3" s="458" t="s">
        <v>1159</v>
      </c>
      <c r="SNS3" s="458" t="s">
        <v>1159</v>
      </c>
      <c r="SNT3" s="458" t="s">
        <v>1159</v>
      </c>
      <c r="SNU3" s="458" t="s">
        <v>1159</v>
      </c>
      <c r="SNV3" s="458" t="s">
        <v>1159</v>
      </c>
      <c r="SNW3" s="458" t="s">
        <v>1159</v>
      </c>
      <c r="SNX3" s="458" t="s">
        <v>1159</v>
      </c>
      <c r="SNY3" s="458" t="s">
        <v>1159</v>
      </c>
      <c r="SNZ3" s="458" t="s">
        <v>1159</v>
      </c>
      <c r="SOA3" s="458" t="s">
        <v>1159</v>
      </c>
      <c r="SOB3" s="458" t="s">
        <v>1159</v>
      </c>
      <c r="SOC3" s="458" t="s">
        <v>1159</v>
      </c>
      <c r="SOD3" s="458" t="s">
        <v>1159</v>
      </c>
      <c r="SOE3" s="458" t="s">
        <v>1159</v>
      </c>
      <c r="SOF3" s="458" t="s">
        <v>1159</v>
      </c>
      <c r="SOG3" s="458" t="s">
        <v>1159</v>
      </c>
      <c r="SOH3" s="458" t="s">
        <v>1159</v>
      </c>
      <c r="SOI3" s="458" t="s">
        <v>1159</v>
      </c>
      <c r="SOJ3" s="458" t="s">
        <v>1159</v>
      </c>
      <c r="SOK3" s="458" t="s">
        <v>1159</v>
      </c>
      <c r="SOL3" s="458" t="s">
        <v>1159</v>
      </c>
      <c r="SOM3" s="458" t="s">
        <v>1159</v>
      </c>
      <c r="SON3" s="458" t="s">
        <v>1159</v>
      </c>
      <c r="SOO3" s="458" t="s">
        <v>1159</v>
      </c>
      <c r="SOP3" s="458" t="s">
        <v>1159</v>
      </c>
      <c r="SOQ3" s="458" t="s">
        <v>1159</v>
      </c>
      <c r="SOR3" s="458" t="s">
        <v>1159</v>
      </c>
      <c r="SOS3" s="458" t="s">
        <v>1159</v>
      </c>
      <c r="SOT3" s="458" t="s">
        <v>1159</v>
      </c>
      <c r="SOU3" s="458" t="s">
        <v>1159</v>
      </c>
      <c r="SOV3" s="458" t="s">
        <v>1159</v>
      </c>
      <c r="SOW3" s="458" t="s">
        <v>1159</v>
      </c>
      <c r="SOX3" s="458" t="s">
        <v>1159</v>
      </c>
      <c r="SOY3" s="458" t="s">
        <v>1159</v>
      </c>
      <c r="SOZ3" s="458" t="s">
        <v>1159</v>
      </c>
      <c r="SPA3" s="458" t="s">
        <v>1159</v>
      </c>
      <c r="SPB3" s="458" t="s">
        <v>1159</v>
      </c>
      <c r="SPC3" s="458" t="s">
        <v>1159</v>
      </c>
      <c r="SPD3" s="458" t="s">
        <v>1159</v>
      </c>
      <c r="SPE3" s="458" t="s">
        <v>1159</v>
      </c>
      <c r="SPF3" s="458" t="s">
        <v>1159</v>
      </c>
      <c r="SPG3" s="458" t="s">
        <v>1159</v>
      </c>
      <c r="SPH3" s="458" t="s">
        <v>1159</v>
      </c>
      <c r="SPI3" s="458" t="s">
        <v>1159</v>
      </c>
      <c r="SPJ3" s="458" t="s">
        <v>1159</v>
      </c>
      <c r="SPK3" s="458" t="s">
        <v>1159</v>
      </c>
      <c r="SPL3" s="458" t="s">
        <v>1159</v>
      </c>
      <c r="SPM3" s="458" t="s">
        <v>1159</v>
      </c>
      <c r="SPN3" s="458" t="s">
        <v>1159</v>
      </c>
      <c r="SPO3" s="458" t="s">
        <v>1159</v>
      </c>
      <c r="SPP3" s="458" t="s">
        <v>1159</v>
      </c>
      <c r="SPQ3" s="458" t="s">
        <v>1159</v>
      </c>
      <c r="SPR3" s="458" t="s">
        <v>1159</v>
      </c>
      <c r="SPS3" s="458" t="s">
        <v>1159</v>
      </c>
      <c r="SPT3" s="458" t="s">
        <v>1159</v>
      </c>
      <c r="SPU3" s="458" t="s">
        <v>1159</v>
      </c>
      <c r="SPV3" s="458" t="s">
        <v>1159</v>
      </c>
      <c r="SPW3" s="458" t="s">
        <v>1159</v>
      </c>
      <c r="SPX3" s="458" t="s">
        <v>1159</v>
      </c>
      <c r="SPY3" s="458" t="s">
        <v>1159</v>
      </c>
      <c r="SPZ3" s="458" t="s">
        <v>1159</v>
      </c>
      <c r="SQA3" s="458" t="s">
        <v>1159</v>
      </c>
      <c r="SQB3" s="458" t="s">
        <v>1159</v>
      </c>
      <c r="SQC3" s="458" t="s">
        <v>1159</v>
      </c>
      <c r="SQD3" s="458" t="s">
        <v>1159</v>
      </c>
      <c r="SQE3" s="458" t="s">
        <v>1159</v>
      </c>
      <c r="SQF3" s="458" t="s">
        <v>1159</v>
      </c>
      <c r="SQG3" s="458" t="s">
        <v>1159</v>
      </c>
      <c r="SQH3" s="458" t="s">
        <v>1159</v>
      </c>
      <c r="SQI3" s="458" t="s">
        <v>1159</v>
      </c>
      <c r="SQJ3" s="458" t="s">
        <v>1159</v>
      </c>
      <c r="SQK3" s="458" t="s">
        <v>1159</v>
      </c>
      <c r="SQL3" s="458" t="s">
        <v>1159</v>
      </c>
      <c r="SQM3" s="458" t="s">
        <v>1159</v>
      </c>
      <c r="SQN3" s="458" t="s">
        <v>1159</v>
      </c>
      <c r="SQO3" s="458" t="s">
        <v>1159</v>
      </c>
      <c r="SQP3" s="458" t="s">
        <v>1159</v>
      </c>
      <c r="SQQ3" s="458" t="s">
        <v>1159</v>
      </c>
      <c r="SQR3" s="458" t="s">
        <v>1159</v>
      </c>
      <c r="SQS3" s="458" t="s">
        <v>1159</v>
      </c>
      <c r="SQT3" s="458" t="s">
        <v>1159</v>
      </c>
      <c r="SQU3" s="458" t="s">
        <v>1159</v>
      </c>
      <c r="SQV3" s="458" t="s">
        <v>1159</v>
      </c>
      <c r="SQW3" s="458" t="s">
        <v>1159</v>
      </c>
      <c r="SQX3" s="458" t="s">
        <v>1159</v>
      </c>
      <c r="SQY3" s="458" t="s">
        <v>1159</v>
      </c>
      <c r="SQZ3" s="458" t="s">
        <v>1159</v>
      </c>
      <c r="SRA3" s="458" t="s">
        <v>1159</v>
      </c>
      <c r="SRB3" s="458" t="s">
        <v>1159</v>
      </c>
      <c r="SRC3" s="458" t="s">
        <v>1159</v>
      </c>
      <c r="SRD3" s="458" t="s">
        <v>1159</v>
      </c>
      <c r="SRE3" s="458" t="s">
        <v>1159</v>
      </c>
      <c r="SRF3" s="458" t="s">
        <v>1159</v>
      </c>
      <c r="SRG3" s="458" t="s">
        <v>1159</v>
      </c>
      <c r="SRH3" s="458" t="s">
        <v>1159</v>
      </c>
      <c r="SRI3" s="458" t="s">
        <v>1159</v>
      </c>
      <c r="SRJ3" s="458" t="s">
        <v>1159</v>
      </c>
      <c r="SRK3" s="458" t="s">
        <v>1159</v>
      </c>
      <c r="SRL3" s="458" t="s">
        <v>1159</v>
      </c>
      <c r="SRM3" s="458" t="s">
        <v>1159</v>
      </c>
      <c r="SRN3" s="458" t="s">
        <v>1159</v>
      </c>
      <c r="SRO3" s="458" t="s">
        <v>1159</v>
      </c>
      <c r="SRP3" s="458" t="s">
        <v>1159</v>
      </c>
      <c r="SRQ3" s="458" t="s">
        <v>1159</v>
      </c>
      <c r="SRR3" s="458" t="s">
        <v>1159</v>
      </c>
      <c r="SRS3" s="458" t="s">
        <v>1159</v>
      </c>
      <c r="SRT3" s="458" t="s">
        <v>1159</v>
      </c>
      <c r="SRU3" s="458" t="s">
        <v>1159</v>
      </c>
      <c r="SRV3" s="458" t="s">
        <v>1159</v>
      </c>
      <c r="SRW3" s="458" t="s">
        <v>1159</v>
      </c>
      <c r="SRX3" s="458" t="s">
        <v>1159</v>
      </c>
      <c r="SRY3" s="458" t="s">
        <v>1159</v>
      </c>
      <c r="SRZ3" s="458" t="s">
        <v>1159</v>
      </c>
      <c r="SSA3" s="458" t="s">
        <v>1159</v>
      </c>
      <c r="SSB3" s="458" t="s">
        <v>1159</v>
      </c>
      <c r="SSC3" s="458" t="s">
        <v>1159</v>
      </c>
      <c r="SSD3" s="458" t="s">
        <v>1159</v>
      </c>
      <c r="SSE3" s="458" t="s">
        <v>1159</v>
      </c>
      <c r="SSF3" s="458" t="s">
        <v>1159</v>
      </c>
      <c r="SSG3" s="458" t="s">
        <v>1159</v>
      </c>
      <c r="SSH3" s="458" t="s">
        <v>1159</v>
      </c>
      <c r="SSI3" s="458" t="s">
        <v>1159</v>
      </c>
      <c r="SSJ3" s="458" t="s">
        <v>1159</v>
      </c>
      <c r="SSK3" s="458" t="s">
        <v>1159</v>
      </c>
      <c r="SSL3" s="458" t="s">
        <v>1159</v>
      </c>
      <c r="SSM3" s="458" t="s">
        <v>1159</v>
      </c>
      <c r="SSN3" s="458" t="s">
        <v>1159</v>
      </c>
      <c r="SSO3" s="458" t="s">
        <v>1159</v>
      </c>
      <c r="SSP3" s="458" t="s">
        <v>1159</v>
      </c>
      <c r="SSQ3" s="458" t="s">
        <v>1159</v>
      </c>
      <c r="SSR3" s="458" t="s">
        <v>1159</v>
      </c>
      <c r="SSS3" s="458" t="s">
        <v>1159</v>
      </c>
      <c r="SST3" s="458" t="s">
        <v>1159</v>
      </c>
      <c r="SSU3" s="458" t="s">
        <v>1159</v>
      </c>
      <c r="SSV3" s="458" t="s">
        <v>1159</v>
      </c>
      <c r="SSW3" s="458" t="s">
        <v>1159</v>
      </c>
      <c r="SSX3" s="458" t="s">
        <v>1159</v>
      </c>
      <c r="SSY3" s="458" t="s">
        <v>1159</v>
      </c>
      <c r="SSZ3" s="458" t="s">
        <v>1159</v>
      </c>
      <c r="STA3" s="458" t="s">
        <v>1159</v>
      </c>
      <c r="STB3" s="458" t="s">
        <v>1159</v>
      </c>
      <c r="STC3" s="458" t="s">
        <v>1159</v>
      </c>
      <c r="STD3" s="458" t="s">
        <v>1159</v>
      </c>
      <c r="STE3" s="458" t="s">
        <v>1159</v>
      </c>
      <c r="STF3" s="458" t="s">
        <v>1159</v>
      </c>
      <c r="STG3" s="458" t="s">
        <v>1159</v>
      </c>
      <c r="STH3" s="458" t="s">
        <v>1159</v>
      </c>
      <c r="STI3" s="458" t="s">
        <v>1159</v>
      </c>
      <c r="STJ3" s="458" t="s">
        <v>1159</v>
      </c>
      <c r="STK3" s="458" t="s">
        <v>1159</v>
      </c>
      <c r="STL3" s="458" t="s">
        <v>1159</v>
      </c>
      <c r="STM3" s="458" t="s">
        <v>1159</v>
      </c>
      <c r="STN3" s="458" t="s">
        <v>1159</v>
      </c>
      <c r="STO3" s="458" t="s">
        <v>1159</v>
      </c>
      <c r="STP3" s="458" t="s">
        <v>1159</v>
      </c>
      <c r="STQ3" s="458" t="s">
        <v>1159</v>
      </c>
      <c r="STR3" s="458" t="s">
        <v>1159</v>
      </c>
      <c r="STS3" s="458" t="s">
        <v>1159</v>
      </c>
      <c r="STT3" s="458" t="s">
        <v>1159</v>
      </c>
      <c r="STU3" s="458" t="s">
        <v>1159</v>
      </c>
      <c r="STV3" s="458" t="s">
        <v>1159</v>
      </c>
      <c r="STW3" s="458" t="s">
        <v>1159</v>
      </c>
      <c r="STX3" s="458" t="s">
        <v>1159</v>
      </c>
      <c r="STY3" s="458" t="s">
        <v>1159</v>
      </c>
      <c r="STZ3" s="458" t="s">
        <v>1159</v>
      </c>
      <c r="SUA3" s="458" t="s">
        <v>1159</v>
      </c>
      <c r="SUB3" s="458" t="s">
        <v>1159</v>
      </c>
      <c r="SUC3" s="458" t="s">
        <v>1159</v>
      </c>
      <c r="SUD3" s="458" t="s">
        <v>1159</v>
      </c>
      <c r="SUE3" s="458" t="s">
        <v>1159</v>
      </c>
      <c r="SUF3" s="458" t="s">
        <v>1159</v>
      </c>
      <c r="SUG3" s="458" t="s">
        <v>1159</v>
      </c>
      <c r="SUH3" s="458" t="s">
        <v>1159</v>
      </c>
      <c r="SUI3" s="458" t="s">
        <v>1159</v>
      </c>
      <c r="SUJ3" s="458" t="s">
        <v>1159</v>
      </c>
      <c r="SUK3" s="458" t="s">
        <v>1159</v>
      </c>
      <c r="SUL3" s="458" t="s">
        <v>1159</v>
      </c>
      <c r="SUM3" s="458" t="s">
        <v>1159</v>
      </c>
      <c r="SUN3" s="458" t="s">
        <v>1159</v>
      </c>
      <c r="SUO3" s="458" t="s">
        <v>1159</v>
      </c>
      <c r="SUP3" s="458" t="s">
        <v>1159</v>
      </c>
      <c r="SUQ3" s="458" t="s">
        <v>1159</v>
      </c>
      <c r="SUR3" s="458" t="s">
        <v>1159</v>
      </c>
      <c r="SUS3" s="458" t="s">
        <v>1159</v>
      </c>
      <c r="SUT3" s="458" t="s">
        <v>1159</v>
      </c>
      <c r="SUU3" s="458" t="s">
        <v>1159</v>
      </c>
      <c r="SUV3" s="458" t="s">
        <v>1159</v>
      </c>
      <c r="SUW3" s="458" t="s">
        <v>1159</v>
      </c>
      <c r="SUX3" s="458" t="s">
        <v>1159</v>
      </c>
      <c r="SUY3" s="458" t="s">
        <v>1159</v>
      </c>
      <c r="SUZ3" s="458" t="s">
        <v>1159</v>
      </c>
      <c r="SVA3" s="458" t="s">
        <v>1159</v>
      </c>
      <c r="SVB3" s="458" t="s">
        <v>1159</v>
      </c>
      <c r="SVC3" s="458" t="s">
        <v>1159</v>
      </c>
      <c r="SVD3" s="458" t="s">
        <v>1159</v>
      </c>
      <c r="SVE3" s="458" t="s">
        <v>1159</v>
      </c>
      <c r="SVF3" s="458" t="s">
        <v>1159</v>
      </c>
      <c r="SVG3" s="458" t="s">
        <v>1159</v>
      </c>
      <c r="SVH3" s="458" t="s">
        <v>1159</v>
      </c>
      <c r="SVI3" s="458" t="s">
        <v>1159</v>
      </c>
      <c r="SVJ3" s="458" t="s">
        <v>1159</v>
      </c>
      <c r="SVK3" s="458" t="s">
        <v>1159</v>
      </c>
      <c r="SVL3" s="458" t="s">
        <v>1159</v>
      </c>
      <c r="SVM3" s="458" t="s">
        <v>1159</v>
      </c>
      <c r="SVN3" s="458" t="s">
        <v>1159</v>
      </c>
      <c r="SVO3" s="458" t="s">
        <v>1159</v>
      </c>
      <c r="SVP3" s="458" t="s">
        <v>1159</v>
      </c>
      <c r="SVQ3" s="458" t="s">
        <v>1159</v>
      </c>
      <c r="SVR3" s="458" t="s">
        <v>1159</v>
      </c>
      <c r="SVS3" s="458" t="s">
        <v>1159</v>
      </c>
      <c r="SVT3" s="458" t="s">
        <v>1159</v>
      </c>
      <c r="SVU3" s="458" t="s">
        <v>1159</v>
      </c>
      <c r="SVV3" s="458" t="s">
        <v>1159</v>
      </c>
      <c r="SVW3" s="458" t="s">
        <v>1159</v>
      </c>
      <c r="SVX3" s="458" t="s">
        <v>1159</v>
      </c>
      <c r="SVY3" s="458" t="s">
        <v>1159</v>
      </c>
      <c r="SVZ3" s="458" t="s">
        <v>1159</v>
      </c>
      <c r="SWA3" s="458" t="s">
        <v>1159</v>
      </c>
      <c r="SWB3" s="458" t="s">
        <v>1159</v>
      </c>
      <c r="SWC3" s="458" t="s">
        <v>1159</v>
      </c>
      <c r="SWD3" s="458" t="s">
        <v>1159</v>
      </c>
      <c r="SWE3" s="458" t="s">
        <v>1159</v>
      </c>
      <c r="SWF3" s="458" t="s">
        <v>1159</v>
      </c>
      <c r="SWG3" s="458" t="s">
        <v>1159</v>
      </c>
      <c r="SWH3" s="458" t="s">
        <v>1159</v>
      </c>
      <c r="SWI3" s="458" t="s">
        <v>1159</v>
      </c>
      <c r="SWJ3" s="458" t="s">
        <v>1159</v>
      </c>
      <c r="SWK3" s="458" t="s">
        <v>1159</v>
      </c>
      <c r="SWL3" s="458" t="s">
        <v>1159</v>
      </c>
      <c r="SWM3" s="458" t="s">
        <v>1159</v>
      </c>
      <c r="SWN3" s="458" t="s">
        <v>1159</v>
      </c>
      <c r="SWO3" s="458" t="s">
        <v>1159</v>
      </c>
      <c r="SWP3" s="458" t="s">
        <v>1159</v>
      </c>
      <c r="SWQ3" s="458" t="s">
        <v>1159</v>
      </c>
      <c r="SWR3" s="458" t="s">
        <v>1159</v>
      </c>
      <c r="SWS3" s="458" t="s">
        <v>1159</v>
      </c>
      <c r="SWT3" s="458" t="s">
        <v>1159</v>
      </c>
      <c r="SWU3" s="458" t="s">
        <v>1159</v>
      </c>
      <c r="SWV3" s="458" t="s">
        <v>1159</v>
      </c>
      <c r="SWW3" s="458" t="s">
        <v>1159</v>
      </c>
      <c r="SWX3" s="458" t="s">
        <v>1159</v>
      </c>
      <c r="SWY3" s="458" t="s">
        <v>1159</v>
      </c>
      <c r="SWZ3" s="458" t="s">
        <v>1159</v>
      </c>
      <c r="SXA3" s="458" t="s">
        <v>1159</v>
      </c>
      <c r="SXB3" s="458" t="s">
        <v>1159</v>
      </c>
      <c r="SXC3" s="458" t="s">
        <v>1159</v>
      </c>
      <c r="SXD3" s="458" t="s">
        <v>1159</v>
      </c>
      <c r="SXE3" s="458" t="s">
        <v>1159</v>
      </c>
      <c r="SXF3" s="458" t="s">
        <v>1159</v>
      </c>
      <c r="SXG3" s="458" t="s">
        <v>1159</v>
      </c>
      <c r="SXH3" s="458" t="s">
        <v>1159</v>
      </c>
      <c r="SXI3" s="458" t="s">
        <v>1159</v>
      </c>
      <c r="SXJ3" s="458" t="s">
        <v>1159</v>
      </c>
      <c r="SXK3" s="458" t="s">
        <v>1159</v>
      </c>
      <c r="SXL3" s="458" t="s">
        <v>1159</v>
      </c>
      <c r="SXM3" s="458" t="s">
        <v>1159</v>
      </c>
      <c r="SXN3" s="458" t="s">
        <v>1159</v>
      </c>
      <c r="SXO3" s="458" t="s">
        <v>1159</v>
      </c>
      <c r="SXP3" s="458" t="s">
        <v>1159</v>
      </c>
      <c r="SXQ3" s="458" t="s">
        <v>1159</v>
      </c>
      <c r="SXR3" s="458" t="s">
        <v>1159</v>
      </c>
      <c r="SXS3" s="458" t="s">
        <v>1159</v>
      </c>
      <c r="SXT3" s="458" t="s">
        <v>1159</v>
      </c>
      <c r="SXU3" s="458" t="s">
        <v>1159</v>
      </c>
      <c r="SXV3" s="458" t="s">
        <v>1159</v>
      </c>
      <c r="SXW3" s="458" t="s">
        <v>1159</v>
      </c>
      <c r="SXX3" s="458" t="s">
        <v>1159</v>
      </c>
      <c r="SXY3" s="458" t="s">
        <v>1159</v>
      </c>
      <c r="SXZ3" s="458" t="s">
        <v>1159</v>
      </c>
      <c r="SYA3" s="458" t="s">
        <v>1159</v>
      </c>
      <c r="SYB3" s="458" t="s">
        <v>1159</v>
      </c>
      <c r="SYC3" s="458" t="s">
        <v>1159</v>
      </c>
      <c r="SYD3" s="458" t="s">
        <v>1159</v>
      </c>
      <c r="SYE3" s="458" t="s">
        <v>1159</v>
      </c>
      <c r="SYF3" s="458" t="s">
        <v>1159</v>
      </c>
      <c r="SYG3" s="458" t="s">
        <v>1159</v>
      </c>
      <c r="SYH3" s="458" t="s">
        <v>1159</v>
      </c>
      <c r="SYI3" s="458" t="s">
        <v>1159</v>
      </c>
      <c r="SYJ3" s="458" t="s">
        <v>1159</v>
      </c>
      <c r="SYK3" s="458" t="s">
        <v>1159</v>
      </c>
      <c r="SYL3" s="458" t="s">
        <v>1159</v>
      </c>
      <c r="SYM3" s="458" t="s">
        <v>1159</v>
      </c>
      <c r="SYN3" s="458" t="s">
        <v>1159</v>
      </c>
      <c r="SYO3" s="458" t="s">
        <v>1159</v>
      </c>
      <c r="SYP3" s="458" t="s">
        <v>1159</v>
      </c>
      <c r="SYQ3" s="458" t="s">
        <v>1159</v>
      </c>
      <c r="SYR3" s="458" t="s">
        <v>1159</v>
      </c>
      <c r="SYS3" s="458" t="s">
        <v>1159</v>
      </c>
      <c r="SYT3" s="458" t="s">
        <v>1159</v>
      </c>
      <c r="SYU3" s="458" t="s">
        <v>1159</v>
      </c>
      <c r="SYV3" s="458" t="s">
        <v>1159</v>
      </c>
      <c r="SYW3" s="458" t="s">
        <v>1159</v>
      </c>
      <c r="SYX3" s="458" t="s">
        <v>1159</v>
      </c>
      <c r="SYY3" s="458" t="s">
        <v>1159</v>
      </c>
      <c r="SYZ3" s="458" t="s">
        <v>1159</v>
      </c>
      <c r="SZA3" s="458" t="s">
        <v>1159</v>
      </c>
      <c r="SZB3" s="458" t="s">
        <v>1159</v>
      </c>
      <c r="SZC3" s="458" t="s">
        <v>1159</v>
      </c>
      <c r="SZD3" s="458" t="s">
        <v>1159</v>
      </c>
      <c r="SZE3" s="458" t="s">
        <v>1159</v>
      </c>
      <c r="SZF3" s="458" t="s">
        <v>1159</v>
      </c>
      <c r="SZG3" s="458" t="s">
        <v>1159</v>
      </c>
      <c r="SZH3" s="458" t="s">
        <v>1159</v>
      </c>
      <c r="SZI3" s="458" t="s">
        <v>1159</v>
      </c>
      <c r="SZJ3" s="458" t="s">
        <v>1159</v>
      </c>
      <c r="SZK3" s="458" t="s">
        <v>1159</v>
      </c>
      <c r="SZL3" s="458" t="s">
        <v>1159</v>
      </c>
      <c r="SZM3" s="458" t="s">
        <v>1159</v>
      </c>
      <c r="SZN3" s="458" t="s">
        <v>1159</v>
      </c>
      <c r="SZO3" s="458" t="s">
        <v>1159</v>
      </c>
      <c r="SZP3" s="458" t="s">
        <v>1159</v>
      </c>
      <c r="SZQ3" s="458" t="s">
        <v>1159</v>
      </c>
      <c r="SZR3" s="458" t="s">
        <v>1159</v>
      </c>
      <c r="SZS3" s="458" t="s">
        <v>1159</v>
      </c>
      <c r="SZT3" s="458" t="s">
        <v>1159</v>
      </c>
      <c r="SZU3" s="458" t="s">
        <v>1159</v>
      </c>
      <c r="SZV3" s="458" t="s">
        <v>1159</v>
      </c>
      <c r="SZW3" s="458" t="s">
        <v>1159</v>
      </c>
      <c r="SZX3" s="458" t="s">
        <v>1159</v>
      </c>
      <c r="SZY3" s="458" t="s">
        <v>1159</v>
      </c>
      <c r="SZZ3" s="458" t="s">
        <v>1159</v>
      </c>
      <c r="TAA3" s="458" t="s">
        <v>1159</v>
      </c>
      <c r="TAB3" s="458" t="s">
        <v>1159</v>
      </c>
      <c r="TAC3" s="458" t="s">
        <v>1159</v>
      </c>
      <c r="TAD3" s="458" t="s">
        <v>1159</v>
      </c>
      <c r="TAE3" s="458" t="s">
        <v>1159</v>
      </c>
      <c r="TAF3" s="458" t="s">
        <v>1159</v>
      </c>
      <c r="TAG3" s="458" t="s">
        <v>1159</v>
      </c>
      <c r="TAH3" s="458" t="s">
        <v>1159</v>
      </c>
      <c r="TAI3" s="458" t="s">
        <v>1159</v>
      </c>
      <c r="TAJ3" s="458" t="s">
        <v>1159</v>
      </c>
      <c r="TAK3" s="458" t="s">
        <v>1159</v>
      </c>
      <c r="TAL3" s="458" t="s">
        <v>1159</v>
      </c>
      <c r="TAM3" s="458" t="s">
        <v>1159</v>
      </c>
      <c r="TAN3" s="458" t="s">
        <v>1159</v>
      </c>
      <c r="TAO3" s="458" t="s">
        <v>1159</v>
      </c>
      <c r="TAP3" s="458" t="s">
        <v>1159</v>
      </c>
      <c r="TAQ3" s="458" t="s">
        <v>1159</v>
      </c>
      <c r="TAR3" s="458" t="s">
        <v>1159</v>
      </c>
      <c r="TAS3" s="458" t="s">
        <v>1159</v>
      </c>
      <c r="TAT3" s="458" t="s">
        <v>1159</v>
      </c>
      <c r="TAU3" s="458" t="s">
        <v>1159</v>
      </c>
      <c r="TAV3" s="458" t="s">
        <v>1159</v>
      </c>
      <c r="TAW3" s="458" t="s">
        <v>1159</v>
      </c>
      <c r="TAX3" s="458" t="s">
        <v>1159</v>
      </c>
      <c r="TAY3" s="458" t="s">
        <v>1159</v>
      </c>
      <c r="TAZ3" s="458" t="s">
        <v>1159</v>
      </c>
      <c r="TBA3" s="458" t="s">
        <v>1159</v>
      </c>
      <c r="TBB3" s="458" t="s">
        <v>1159</v>
      </c>
      <c r="TBC3" s="458" t="s">
        <v>1159</v>
      </c>
      <c r="TBD3" s="458" t="s">
        <v>1159</v>
      </c>
      <c r="TBE3" s="458" t="s">
        <v>1159</v>
      </c>
      <c r="TBF3" s="458" t="s">
        <v>1159</v>
      </c>
      <c r="TBG3" s="458" t="s">
        <v>1159</v>
      </c>
      <c r="TBH3" s="458" t="s">
        <v>1159</v>
      </c>
      <c r="TBI3" s="458" t="s">
        <v>1159</v>
      </c>
      <c r="TBJ3" s="458" t="s">
        <v>1159</v>
      </c>
      <c r="TBK3" s="458" t="s">
        <v>1159</v>
      </c>
      <c r="TBL3" s="458" t="s">
        <v>1159</v>
      </c>
      <c r="TBM3" s="458" t="s">
        <v>1159</v>
      </c>
      <c r="TBN3" s="458" t="s">
        <v>1159</v>
      </c>
      <c r="TBO3" s="458" t="s">
        <v>1159</v>
      </c>
      <c r="TBP3" s="458" t="s">
        <v>1159</v>
      </c>
      <c r="TBQ3" s="458" t="s">
        <v>1159</v>
      </c>
      <c r="TBR3" s="458" t="s">
        <v>1159</v>
      </c>
      <c r="TBS3" s="458" t="s">
        <v>1159</v>
      </c>
      <c r="TBT3" s="458" t="s">
        <v>1159</v>
      </c>
      <c r="TBU3" s="458" t="s">
        <v>1159</v>
      </c>
      <c r="TBV3" s="458" t="s">
        <v>1159</v>
      </c>
      <c r="TBW3" s="458" t="s">
        <v>1159</v>
      </c>
      <c r="TBX3" s="458" t="s">
        <v>1159</v>
      </c>
      <c r="TBY3" s="458" t="s">
        <v>1159</v>
      </c>
      <c r="TBZ3" s="458" t="s">
        <v>1159</v>
      </c>
      <c r="TCA3" s="458" t="s">
        <v>1159</v>
      </c>
      <c r="TCB3" s="458" t="s">
        <v>1159</v>
      </c>
      <c r="TCC3" s="458" t="s">
        <v>1159</v>
      </c>
      <c r="TCD3" s="458" t="s">
        <v>1159</v>
      </c>
      <c r="TCE3" s="458" t="s">
        <v>1159</v>
      </c>
      <c r="TCF3" s="458" t="s">
        <v>1159</v>
      </c>
      <c r="TCG3" s="458" t="s">
        <v>1159</v>
      </c>
      <c r="TCH3" s="458" t="s">
        <v>1159</v>
      </c>
      <c r="TCI3" s="458" t="s">
        <v>1159</v>
      </c>
      <c r="TCJ3" s="458" t="s">
        <v>1159</v>
      </c>
      <c r="TCK3" s="458" t="s">
        <v>1159</v>
      </c>
      <c r="TCL3" s="458" t="s">
        <v>1159</v>
      </c>
      <c r="TCM3" s="458" t="s">
        <v>1159</v>
      </c>
      <c r="TCN3" s="458" t="s">
        <v>1159</v>
      </c>
      <c r="TCO3" s="458" t="s">
        <v>1159</v>
      </c>
      <c r="TCP3" s="458" t="s">
        <v>1159</v>
      </c>
      <c r="TCQ3" s="458" t="s">
        <v>1159</v>
      </c>
      <c r="TCR3" s="458" t="s">
        <v>1159</v>
      </c>
      <c r="TCS3" s="458" t="s">
        <v>1159</v>
      </c>
      <c r="TCT3" s="458" t="s">
        <v>1159</v>
      </c>
      <c r="TCU3" s="458" t="s">
        <v>1159</v>
      </c>
      <c r="TCV3" s="458" t="s">
        <v>1159</v>
      </c>
      <c r="TCW3" s="458" t="s">
        <v>1159</v>
      </c>
      <c r="TCX3" s="458" t="s">
        <v>1159</v>
      </c>
      <c r="TCY3" s="458" t="s">
        <v>1159</v>
      </c>
      <c r="TCZ3" s="458" t="s">
        <v>1159</v>
      </c>
      <c r="TDA3" s="458" t="s">
        <v>1159</v>
      </c>
      <c r="TDB3" s="458" t="s">
        <v>1159</v>
      </c>
      <c r="TDC3" s="458" t="s">
        <v>1159</v>
      </c>
      <c r="TDD3" s="458" t="s">
        <v>1159</v>
      </c>
      <c r="TDE3" s="458" t="s">
        <v>1159</v>
      </c>
      <c r="TDF3" s="458" t="s">
        <v>1159</v>
      </c>
      <c r="TDG3" s="458" t="s">
        <v>1159</v>
      </c>
      <c r="TDH3" s="458" t="s">
        <v>1159</v>
      </c>
      <c r="TDI3" s="458" t="s">
        <v>1159</v>
      </c>
      <c r="TDJ3" s="458" t="s">
        <v>1159</v>
      </c>
      <c r="TDK3" s="458" t="s">
        <v>1159</v>
      </c>
      <c r="TDL3" s="458" t="s">
        <v>1159</v>
      </c>
      <c r="TDM3" s="458" t="s">
        <v>1159</v>
      </c>
      <c r="TDN3" s="458" t="s">
        <v>1159</v>
      </c>
      <c r="TDO3" s="458" t="s">
        <v>1159</v>
      </c>
      <c r="TDP3" s="458" t="s">
        <v>1159</v>
      </c>
      <c r="TDQ3" s="458" t="s">
        <v>1159</v>
      </c>
      <c r="TDR3" s="458" t="s">
        <v>1159</v>
      </c>
      <c r="TDS3" s="458" t="s">
        <v>1159</v>
      </c>
      <c r="TDT3" s="458" t="s">
        <v>1159</v>
      </c>
      <c r="TDU3" s="458" t="s">
        <v>1159</v>
      </c>
      <c r="TDV3" s="458" t="s">
        <v>1159</v>
      </c>
      <c r="TDW3" s="458" t="s">
        <v>1159</v>
      </c>
      <c r="TDX3" s="458" t="s">
        <v>1159</v>
      </c>
      <c r="TDY3" s="458" t="s">
        <v>1159</v>
      </c>
      <c r="TDZ3" s="458" t="s">
        <v>1159</v>
      </c>
      <c r="TEA3" s="458" t="s">
        <v>1159</v>
      </c>
      <c r="TEB3" s="458" t="s">
        <v>1159</v>
      </c>
      <c r="TEC3" s="458" t="s">
        <v>1159</v>
      </c>
      <c r="TED3" s="458" t="s">
        <v>1159</v>
      </c>
      <c r="TEE3" s="458" t="s">
        <v>1159</v>
      </c>
      <c r="TEF3" s="458" t="s">
        <v>1159</v>
      </c>
      <c r="TEG3" s="458" t="s">
        <v>1159</v>
      </c>
      <c r="TEH3" s="458" t="s">
        <v>1159</v>
      </c>
      <c r="TEI3" s="458" t="s">
        <v>1159</v>
      </c>
      <c r="TEJ3" s="458" t="s">
        <v>1159</v>
      </c>
      <c r="TEK3" s="458" t="s">
        <v>1159</v>
      </c>
      <c r="TEL3" s="458" t="s">
        <v>1159</v>
      </c>
      <c r="TEM3" s="458" t="s">
        <v>1159</v>
      </c>
      <c r="TEN3" s="458" t="s">
        <v>1159</v>
      </c>
      <c r="TEO3" s="458" t="s">
        <v>1159</v>
      </c>
      <c r="TEP3" s="458" t="s">
        <v>1159</v>
      </c>
      <c r="TEQ3" s="458" t="s">
        <v>1159</v>
      </c>
      <c r="TER3" s="458" t="s">
        <v>1159</v>
      </c>
      <c r="TES3" s="458" t="s">
        <v>1159</v>
      </c>
      <c r="TET3" s="458" t="s">
        <v>1159</v>
      </c>
      <c r="TEU3" s="458" t="s">
        <v>1159</v>
      </c>
      <c r="TEV3" s="458" t="s">
        <v>1159</v>
      </c>
      <c r="TEW3" s="458" t="s">
        <v>1159</v>
      </c>
      <c r="TEX3" s="458" t="s">
        <v>1159</v>
      </c>
      <c r="TEY3" s="458" t="s">
        <v>1159</v>
      </c>
      <c r="TEZ3" s="458" t="s">
        <v>1159</v>
      </c>
      <c r="TFA3" s="458" t="s">
        <v>1159</v>
      </c>
      <c r="TFB3" s="458" t="s">
        <v>1159</v>
      </c>
      <c r="TFC3" s="458" t="s">
        <v>1159</v>
      </c>
      <c r="TFD3" s="458" t="s">
        <v>1159</v>
      </c>
      <c r="TFE3" s="458" t="s">
        <v>1159</v>
      </c>
      <c r="TFF3" s="458" t="s">
        <v>1159</v>
      </c>
      <c r="TFG3" s="458" t="s">
        <v>1159</v>
      </c>
      <c r="TFH3" s="458" t="s">
        <v>1159</v>
      </c>
      <c r="TFI3" s="458" t="s">
        <v>1159</v>
      </c>
      <c r="TFJ3" s="458" t="s">
        <v>1159</v>
      </c>
      <c r="TFK3" s="458" t="s">
        <v>1159</v>
      </c>
      <c r="TFL3" s="458" t="s">
        <v>1159</v>
      </c>
      <c r="TFM3" s="458" t="s">
        <v>1159</v>
      </c>
      <c r="TFN3" s="458" t="s">
        <v>1159</v>
      </c>
      <c r="TFO3" s="458" t="s">
        <v>1159</v>
      </c>
      <c r="TFP3" s="458" t="s">
        <v>1159</v>
      </c>
      <c r="TFQ3" s="458" t="s">
        <v>1159</v>
      </c>
      <c r="TFR3" s="458" t="s">
        <v>1159</v>
      </c>
      <c r="TFS3" s="458" t="s">
        <v>1159</v>
      </c>
      <c r="TFT3" s="458" t="s">
        <v>1159</v>
      </c>
      <c r="TFU3" s="458" t="s">
        <v>1159</v>
      </c>
      <c r="TFV3" s="458" t="s">
        <v>1159</v>
      </c>
      <c r="TFW3" s="458" t="s">
        <v>1159</v>
      </c>
      <c r="TFX3" s="458" t="s">
        <v>1159</v>
      </c>
      <c r="TFY3" s="458" t="s">
        <v>1159</v>
      </c>
      <c r="TFZ3" s="458" t="s">
        <v>1159</v>
      </c>
      <c r="TGA3" s="458" t="s">
        <v>1159</v>
      </c>
      <c r="TGB3" s="458" t="s">
        <v>1159</v>
      </c>
      <c r="TGC3" s="458" t="s">
        <v>1159</v>
      </c>
      <c r="TGD3" s="458" t="s">
        <v>1159</v>
      </c>
      <c r="TGE3" s="458" t="s">
        <v>1159</v>
      </c>
      <c r="TGF3" s="458" t="s">
        <v>1159</v>
      </c>
      <c r="TGG3" s="458" t="s">
        <v>1159</v>
      </c>
      <c r="TGH3" s="458" t="s">
        <v>1159</v>
      </c>
      <c r="TGI3" s="458" t="s">
        <v>1159</v>
      </c>
      <c r="TGJ3" s="458" t="s">
        <v>1159</v>
      </c>
      <c r="TGK3" s="458" t="s">
        <v>1159</v>
      </c>
      <c r="TGL3" s="458" t="s">
        <v>1159</v>
      </c>
      <c r="TGM3" s="458" t="s">
        <v>1159</v>
      </c>
      <c r="TGN3" s="458" t="s">
        <v>1159</v>
      </c>
      <c r="TGO3" s="458" t="s">
        <v>1159</v>
      </c>
      <c r="TGP3" s="458" t="s">
        <v>1159</v>
      </c>
      <c r="TGQ3" s="458" t="s">
        <v>1159</v>
      </c>
      <c r="TGR3" s="458" t="s">
        <v>1159</v>
      </c>
      <c r="TGS3" s="458" t="s">
        <v>1159</v>
      </c>
      <c r="TGT3" s="458" t="s">
        <v>1159</v>
      </c>
      <c r="TGU3" s="458" t="s">
        <v>1159</v>
      </c>
      <c r="TGV3" s="458" t="s">
        <v>1159</v>
      </c>
      <c r="TGW3" s="458" t="s">
        <v>1159</v>
      </c>
      <c r="TGX3" s="458" t="s">
        <v>1159</v>
      </c>
      <c r="TGY3" s="458" t="s">
        <v>1159</v>
      </c>
      <c r="TGZ3" s="458" t="s">
        <v>1159</v>
      </c>
      <c r="THA3" s="458" t="s">
        <v>1159</v>
      </c>
      <c r="THB3" s="458" t="s">
        <v>1159</v>
      </c>
      <c r="THC3" s="458" t="s">
        <v>1159</v>
      </c>
      <c r="THD3" s="458" t="s">
        <v>1159</v>
      </c>
      <c r="THE3" s="458" t="s">
        <v>1159</v>
      </c>
      <c r="THF3" s="458" t="s">
        <v>1159</v>
      </c>
      <c r="THG3" s="458" t="s">
        <v>1159</v>
      </c>
      <c r="THH3" s="458" t="s">
        <v>1159</v>
      </c>
      <c r="THI3" s="458" t="s">
        <v>1159</v>
      </c>
      <c r="THJ3" s="458" t="s">
        <v>1159</v>
      </c>
      <c r="THK3" s="458" t="s">
        <v>1159</v>
      </c>
      <c r="THL3" s="458" t="s">
        <v>1159</v>
      </c>
      <c r="THM3" s="458" t="s">
        <v>1159</v>
      </c>
      <c r="THN3" s="458" t="s">
        <v>1159</v>
      </c>
      <c r="THO3" s="458" t="s">
        <v>1159</v>
      </c>
      <c r="THP3" s="458" t="s">
        <v>1159</v>
      </c>
      <c r="THQ3" s="458" t="s">
        <v>1159</v>
      </c>
      <c r="THR3" s="458" t="s">
        <v>1159</v>
      </c>
      <c r="THS3" s="458" t="s">
        <v>1159</v>
      </c>
      <c r="THT3" s="458" t="s">
        <v>1159</v>
      </c>
      <c r="THU3" s="458" t="s">
        <v>1159</v>
      </c>
      <c r="THV3" s="458" t="s">
        <v>1159</v>
      </c>
      <c r="THW3" s="458" t="s">
        <v>1159</v>
      </c>
      <c r="THX3" s="458" t="s">
        <v>1159</v>
      </c>
      <c r="THY3" s="458" t="s">
        <v>1159</v>
      </c>
      <c r="THZ3" s="458" t="s">
        <v>1159</v>
      </c>
      <c r="TIA3" s="458" t="s">
        <v>1159</v>
      </c>
      <c r="TIB3" s="458" t="s">
        <v>1159</v>
      </c>
      <c r="TIC3" s="458" t="s">
        <v>1159</v>
      </c>
      <c r="TID3" s="458" t="s">
        <v>1159</v>
      </c>
      <c r="TIE3" s="458" t="s">
        <v>1159</v>
      </c>
      <c r="TIF3" s="458" t="s">
        <v>1159</v>
      </c>
      <c r="TIG3" s="458" t="s">
        <v>1159</v>
      </c>
      <c r="TIH3" s="458" t="s">
        <v>1159</v>
      </c>
      <c r="TII3" s="458" t="s">
        <v>1159</v>
      </c>
      <c r="TIJ3" s="458" t="s">
        <v>1159</v>
      </c>
      <c r="TIK3" s="458" t="s">
        <v>1159</v>
      </c>
      <c r="TIL3" s="458" t="s">
        <v>1159</v>
      </c>
      <c r="TIM3" s="458" t="s">
        <v>1159</v>
      </c>
      <c r="TIN3" s="458" t="s">
        <v>1159</v>
      </c>
      <c r="TIO3" s="458" t="s">
        <v>1159</v>
      </c>
      <c r="TIP3" s="458" t="s">
        <v>1159</v>
      </c>
      <c r="TIQ3" s="458" t="s">
        <v>1159</v>
      </c>
      <c r="TIR3" s="458" t="s">
        <v>1159</v>
      </c>
      <c r="TIS3" s="458" t="s">
        <v>1159</v>
      </c>
      <c r="TIT3" s="458" t="s">
        <v>1159</v>
      </c>
      <c r="TIU3" s="458" t="s">
        <v>1159</v>
      </c>
      <c r="TIV3" s="458" t="s">
        <v>1159</v>
      </c>
      <c r="TIW3" s="458" t="s">
        <v>1159</v>
      </c>
      <c r="TIX3" s="458" t="s">
        <v>1159</v>
      </c>
      <c r="TIY3" s="458" t="s">
        <v>1159</v>
      </c>
      <c r="TIZ3" s="458" t="s">
        <v>1159</v>
      </c>
      <c r="TJA3" s="458" t="s">
        <v>1159</v>
      </c>
      <c r="TJB3" s="458" t="s">
        <v>1159</v>
      </c>
      <c r="TJC3" s="458" t="s">
        <v>1159</v>
      </c>
      <c r="TJD3" s="458" t="s">
        <v>1159</v>
      </c>
      <c r="TJE3" s="458" t="s">
        <v>1159</v>
      </c>
      <c r="TJF3" s="458" t="s">
        <v>1159</v>
      </c>
      <c r="TJG3" s="458" t="s">
        <v>1159</v>
      </c>
      <c r="TJH3" s="458" t="s">
        <v>1159</v>
      </c>
      <c r="TJI3" s="458" t="s">
        <v>1159</v>
      </c>
      <c r="TJJ3" s="458" t="s">
        <v>1159</v>
      </c>
      <c r="TJK3" s="458" t="s">
        <v>1159</v>
      </c>
      <c r="TJL3" s="458" t="s">
        <v>1159</v>
      </c>
      <c r="TJM3" s="458" t="s">
        <v>1159</v>
      </c>
      <c r="TJN3" s="458" t="s">
        <v>1159</v>
      </c>
      <c r="TJO3" s="458" t="s">
        <v>1159</v>
      </c>
      <c r="TJP3" s="458" t="s">
        <v>1159</v>
      </c>
      <c r="TJQ3" s="458" t="s">
        <v>1159</v>
      </c>
      <c r="TJR3" s="458" t="s">
        <v>1159</v>
      </c>
      <c r="TJS3" s="458" t="s">
        <v>1159</v>
      </c>
      <c r="TJT3" s="458" t="s">
        <v>1159</v>
      </c>
      <c r="TJU3" s="458" t="s">
        <v>1159</v>
      </c>
      <c r="TJV3" s="458" t="s">
        <v>1159</v>
      </c>
      <c r="TJW3" s="458" t="s">
        <v>1159</v>
      </c>
      <c r="TJX3" s="458" t="s">
        <v>1159</v>
      </c>
      <c r="TJY3" s="458" t="s">
        <v>1159</v>
      </c>
      <c r="TJZ3" s="458" t="s">
        <v>1159</v>
      </c>
      <c r="TKA3" s="458" t="s">
        <v>1159</v>
      </c>
      <c r="TKB3" s="458" t="s">
        <v>1159</v>
      </c>
      <c r="TKC3" s="458" t="s">
        <v>1159</v>
      </c>
      <c r="TKD3" s="458" t="s">
        <v>1159</v>
      </c>
      <c r="TKE3" s="458" t="s">
        <v>1159</v>
      </c>
      <c r="TKF3" s="458" t="s">
        <v>1159</v>
      </c>
      <c r="TKG3" s="458" t="s">
        <v>1159</v>
      </c>
      <c r="TKH3" s="458" t="s">
        <v>1159</v>
      </c>
      <c r="TKI3" s="458" t="s">
        <v>1159</v>
      </c>
      <c r="TKJ3" s="458" t="s">
        <v>1159</v>
      </c>
      <c r="TKK3" s="458" t="s">
        <v>1159</v>
      </c>
      <c r="TKL3" s="458" t="s">
        <v>1159</v>
      </c>
      <c r="TKM3" s="458" t="s">
        <v>1159</v>
      </c>
      <c r="TKN3" s="458" t="s">
        <v>1159</v>
      </c>
      <c r="TKO3" s="458" t="s">
        <v>1159</v>
      </c>
      <c r="TKP3" s="458" t="s">
        <v>1159</v>
      </c>
      <c r="TKQ3" s="458" t="s">
        <v>1159</v>
      </c>
      <c r="TKR3" s="458" t="s">
        <v>1159</v>
      </c>
      <c r="TKS3" s="458" t="s">
        <v>1159</v>
      </c>
      <c r="TKT3" s="458" t="s">
        <v>1159</v>
      </c>
      <c r="TKU3" s="458" t="s">
        <v>1159</v>
      </c>
      <c r="TKV3" s="458" t="s">
        <v>1159</v>
      </c>
      <c r="TKW3" s="458" t="s">
        <v>1159</v>
      </c>
      <c r="TKX3" s="458" t="s">
        <v>1159</v>
      </c>
      <c r="TKY3" s="458" t="s">
        <v>1159</v>
      </c>
      <c r="TKZ3" s="458" t="s">
        <v>1159</v>
      </c>
      <c r="TLA3" s="458" t="s">
        <v>1159</v>
      </c>
      <c r="TLB3" s="458" t="s">
        <v>1159</v>
      </c>
      <c r="TLC3" s="458" t="s">
        <v>1159</v>
      </c>
      <c r="TLD3" s="458" t="s">
        <v>1159</v>
      </c>
      <c r="TLE3" s="458" t="s">
        <v>1159</v>
      </c>
      <c r="TLF3" s="458" t="s">
        <v>1159</v>
      </c>
      <c r="TLG3" s="458" t="s">
        <v>1159</v>
      </c>
      <c r="TLH3" s="458" t="s">
        <v>1159</v>
      </c>
      <c r="TLI3" s="458" t="s">
        <v>1159</v>
      </c>
      <c r="TLJ3" s="458" t="s">
        <v>1159</v>
      </c>
      <c r="TLK3" s="458" t="s">
        <v>1159</v>
      </c>
      <c r="TLL3" s="458" t="s">
        <v>1159</v>
      </c>
      <c r="TLM3" s="458" t="s">
        <v>1159</v>
      </c>
      <c r="TLN3" s="458" t="s">
        <v>1159</v>
      </c>
      <c r="TLO3" s="458" t="s">
        <v>1159</v>
      </c>
      <c r="TLP3" s="458" t="s">
        <v>1159</v>
      </c>
      <c r="TLQ3" s="458" t="s">
        <v>1159</v>
      </c>
      <c r="TLR3" s="458" t="s">
        <v>1159</v>
      </c>
      <c r="TLS3" s="458" t="s">
        <v>1159</v>
      </c>
      <c r="TLT3" s="458" t="s">
        <v>1159</v>
      </c>
      <c r="TLU3" s="458" t="s">
        <v>1159</v>
      </c>
      <c r="TLV3" s="458" t="s">
        <v>1159</v>
      </c>
      <c r="TLW3" s="458" t="s">
        <v>1159</v>
      </c>
      <c r="TLX3" s="458" t="s">
        <v>1159</v>
      </c>
      <c r="TLY3" s="458" t="s">
        <v>1159</v>
      </c>
      <c r="TLZ3" s="458" t="s">
        <v>1159</v>
      </c>
      <c r="TMA3" s="458" t="s">
        <v>1159</v>
      </c>
      <c r="TMB3" s="458" t="s">
        <v>1159</v>
      </c>
      <c r="TMC3" s="458" t="s">
        <v>1159</v>
      </c>
      <c r="TMD3" s="458" t="s">
        <v>1159</v>
      </c>
      <c r="TME3" s="458" t="s">
        <v>1159</v>
      </c>
      <c r="TMF3" s="458" t="s">
        <v>1159</v>
      </c>
      <c r="TMG3" s="458" t="s">
        <v>1159</v>
      </c>
      <c r="TMH3" s="458" t="s">
        <v>1159</v>
      </c>
      <c r="TMI3" s="458" t="s">
        <v>1159</v>
      </c>
      <c r="TMJ3" s="458" t="s">
        <v>1159</v>
      </c>
      <c r="TMK3" s="458" t="s">
        <v>1159</v>
      </c>
      <c r="TML3" s="458" t="s">
        <v>1159</v>
      </c>
      <c r="TMM3" s="458" t="s">
        <v>1159</v>
      </c>
      <c r="TMN3" s="458" t="s">
        <v>1159</v>
      </c>
      <c r="TMO3" s="458" t="s">
        <v>1159</v>
      </c>
      <c r="TMP3" s="458" t="s">
        <v>1159</v>
      </c>
      <c r="TMQ3" s="458" t="s">
        <v>1159</v>
      </c>
      <c r="TMR3" s="458" t="s">
        <v>1159</v>
      </c>
      <c r="TMS3" s="458" t="s">
        <v>1159</v>
      </c>
      <c r="TMT3" s="458" t="s">
        <v>1159</v>
      </c>
      <c r="TMU3" s="458" t="s">
        <v>1159</v>
      </c>
      <c r="TMV3" s="458" t="s">
        <v>1159</v>
      </c>
      <c r="TMW3" s="458" t="s">
        <v>1159</v>
      </c>
      <c r="TMX3" s="458" t="s">
        <v>1159</v>
      </c>
      <c r="TMY3" s="458" t="s">
        <v>1159</v>
      </c>
      <c r="TMZ3" s="458" t="s">
        <v>1159</v>
      </c>
      <c r="TNA3" s="458" t="s">
        <v>1159</v>
      </c>
      <c r="TNB3" s="458" t="s">
        <v>1159</v>
      </c>
      <c r="TNC3" s="458" t="s">
        <v>1159</v>
      </c>
      <c r="TND3" s="458" t="s">
        <v>1159</v>
      </c>
      <c r="TNE3" s="458" t="s">
        <v>1159</v>
      </c>
      <c r="TNF3" s="458" t="s">
        <v>1159</v>
      </c>
      <c r="TNG3" s="458" t="s">
        <v>1159</v>
      </c>
      <c r="TNH3" s="458" t="s">
        <v>1159</v>
      </c>
      <c r="TNI3" s="458" t="s">
        <v>1159</v>
      </c>
      <c r="TNJ3" s="458" t="s">
        <v>1159</v>
      </c>
      <c r="TNK3" s="458" t="s">
        <v>1159</v>
      </c>
      <c r="TNL3" s="458" t="s">
        <v>1159</v>
      </c>
      <c r="TNM3" s="458" t="s">
        <v>1159</v>
      </c>
      <c r="TNN3" s="458" t="s">
        <v>1159</v>
      </c>
      <c r="TNO3" s="458" t="s">
        <v>1159</v>
      </c>
      <c r="TNP3" s="458" t="s">
        <v>1159</v>
      </c>
      <c r="TNQ3" s="458" t="s">
        <v>1159</v>
      </c>
      <c r="TNR3" s="458" t="s">
        <v>1159</v>
      </c>
      <c r="TNS3" s="458" t="s">
        <v>1159</v>
      </c>
      <c r="TNT3" s="458" t="s">
        <v>1159</v>
      </c>
      <c r="TNU3" s="458" t="s">
        <v>1159</v>
      </c>
      <c r="TNV3" s="458" t="s">
        <v>1159</v>
      </c>
      <c r="TNW3" s="458" t="s">
        <v>1159</v>
      </c>
      <c r="TNX3" s="458" t="s">
        <v>1159</v>
      </c>
      <c r="TNY3" s="458" t="s">
        <v>1159</v>
      </c>
      <c r="TNZ3" s="458" t="s">
        <v>1159</v>
      </c>
      <c r="TOA3" s="458" t="s">
        <v>1159</v>
      </c>
      <c r="TOB3" s="458" t="s">
        <v>1159</v>
      </c>
      <c r="TOC3" s="458" t="s">
        <v>1159</v>
      </c>
      <c r="TOD3" s="458" t="s">
        <v>1159</v>
      </c>
      <c r="TOE3" s="458" t="s">
        <v>1159</v>
      </c>
      <c r="TOF3" s="458" t="s">
        <v>1159</v>
      </c>
      <c r="TOG3" s="458" t="s">
        <v>1159</v>
      </c>
      <c r="TOH3" s="458" t="s">
        <v>1159</v>
      </c>
      <c r="TOI3" s="458" t="s">
        <v>1159</v>
      </c>
      <c r="TOJ3" s="458" t="s">
        <v>1159</v>
      </c>
      <c r="TOK3" s="458" t="s">
        <v>1159</v>
      </c>
      <c r="TOL3" s="458" t="s">
        <v>1159</v>
      </c>
      <c r="TOM3" s="458" t="s">
        <v>1159</v>
      </c>
      <c r="TON3" s="458" t="s">
        <v>1159</v>
      </c>
      <c r="TOO3" s="458" t="s">
        <v>1159</v>
      </c>
      <c r="TOP3" s="458" t="s">
        <v>1159</v>
      </c>
      <c r="TOQ3" s="458" t="s">
        <v>1159</v>
      </c>
      <c r="TOR3" s="458" t="s">
        <v>1159</v>
      </c>
      <c r="TOS3" s="458" t="s">
        <v>1159</v>
      </c>
      <c r="TOT3" s="458" t="s">
        <v>1159</v>
      </c>
      <c r="TOU3" s="458" t="s">
        <v>1159</v>
      </c>
      <c r="TOV3" s="458" t="s">
        <v>1159</v>
      </c>
      <c r="TOW3" s="458" t="s">
        <v>1159</v>
      </c>
      <c r="TOX3" s="458" t="s">
        <v>1159</v>
      </c>
      <c r="TOY3" s="458" t="s">
        <v>1159</v>
      </c>
      <c r="TOZ3" s="458" t="s">
        <v>1159</v>
      </c>
      <c r="TPA3" s="458" t="s">
        <v>1159</v>
      </c>
      <c r="TPB3" s="458" t="s">
        <v>1159</v>
      </c>
      <c r="TPC3" s="458" t="s">
        <v>1159</v>
      </c>
      <c r="TPD3" s="458" t="s">
        <v>1159</v>
      </c>
      <c r="TPE3" s="458" t="s">
        <v>1159</v>
      </c>
      <c r="TPF3" s="458" t="s">
        <v>1159</v>
      </c>
      <c r="TPG3" s="458" t="s">
        <v>1159</v>
      </c>
      <c r="TPH3" s="458" t="s">
        <v>1159</v>
      </c>
      <c r="TPI3" s="458" t="s">
        <v>1159</v>
      </c>
      <c r="TPJ3" s="458" t="s">
        <v>1159</v>
      </c>
      <c r="TPK3" s="458" t="s">
        <v>1159</v>
      </c>
      <c r="TPL3" s="458" t="s">
        <v>1159</v>
      </c>
      <c r="TPM3" s="458" t="s">
        <v>1159</v>
      </c>
      <c r="TPN3" s="458" t="s">
        <v>1159</v>
      </c>
      <c r="TPO3" s="458" t="s">
        <v>1159</v>
      </c>
      <c r="TPP3" s="458" t="s">
        <v>1159</v>
      </c>
      <c r="TPQ3" s="458" t="s">
        <v>1159</v>
      </c>
      <c r="TPR3" s="458" t="s">
        <v>1159</v>
      </c>
      <c r="TPS3" s="458" t="s">
        <v>1159</v>
      </c>
      <c r="TPT3" s="458" t="s">
        <v>1159</v>
      </c>
      <c r="TPU3" s="458" t="s">
        <v>1159</v>
      </c>
      <c r="TPV3" s="458" t="s">
        <v>1159</v>
      </c>
      <c r="TPW3" s="458" t="s">
        <v>1159</v>
      </c>
      <c r="TPX3" s="458" t="s">
        <v>1159</v>
      </c>
      <c r="TPY3" s="458" t="s">
        <v>1159</v>
      </c>
      <c r="TPZ3" s="458" t="s">
        <v>1159</v>
      </c>
      <c r="TQA3" s="458" t="s">
        <v>1159</v>
      </c>
      <c r="TQB3" s="458" t="s">
        <v>1159</v>
      </c>
      <c r="TQC3" s="458" t="s">
        <v>1159</v>
      </c>
      <c r="TQD3" s="458" t="s">
        <v>1159</v>
      </c>
      <c r="TQE3" s="458" t="s">
        <v>1159</v>
      </c>
      <c r="TQF3" s="458" t="s">
        <v>1159</v>
      </c>
      <c r="TQG3" s="458" t="s">
        <v>1159</v>
      </c>
      <c r="TQH3" s="458" t="s">
        <v>1159</v>
      </c>
      <c r="TQI3" s="458" t="s">
        <v>1159</v>
      </c>
      <c r="TQJ3" s="458" t="s">
        <v>1159</v>
      </c>
      <c r="TQK3" s="458" t="s">
        <v>1159</v>
      </c>
      <c r="TQL3" s="458" t="s">
        <v>1159</v>
      </c>
      <c r="TQM3" s="458" t="s">
        <v>1159</v>
      </c>
      <c r="TQN3" s="458" t="s">
        <v>1159</v>
      </c>
      <c r="TQO3" s="458" t="s">
        <v>1159</v>
      </c>
      <c r="TQP3" s="458" t="s">
        <v>1159</v>
      </c>
      <c r="TQQ3" s="458" t="s">
        <v>1159</v>
      </c>
      <c r="TQR3" s="458" t="s">
        <v>1159</v>
      </c>
      <c r="TQS3" s="458" t="s">
        <v>1159</v>
      </c>
      <c r="TQT3" s="458" t="s">
        <v>1159</v>
      </c>
      <c r="TQU3" s="458" t="s">
        <v>1159</v>
      </c>
      <c r="TQV3" s="458" t="s">
        <v>1159</v>
      </c>
      <c r="TQW3" s="458" t="s">
        <v>1159</v>
      </c>
      <c r="TQX3" s="458" t="s">
        <v>1159</v>
      </c>
      <c r="TQY3" s="458" t="s">
        <v>1159</v>
      </c>
      <c r="TQZ3" s="458" t="s">
        <v>1159</v>
      </c>
      <c r="TRA3" s="458" t="s">
        <v>1159</v>
      </c>
      <c r="TRB3" s="458" t="s">
        <v>1159</v>
      </c>
      <c r="TRC3" s="458" t="s">
        <v>1159</v>
      </c>
      <c r="TRD3" s="458" t="s">
        <v>1159</v>
      </c>
      <c r="TRE3" s="458" t="s">
        <v>1159</v>
      </c>
      <c r="TRF3" s="458" t="s">
        <v>1159</v>
      </c>
      <c r="TRG3" s="458" t="s">
        <v>1159</v>
      </c>
      <c r="TRH3" s="458" t="s">
        <v>1159</v>
      </c>
      <c r="TRI3" s="458" t="s">
        <v>1159</v>
      </c>
      <c r="TRJ3" s="458" t="s">
        <v>1159</v>
      </c>
      <c r="TRK3" s="458" t="s">
        <v>1159</v>
      </c>
      <c r="TRL3" s="458" t="s">
        <v>1159</v>
      </c>
      <c r="TRM3" s="458" t="s">
        <v>1159</v>
      </c>
      <c r="TRN3" s="458" t="s">
        <v>1159</v>
      </c>
      <c r="TRO3" s="458" t="s">
        <v>1159</v>
      </c>
      <c r="TRP3" s="458" t="s">
        <v>1159</v>
      </c>
      <c r="TRQ3" s="458" t="s">
        <v>1159</v>
      </c>
      <c r="TRR3" s="458" t="s">
        <v>1159</v>
      </c>
      <c r="TRS3" s="458" t="s">
        <v>1159</v>
      </c>
      <c r="TRT3" s="458" t="s">
        <v>1159</v>
      </c>
      <c r="TRU3" s="458" t="s">
        <v>1159</v>
      </c>
      <c r="TRV3" s="458" t="s">
        <v>1159</v>
      </c>
      <c r="TRW3" s="458" t="s">
        <v>1159</v>
      </c>
      <c r="TRX3" s="458" t="s">
        <v>1159</v>
      </c>
      <c r="TRY3" s="458" t="s">
        <v>1159</v>
      </c>
      <c r="TRZ3" s="458" t="s">
        <v>1159</v>
      </c>
      <c r="TSA3" s="458" t="s">
        <v>1159</v>
      </c>
      <c r="TSB3" s="458" t="s">
        <v>1159</v>
      </c>
      <c r="TSC3" s="458" t="s">
        <v>1159</v>
      </c>
      <c r="TSD3" s="458" t="s">
        <v>1159</v>
      </c>
      <c r="TSE3" s="458" t="s">
        <v>1159</v>
      </c>
      <c r="TSF3" s="458" t="s">
        <v>1159</v>
      </c>
      <c r="TSG3" s="458" t="s">
        <v>1159</v>
      </c>
      <c r="TSH3" s="458" t="s">
        <v>1159</v>
      </c>
      <c r="TSI3" s="458" t="s">
        <v>1159</v>
      </c>
      <c r="TSJ3" s="458" t="s">
        <v>1159</v>
      </c>
      <c r="TSK3" s="458" t="s">
        <v>1159</v>
      </c>
      <c r="TSL3" s="458" t="s">
        <v>1159</v>
      </c>
      <c r="TSM3" s="458" t="s">
        <v>1159</v>
      </c>
      <c r="TSN3" s="458" t="s">
        <v>1159</v>
      </c>
      <c r="TSO3" s="458" t="s">
        <v>1159</v>
      </c>
      <c r="TSP3" s="458" t="s">
        <v>1159</v>
      </c>
      <c r="TSQ3" s="458" t="s">
        <v>1159</v>
      </c>
      <c r="TSR3" s="458" t="s">
        <v>1159</v>
      </c>
      <c r="TSS3" s="458" t="s">
        <v>1159</v>
      </c>
      <c r="TST3" s="458" t="s">
        <v>1159</v>
      </c>
      <c r="TSU3" s="458" t="s">
        <v>1159</v>
      </c>
      <c r="TSV3" s="458" t="s">
        <v>1159</v>
      </c>
      <c r="TSW3" s="458" t="s">
        <v>1159</v>
      </c>
      <c r="TSX3" s="458" t="s">
        <v>1159</v>
      </c>
      <c r="TSY3" s="458" t="s">
        <v>1159</v>
      </c>
      <c r="TSZ3" s="458" t="s">
        <v>1159</v>
      </c>
      <c r="TTA3" s="458" t="s">
        <v>1159</v>
      </c>
      <c r="TTB3" s="458" t="s">
        <v>1159</v>
      </c>
      <c r="TTC3" s="458" t="s">
        <v>1159</v>
      </c>
      <c r="TTD3" s="458" t="s">
        <v>1159</v>
      </c>
      <c r="TTE3" s="458" t="s">
        <v>1159</v>
      </c>
      <c r="TTF3" s="458" t="s">
        <v>1159</v>
      </c>
      <c r="TTG3" s="458" t="s">
        <v>1159</v>
      </c>
      <c r="TTH3" s="458" t="s">
        <v>1159</v>
      </c>
      <c r="TTI3" s="458" t="s">
        <v>1159</v>
      </c>
      <c r="TTJ3" s="458" t="s">
        <v>1159</v>
      </c>
      <c r="TTK3" s="458" t="s">
        <v>1159</v>
      </c>
      <c r="TTL3" s="458" t="s">
        <v>1159</v>
      </c>
      <c r="TTM3" s="458" t="s">
        <v>1159</v>
      </c>
      <c r="TTN3" s="458" t="s">
        <v>1159</v>
      </c>
      <c r="TTO3" s="458" t="s">
        <v>1159</v>
      </c>
      <c r="TTP3" s="458" t="s">
        <v>1159</v>
      </c>
      <c r="TTQ3" s="458" t="s">
        <v>1159</v>
      </c>
      <c r="TTR3" s="458" t="s">
        <v>1159</v>
      </c>
      <c r="TTS3" s="458" t="s">
        <v>1159</v>
      </c>
      <c r="TTT3" s="458" t="s">
        <v>1159</v>
      </c>
      <c r="TTU3" s="458" t="s">
        <v>1159</v>
      </c>
      <c r="TTV3" s="458" t="s">
        <v>1159</v>
      </c>
      <c r="TTW3" s="458" t="s">
        <v>1159</v>
      </c>
      <c r="TTX3" s="458" t="s">
        <v>1159</v>
      </c>
      <c r="TTY3" s="458" t="s">
        <v>1159</v>
      </c>
      <c r="TTZ3" s="458" t="s">
        <v>1159</v>
      </c>
      <c r="TUA3" s="458" t="s">
        <v>1159</v>
      </c>
      <c r="TUB3" s="458" t="s">
        <v>1159</v>
      </c>
      <c r="TUC3" s="458" t="s">
        <v>1159</v>
      </c>
      <c r="TUD3" s="458" t="s">
        <v>1159</v>
      </c>
      <c r="TUE3" s="458" t="s">
        <v>1159</v>
      </c>
      <c r="TUF3" s="458" t="s">
        <v>1159</v>
      </c>
      <c r="TUG3" s="458" t="s">
        <v>1159</v>
      </c>
      <c r="TUH3" s="458" t="s">
        <v>1159</v>
      </c>
      <c r="TUI3" s="458" t="s">
        <v>1159</v>
      </c>
      <c r="TUJ3" s="458" t="s">
        <v>1159</v>
      </c>
      <c r="TUK3" s="458" t="s">
        <v>1159</v>
      </c>
      <c r="TUL3" s="458" t="s">
        <v>1159</v>
      </c>
      <c r="TUM3" s="458" t="s">
        <v>1159</v>
      </c>
      <c r="TUN3" s="458" t="s">
        <v>1159</v>
      </c>
      <c r="TUO3" s="458" t="s">
        <v>1159</v>
      </c>
      <c r="TUP3" s="458" t="s">
        <v>1159</v>
      </c>
      <c r="TUQ3" s="458" t="s">
        <v>1159</v>
      </c>
      <c r="TUR3" s="458" t="s">
        <v>1159</v>
      </c>
      <c r="TUS3" s="458" t="s">
        <v>1159</v>
      </c>
      <c r="TUT3" s="458" t="s">
        <v>1159</v>
      </c>
      <c r="TUU3" s="458" t="s">
        <v>1159</v>
      </c>
      <c r="TUV3" s="458" t="s">
        <v>1159</v>
      </c>
      <c r="TUW3" s="458" t="s">
        <v>1159</v>
      </c>
      <c r="TUX3" s="458" t="s">
        <v>1159</v>
      </c>
      <c r="TUY3" s="458" t="s">
        <v>1159</v>
      </c>
      <c r="TUZ3" s="458" t="s">
        <v>1159</v>
      </c>
      <c r="TVA3" s="458" t="s">
        <v>1159</v>
      </c>
      <c r="TVB3" s="458" t="s">
        <v>1159</v>
      </c>
      <c r="TVC3" s="458" t="s">
        <v>1159</v>
      </c>
      <c r="TVD3" s="458" t="s">
        <v>1159</v>
      </c>
      <c r="TVE3" s="458" t="s">
        <v>1159</v>
      </c>
      <c r="TVF3" s="458" t="s">
        <v>1159</v>
      </c>
      <c r="TVG3" s="458" t="s">
        <v>1159</v>
      </c>
      <c r="TVH3" s="458" t="s">
        <v>1159</v>
      </c>
      <c r="TVI3" s="458" t="s">
        <v>1159</v>
      </c>
      <c r="TVJ3" s="458" t="s">
        <v>1159</v>
      </c>
      <c r="TVK3" s="458" t="s">
        <v>1159</v>
      </c>
      <c r="TVL3" s="458" t="s">
        <v>1159</v>
      </c>
      <c r="TVM3" s="458" t="s">
        <v>1159</v>
      </c>
      <c r="TVN3" s="458" t="s">
        <v>1159</v>
      </c>
      <c r="TVO3" s="458" t="s">
        <v>1159</v>
      </c>
      <c r="TVP3" s="458" t="s">
        <v>1159</v>
      </c>
      <c r="TVQ3" s="458" t="s">
        <v>1159</v>
      </c>
      <c r="TVR3" s="458" t="s">
        <v>1159</v>
      </c>
      <c r="TVS3" s="458" t="s">
        <v>1159</v>
      </c>
      <c r="TVT3" s="458" t="s">
        <v>1159</v>
      </c>
      <c r="TVU3" s="458" t="s">
        <v>1159</v>
      </c>
      <c r="TVV3" s="458" t="s">
        <v>1159</v>
      </c>
      <c r="TVW3" s="458" t="s">
        <v>1159</v>
      </c>
      <c r="TVX3" s="458" t="s">
        <v>1159</v>
      </c>
      <c r="TVY3" s="458" t="s">
        <v>1159</v>
      </c>
      <c r="TVZ3" s="458" t="s">
        <v>1159</v>
      </c>
      <c r="TWA3" s="458" t="s">
        <v>1159</v>
      </c>
      <c r="TWB3" s="458" t="s">
        <v>1159</v>
      </c>
      <c r="TWC3" s="458" t="s">
        <v>1159</v>
      </c>
      <c r="TWD3" s="458" t="s">
        <v>1159</v>
      </c>
      <c r="TWE3" s="458" t="s">
        <v>1159</v>
      </c>
      <c r="TWF3" s="458" t="s">
        <v>1159</v>
      </c>
      <c r="TWG3" s="458" t="s">
        <v>1159</v>
      </c>
      <c r="TWH3" s="458" t="s">
        <v>1159</v>
      </c>
      <c r="TWI3" s="458" t="s">
        <v>1159</v>
      </c>
      <c r="TWJ3" s="458" t="s">
        <v>1159</v>
      </c>
      <c r="TWK3" s="458" t="s">
        <v>1159</v>
      </c>
      <c r="TWL3" s="458" t="s">
        <v>1159</v>
      </c>
      <c r="TWM3" s="458" t="s">
        <v>1159</v>
      </c>
      <c r="TWN3" s="458" t="s">
        <v>1159</v>
      </c>
      <c r="TWO3" s="458" t="s">
        <v>1159</v>
      </c>
      <c r="TWP3" s="458" t="s">
        <v>1159</v>
      </c>
      <c r="TWQ3" s="458" t="s">
        <v>1159</v>
      </c>
      <c r="TWR3" s="458" t="s">
        <v>1159</v>
      </c>
      <c r="TWS3" s="458" t="s">
        <v>1159</v>
      </c>
      <c r="TWT3" s="458" t="s">
        <v>1159</v>
      </c>
      <c r="TWU3" s="458" t="s">
        <v>1159</v>
      </c>
      <c r="TWV3" s="458" t="s">
        <v>1159</v>
      </c>
      <c r="TWW3" s="458" t="s">
        <v>1159</v>
      </c>
      <c r="TWX3" s="458" t="s">
        <v>1159</v>
      </c>
      <c r="TWY3" s="458" t="s">
        <v>1159</v>
      </c>
      <c r="TWZ3" s="458" t="s">
        <v>1159</v>
      </c>
      <c r="TXA3" s="458" t="s">
        <v>1159</v>
      </c>
      <c r="TXB3" s="458" t="s">
        <v>1159</v>
      </c>
      <c r="TXC3" s="458" t="s">
        <v>1159</v>
      </c>
      <c r="TXD3" s="458" t="s">
        <v>1159</v>
      </c>
      <c r="TXE3" s="458" t="s">
        <v>1159</v>
      </c>
      <c r="TXF3" s="458" t="s">
        <v>1159</v>
      </c>
      <c r="TXG3" s="458" t="s">
        <v>1159</v>
      </c>
      <c r="TXH3" s="458" t="s">
        <v>1159</v>
      </c>
      <c r="TXI3" s="458" t="s">
        <v>1159</v>
      </c>
      <c r="TXJ3" s="458" t="s">
        <v>1159</v>
      </c>
      <c r="TXK3" s="458" t="s">
        <v>1159</v>
      </c>
      <c r="TXL3" s="458" t="s">
        <v>1159</v>
      </c>
      <c r="TXM3" s="458" t="s">
        <v>1159</v>
      </c>
      <c r="TXN3" s="458" t="s">
        <v>1159</v>
      </c>
      <c r="TXO3" s="458" t="s">
        <v>1159</v>
      </c>
      <c r="TXP3" s="458" t="s">
        <v>1159</v>
      </c>
      <c r="TXQ3" s="458" t="s">
        <v>1159</v>
      </c>
      <c r="TXR3" s="458" t="s">
        <v>1159</v>
      </c>
      <c r="TXS3" s="458" t="s">
        <v>1159</v>
      </c>
      <c r="TXT3" s="458" t="s">
        <v>1159</v>
      </c>
      <c r="TXU3" s="458" t="s">
        <v>1159</v>
      </c>
      <c r="TXV3" s="458" t="s">
        <v>1159</v>
      </c>
      <c r="TXW3" s="458" t="s">
        <v>1159</v>
      </c>
      <c r="TXX3" s="458" t="s">
        <v>1159</v>
      </c>
      <c r="TXY3" s="458" t="s">
        <v>1159</v>
      </c>
      <c r="TXZ3" s="458" t="s">
        <v>1159</v>
      </c>
      <c r="TYA3" s="458" t="s">
        <v>1159</v>
      </c>
      <c r="TYB3" s="458" t="s">
        <v>1159</v>
      </c>
      <c r="TYC3" s="458" t="s">
        <v>1159</v>
      </c>
      <c r="TYD3" s="458" t="s">
        <v>1159</v>
      </c>
      <c r="TYE3" s="458" t="s">
        <v>1159</v>
      </c>
      <c r="TYF3" s="458" t="s">
        <v>1159</v>
      </c>
      <c r="TYG3" s="458" t="s">
        <v>1159</v>
      </c>
      <c r="TYH3" s="458" t="s">
        <v>1159</v>
      </c>
      <c r="TYI3" s="458" t="s">
        <v>1159</v>
      </c>
      <c r="TYJ3" s="458" t="s">
        <v>1159</v>
      </c>
      <c r="TYK3" s="458" t="s">
        <v>1159</v>
      </c>
      <c r="TYL3" s="458" t="s">
        <v>1159</v>
      </c>
      <c r="TYM3" s="458" t="s">
        <v>1159</v>
      </c>
      <c r="TYN3" s="458" t="s">
        <v>1159</v>
      </c>
      <c r="TYO3" s="458" t="s">
        <v>1159</v>
      </c>
      <c r="TYP3" s="458" t="s">
        <v>1159</v>
      </c>
      <c r="TYQ3" s="458" t="s">
        <v>1159</v>
      </c>
      <c r="TYR3" s="458" t="s">
        <v>1159</v>
      </c>
      <c r="TYS3" s="458" t="s">
        <v>1159</v>
      </c>
      <c r="TYT3" s="458" t="s">
        <v>1159</v>
      </c>
      <c r="TYU3" s="458" t="s">
        <v>1159</v>
      </c>
      <c r="TYV3" s="458" t="s">
        <v>1159</v>
      </c>
      <c r="TYW3" s="458" t="s">
        <v>1159</v>
      </c>
      <c r="TYX3" s="458" t="s">
        <v>1159</v>
      </c>
      <c r="TYY3" s="458" t="s">
        <v>1159</v>
      </c>
      <c r="TYZ3" s="458" t="s">
        <v>1159</v>
      </c>
      <c r="TZA3" s="458" t="s">
        <v>1159</v>
      </c>
      <c r="TZB3" s="458" t="s">
        <v>1159</v>
      </c>
      <c r="TZC3" s="458" t="s">
        <v>1159</v>
      </c>
      <c r="TZD3" s="458" t="s">
        <v>1159</v>
      </c>
      <c r="TZE3" s="458" t="s">
        <v>1159</v>
      </c>
      <c r="TZF3" s="458" t="s">
        <v>1159</v>
      </c>
      <c r="TZG3" s="458" t="s">
        <v>1159</v>
      </c>
      <c r="TZH3" s="458" t="s">
        <v>1159</v>
      </c>
      <c r="TZI3" s="458" t="s">
        <v>1159</v>
      </c>
      <c r="TZJ3" s="458" t="s">
        <v>1159</v>
      </c>
      <c r="TZK3" s="458" t="s">
        <v>1159</v>
      </c>
      <c r="TZL3" s="458" t="s">
        <v>1159</v>
      </c>
      <c r="TZM3" s="458" t="s">
        <v>1159</v>
      </c>
      <c r="TZN3" s="458" t="s">
        <v>1159</v>
      </c>
      <c r="TZO3" s="458" t="s">
        <v>1159</v>
      </c>
      <c r="TZP3" s="458" t="s">
        <v>1159</v>
      </c>
      <c r="TZQ3" s="458" t="s">
        <v>1159</v>
      </c>
      <c r="TZR3" s="458" t="s">
        <v>1159</v>
      </c>
      <c r="TZS3" s="458" t="s">
        <v>1159</v>
      </c>
      <c r="TZT3" s="458" t="s">
        <v>1159</v>
      </c>
      <c r="TZU3" s="458" t="s">
        <v>1159</v>
      </c>
      <c r="TZV3" s="458" t="s">
        <v>1159</v>
      </c>
      <c r="TZW3" s="458" t="s">
        <v>1159</v>
      </c>
      <c r="TZX3" s="458" t="s">
        <v>1159</v>
      </c>
      <c r="TZY3" s="458" t="s">
        <v>1159</v>
      </c>
      <c r="TZZ3" s="458" t="s">
        <v>1159</v>
      </c>
      <c r="UAA3" s="458" t="s">
        <v>1159</v>
      </c>
      <c r="UAB3" s="458" t="s">
        <v>1159</v>
      </c>
      <c r="UAC3" s="458" t="s">
        <v>1159</v>
      </c>
      <c r="UAD3" s="458" t="s">
        <v>1159</v>
      </c>
      <c r="UAE3" s="458" t="s">
        <v>1159</v>
      </c>
      <c r="UAF3" s="458" t="s">
        <v>1159</v>
      </c>
      <c r="UAG3" s="458" t="s">
        <v>1159</v>
      </c>
      <c r="UAH3" s="458" t="s">
        <v>1159</v>
      </c>
      <c r="UAI3" s="458" t="s">
        <v>1159</v>
      </c>
      <c r="UAJ3" s="458" t="s">
        <v>1159</v>
      </c>
      <c r="UAK3" s="458" t="s">
        <v>1159</v>
      </c>
      <c r="UAL3" s="458" t="s">
        <v>1159</v>
      </c>
      <c r="UAM3" s="458" t="s">
        <v>1159</v>
      </c>
      <c r="UAN3" s="458" t="s">
        <v>1159</v>
      </c>
      <c r="UAO3" s="458" t="s">
        <v>1159</v>
      </c>
      <c r="UAP3" s="458" t="s">
        <v>1159</v>
      </c>
      <c r="UAQ3" s="458" t="s">
        <v>1159</v>
      </c>
      <c r="UAR3" s="458" t="s">
        <v>1159</v>
      </c>
      <c r="UAS3" s="458" t="s">
        <v>1159</v>
      </c>
      <c r="UAT3" s="458" t="s">
        <v>1159</v>
      </c>
      <c r="UAU3" s="458" t="s">
        <v>1159</v>
      </c>
      <c r="UAV3" s="458" t="s">
        <v>1159</v>
      </c>
      <c r="UAW3" s="458" t="s">
        <v>1159</v>
      </c>
      <c r="UAX3" s="458" t="s">
        <v>1159</v>
      </c>
      <c r="UAY3" s="458" t="s">
        <v>1159</v>
      </c>
      <c r="UAZ3" s="458" t="s">
        <v>1159</v>
      </c>
      <c r="UBA3" s="458" t="s">
        <v>1159</v>
      </c>
      <c r="UBB3" s="458" t="s">
        <v>1159</v>
      </c>
      <c r="UBC3" s="458" t="s">
        <v>1159</v>
      </c>
      <c r="UBD3" s="458" t="s">
        <v>1159</v>
      </c>
      <c r="UBE3" s="458" t="s">
        <v>1159</v>
      </c>
      <c r="UBF3" s="458" t="s">
        <v>1159</v>
      </c>
      <c r="UBG3" s="458" t="s">
        <v>1159</v>
      </c>
      <c r="UBH3" s="458" t="s">
        <v>1159</v>
      </c>
      <c r="UBI3" s="458" t="s">
        <v>1159</v>
      </c>
      <c r="UBJ3" s="458" t="s">
        <v>1159</v>
      </c>
      <c r="UBK3" s="458" t="s">
        <v>1159</v>
      </c>
      <c r="UBL3" s="458" t="s">
        <v>1159</v>
      </c>
      <c r="UBM3" s="458" t="s">
        <v>1159</v>
      </c>
      <c r="UBN3" s="458" t="s">
        <v>1159</v>
      </c>
      <c r="UBO3" s="458" t="s">
        <v>1159</v>
      </c>
      <c r="UBP3" s="458" t="s">
        <v>1159</v>
      </c>
      <c r="UBQ3" s="458" t="s">
        <v>1159</v>
      </c>
      <c r="UBR3" s="458" t="s">
        <v>1159</v>
      </c>
      <c r="UBS3" s="458" t="s">
        <v>1159</v>
      </c>
      <c r="UBT3" s="458" t="s">
        <v>1159</v>
      </c>
      <c r="UBU3" s="458" t="s">
        <v>1159</v>
      </c>
      <c r="UBV3" s="458" t="s">
        <v>1159</v>
      </c>
      <c r="UBW3" s="458" t="s">
        <v>1159</v>
      </c>
      <c r="UBX3" s="458" t="s">
        <v>1159</v>
      </c>
      <c r="UBY3" s="458" t="s">
        <v>1159</v>
      </c>
      <c r="UBZ3" s="458" t="s">
        <v>1159</v>
      </c>
      <c r="UCA3" s="458" t="s">
        <v>1159</v>
      </c>
      <c r="UCB3" s="458" t="s">
        <v>1159</v>
      </c>
      <c r="UCC3" s="458" t="s">
        <v>1159</v>
      </c>
      <c r="UCD3" s="458" t="s">
        <v>1159</v>
      </c>
      <c r="UCE3" s="458" t="s">
        <v>1159</v>
      </c>
      <c r="UCF3" s="458" t="s">
        <v>1159</v>
      </c>
      <c r="UCG3" s="458" t="s">
        <v>1159</v>
      </c>
      <c r="UCH3" s="458" t="s">
        <v>1159</v>
      </c>
      <c r="UCI3" s="458" t="s">
        <v>1159</v>
      </c>
      <c r="UCJ3" s="458" t="s">
        <v>1159</v>
      </c>
      <c r="UCK3" s="458" t="s">
        <v>1159</v>
      </c>
      <c r="UCL3" s="458" t="s">
        <v>1159</v>
      </c>
      <c r="UCM3" s="458" t="s">
        <v>1159</v>
      </c>
      <c r="UCN3" s="458" t="s">
        <v>1159</v>
      </c>
      <c r="UCO3" s="458" t="s">
        <v>1159</v>
      </c>
      <c r="UCP3" s="458" t="s">
        <v>1159</v>
      </c>
      <c r="UCQ3" s="458" t="s">
        <v>1159</v>
      </c>
      <c r="UCR3" s="458" t="s">
        <v>1159</v>
      </c>
      <c r="UCS3" s="458" t="s">
        <v>1159</v>
      </c>
      <c r="UCT3" s="458" t="s">
        <v>1159</v>
      </c>
      <c r="UCU3" s="458" t="s">
        <v>1159</v>
      </c>
      <c r="UCV3" s="458" t="s">
        <v>1159</v>
      </c>
      <c r="UCW3" s="458" t="s">
        <v>1159</v>
      </c>
      <c r="UCX3" s="458" t="s">
        <v>1159</v>
      </c>
      <c r="UCY3" s="458" t="s">
        <v>1159</v>
      </c>
      <c r="UCZ3" s="458" t="s">
        <v>1159</v>
      </c>
      <c r="UDA3" s="458" t="s">
        <v>1159</v>
      </c>
      <c r="UDB3" s="458" t="s">
        <v>1159</v>
      </c>
      <c r="UDC3" s="458" t="s">
        <v>1159</v>
      </c>
      <c r="UDD3" s="458" t="s">
        <v>1159</v>
      </c>
      <c r="UDE3" s="458" t="s">
        <v>1159</v>
      </c>
      <c r="UDF3" s="458" t="s">
        <v>1159</v>
      </c>
      <c r="UDG3" s="458" t="s">
        <v>1159</v>
      </c>
      <c r="UDH3" s="458" t="s">
        <v>1159</v>
      </c>
      <c r="UDI3" s="458" t="s">
        <v>1159</v>
      </c>
      <c r="UDJ3" s="458" t="s">
        <v>1159</v>
      </c>
      <c r="UDK3" s="458" t="s">
        <v>1159</v>
      </c>
      <c r="UDL3" s="458" t="s">
        <v>1159</v>
      </c>
      <c r="UDM3" s="458" t="s">
        <v>1159</v>
      </c>
      <c r="UDN3" s="458" t="s">
        <v>1159</v>
      </c>
      <c r="UDO3" s="458" t="s">
        <v>1159</v>
      </c>
      <c r="UDP3" s="458" t="s">
        <v>1159</v>
      </c>
      <c r="UDQ3" s="458" t="s">
        <v>1159</v>
      </c>
      <c r="UDR3" s="458" t="s">
        <v>1159</v>
      </c>
      <c r="UDS3" s="458" t="s">
        <v>1159</v>
      </c>
      <c r="UDT3" s="458" t="s">
        <v>1159</v>
      </c>
      <c r="UDU3" s="458" t="s">
        <v>1159</v>
      </c>
      <c r="UDV3" s="458" t="s">
        <v>1159</v>
      </c>
      <c r="UDW3" s="458" t="s">
        <v>1159</v>
      </c>
      <c r="UDX3" s="458" t="s">
        <v>1159</v>
      </c>
      <c r="UDY3" s="458" t="s">
        <v>1159</v>
      </c>
      <c r="UDZ3" s="458" t="s">
        <v>1159</v>
      </c>
      <c r="UEA3" s="458" t="s">
        <v>1159</v>
      </c>
      <c r="UEB3" s="458" t="s">
        <v>1159</v>
      </c>
      <c r="UEC3" s="458" t="s">
        <v>1159</v>
      </c>
      <c r="UED3" s="458" t="s">
        <v>1159</v>
      </c>
      <c r="UEE3" s="458" t="s">
        <v>1159</v>
      </c>
      <c r="UEF3" s="458" t="s">
        <v>1159</v>
      </c>
      <c r="UEG3" s="458" t="s">
        <v>1159</v>
      </c>
      <c r="UEH3" s="458" t="s">
        <v>1159</v>
      </c>
      <c r="UEI3" s="458" t="s">
        <v>1159</v>
      </c>
      <c r="UEJ3" s="458" t="s">
        <v>1159</v>
      </c>
      <c r="UEK3" s="458" t="s">
        <v>1159</v>
      </c>
      <c r="UEL3" s="458" t="s">
        <v>1159</v>
      </c>
      <c r="UEM3" s="458" t="s">
        <v>1159</v>
      </c>
      <c r="UEN3" s="458" t="s">
        <v>1159</v>
      </c>
      <c r="UEO3" s="458" t="s">
        <v>1159</v>
      </c>
      <c r="UEP3" s="458" t="s">
        <v>1159</v>
      </c>
      <c r="UEQ3" s="458" t="s">
        <v>1159</v>
      </c>
      <c r="UER3" s="458" t="s">
        <v>1159</v>
      </c>
      <c r="UES3" s="458" t="s">
        <v>1159</v>
      </c>
      <c r="UET3" s="458" t="s">
        <v>1159</v>
      </c>
      <c r="UEU3" s="458" t="s">
        <v>1159</v>
      </c>
      <c r="UEV3" s="458" t="s">
        <v>1159</v>
      </c>
      <c r="UEW3" s="458" t="s">
        <v>1159</v>
      </c>
      <c r="UEX3" s="458" t="s">
        <v>1159</v>
      </c>
      <c r="UEY3" s="458" t="s">
        <v>1159</v>
      </c>
      <c r="UEZ3" s="458" t="s">
        <v>1159</v>
      </c>
      <c r="UFA3" s="458" t="s">
        <v>1159</v>
      </c>
      <c r="UFB3" s="458" t="s">
        <v>1159</v>
      </c>
      <c r="UFC3" s="458" t="s">
        <v>1159</v>
      </c>
      <c r="UFD3" s="458" t="s">
        <v>1159</v>
      </c>
      <c r="UFE3" s="458" t="s">
        <v>1159</v>
      </c>
      <c r="UFF3" s="458" t="s">
        <v>1159</v>
      </c>
      <c r="UFG3" s="458" t="s">
        <v>1159</v>
      </c>
      <c r="UFH3" s="458" t="s">
        <v>1159</v>
      </c>
      <c r="UFI3" s="458" t="s">
        <v>1159</v>
      </c>
      <c r="UFJ3" s="458" t="s">
        <v>1159</v>
      </c>
      <c r="UFK3" s="458" t="s">
        <v>1159</v>
      </c>
      <c r="UFL3" s="458" t="s">
        <v>1159</v>
      </c>
      <c r="UFM3" s="458" t="s">
        <v>1159</v>
      </c>
      <c r="UFN3" s="458" t="s">
        <v>1159</v>
      </c>
      <c r="UFO3" s="458" t="s">
        <v>1159</v>
      </c>
      <c r="UFP3" s="458" t="s">
        <v>1159</v>
      </c>
      <c r="UFQ3" s="458" t="s">
        <v>1159</v>
      </c>
      <c r="UFR3" s="458" t="s">
        <v>1159</v>
      </c>
      <c r="UFS3" s="458" t="s">
        <v>1159</v>
      </c>
      <c r="UFT3" s="458" t="s">
        <v>1159</v>
      </c>
      <c r="UFU3" s="458" t="s">
        <v>1159</v>
      </c>
      <c r="UFV3" s="458" t="s">
        <v>1159</v>
      </c>
      <c r="UFW3" s="458" t="s">
        <v>1159</v>
      </c>
      <c r="UFX3" s="458" t="s">
        <v>1159</v>
      </c>
      <c r="UFY3" s="458" t="s">
        <v>1159</v>
      </c>
      <c r="UFZ3" s="458" t="s">
        <v>1159</v>
      </c>
      <c r="UGA3" s="458" t="s">
        <v>1159</v>
      </c>
      <c r="UGB3" s="458" t="s">
        <v>1159</v>
      </c>
      <c r="UGC3" s="458" t="s">
        <v>1159</v>
      </c>
      <c r="UGD3" s="458" t="s">
        <v>1159</v>
      </c>
      <c r="UGE3" s="458" t="s">
        <v>1159</v>
      </c>
      <c r="UGF3" s="458" t="s">
        <v>1159</v>
      </c>
      <c r="UGG3" s="458" t="s">
        <v>1159</v>
      </c>
      <c r="UGH3" s="458" t="s">
        <v>1159</v>
      </c>
      <c r="UGI3" s="458" t="s">
        <v>1159</v>
      </c>
      <c r="UGJ3" s="458" t="s">
        <v>1159</v>
      </c>
      <c r="UGK3" s="458" t="s">
        <v>1159</v>
      </c>
      <c r="UGL3" s="458" t="s">
        <v>1159</v>
      </c>
      <c r="UGM3" s="458" t="s">
        <v>1159</v>
      </c>
      <c r="UGN3" s="458" t="s">
        <v>1159</v>
      </c>
      <c r="UGO3" s="458" t="s">
        <v>1159</v>
      </c>
      <c r="UGP3" s="458" t="s">
        <v>1159</v>
      </c>
      <c r="UGQ3" s="458" t="s">
        <v>1159</v>
      </c>
      <c r="UGR3" s="458" t="s">
        <v>1159</v>
      </c>
      <c r="UGS3" s="458" t="s">
        <v>1159</v>
      </c>
      <c r="UGT3" s="458" t="s">
        <v>1159</v>
      </c>
      <c r="UGU3" s="458" t="s">
        <v>1159</v>
      </c>
      <c r="UGV3" s="458" t="s">
        <v>1159</v>
      </c>
      <c r="UGW3" s="458" t="s">
        <v>1159</v>
      </c>
      <c r="UGX3" s="458" t="s">
        <v>1159</v>
      </c>
      <c r="UGY3" s="458" t="s">
        <v>1159</v>
      </c>
      <c r="UGZ3" s="458" t="s">
        <v>1159</v>
      </c>
      <c r="UHA3" s="458" t="s">
        <v>1159</v>
      </c>
      <c r="UHB3" s="458" t="s">
        <v>1159</v>
      </c>
      <c r="UHC3" s="458" t="s">
        <v>1159</v>
      </c>
      <c r="UHD3" s="458" t="s">
        <v>1159</v>
      </c>
      <c r="UHE3" s="458" t="s">
        <v>1159</v>
      </c>
      <c r="UHF3" s="458" t="s">
        <v>1159</v>
      </c>
      <c r="UHG3" s="458" t="s">
        <v>1159</v>
      </c>
      <c r="UHH3" s="458" t="s">
        <v>1159</v>
      </c>
      <c r="UHI3" s="458" t="s">
        <v>1159</v>
      </c>
      <c r="UHJ3" s="458" t="s">
        <v>1159</v>
      </c>
      <c r="UHK3" s="458" t="s">
        <v>1159</v>
      </c>
      <c r="UHL3" s="458" t="s">
        <v>1159</v>
      </c>
      <c r="UHM3" s="458" t="s">
        <v>1159</v>
      </c>
      <c r="UHN3" s="458" t="s">
        <v>1159</v>
      </c>
      <c r="UHO3" s="458" t="s">
        <v>1159</v>
      </c>
      <c r="UHP3" s="458" t="s">
        <v>1159</v>
      </c>
      <c r="UHQ3" s="458" t="s">
        <v>1159</v>
      </c>
      <c r="UHR3" s="458" t="s">
        <v>1159</v>
      </c>
      <c r="UHS3" s="458" t="s">
        <v>1159</v>
      </c>
      <c r="UHT3" s="458" t="s">
        <v>1159</v>
      </c>
      <c r="UHU3" s="458" t="s">
        <v>1159</v>
      </c>
      <c r="UHV3" s="458" t="s">
        <v>1159</v>
      </c>
      <c r="UHW3" s="458" t="s">
        <v>1159</v>
      </c>
      <c r="UHX3" s="458" t="s">
        <v>1159</v>
      </c>
      <c r="UHY3" s="458" t="s">
        <v>1159</v>
      </c>
      <c r="UHZ3" s="458" t="s">
        <v>1159</v>
      </c>
      <c r="UIA3" s="458" t="s">
        <v>1159</v>
      </c>
      <c r="UIB3" s="458" t="s">
        <v>1159</v>
      </c>
      <c r="UIC3" s="458" t="s">
        <v>1159</v>
      </c>
      <c r="UID3" s="458" t="s">
        <v>1159</v>
      </c>
      <c r="UIE3" s="458" t="s">
        <v>1159</v>
      </c>
      <c r="UIF3" s="458" t="s">
        <v>1159</v>
      </c>
      <c r="UIG3" s="458" t="s">
        <v>1159</v>
      </c>
      <c r="UIH3" s="458" t="s">
        <v>1159</v>
      </c>
      <c r="UII3" s="458" t="s">
        <v>1159</v>
      </c>
      <c r="UIJ3" s="458" t="s">
        <v>1159</v>
      </c>
      <c r="UIK3" s="458" t="s">
        <v>1159</v>
      </c>
      <c r="UIL3" s="458" t="s">
        <v>1159</v>
      </c>
      <c r="UIM3" s="458" t="s">
        <v>1159</v>
      </c>
      <c r="UIN3" s="458" t="s">
        <v>1159</v>
      </c>
      <c r="UIO3" s="458" t="s">
        <v>1159</v>
      </c>
      <c r="UIP3" s="458" t="s">
        <v>1159</v>
      </c>
      <c r="UIQ3" s="458" t="s">
        <v>1159</v>
      </c>
      <c r="UIR3" s="458" t="s">
        <v>1159</v>
      </c>
      <c r="UIS3" s="458" t="s">
        <v>1159</v>
      </c>
      <c r="UIT3" s="458" t="s">
        <v>1159</v>
      </c>
      <c r="UIU3" s="458" t="s">
        <v>1159</v>
      </c>
      <c r="UIV3" s="458" t="s">
        <v>1159</v>
      </c>
      <c r="UIW3" s="458" t="s">
        <v>1159</v>
      </c>
      <c r="UIX3" s="458" t="s">
        <v>1159</v>
      </c>
      <c r="UIY3" s="458" t="s">
        <v>1159</v>
      </c>
      <c r="UIZ3" s="458" t="s">
        <v>1159</v>
      </c>
      <c r="UJA3" s="458" t="s">
        <v>1159</v>
      </c>
      <c r="UJB3" s="458" t="s">
        <v>1159</v>
      </c>
      <c r="UJC3" s="458" t="s">
        <v>1159</v>
      </c>
      <c r="UJD3" s="458" t="s">
        <v>1159</v>
      </c>
      <c r="UJE3" s="458" t="s">
        <v>1159</v>
      </c>
      <c r="UJF3" s="458" t="s">
        <v>1159</v>
      </c>
      <c r="UJG3" s="458" t="s">
        <v>1159</v>
      </c>
      <c r="UJH3" s="458" t="s">
        <v>1159</v>
      </c>
      <c r="UJI3" s="458" t="s">
        <v>1159</v>
      </c>
      <c r="UJJ3" s="458" t="s">
        <v>1159</v>
      </c>
      <c r="UJK3" s="458" t="s">
        <v>1159</v>
      </c>
      <c r="UJL3" s="458" t="s">
        <v>1159</v>
      </c>
      <c r="UJM3" s="458" t="s">
        <v>1159</v>
      </c>
      <c r="UJN3" s="458" t="s">
        <v>1159</v>
      </c>
      <c r="UJO3" s="458" t="s">
        <v>1159</v>
      </c>
      <c r="UJP3" s="458" t="s">
        <v>1159</v>
      </c>
      <c r="UJQ3" s="458" t="s">
        <v>1159</v>
      </c>
      <c r="UJR3" s="458" t="s">
        <v>1159</v>
      </c>
      <c r="UJS3" s="458" t="s">
        <v>1159</v>
      </c>
      <c r="UJT3" s="458" t="s">
        <v>1159</v>
      </c>
      <c r="UJU3" s="458" t="s">
        <v>1159</v>
      </c>
      <c r="UJV3" s="458" t="s">
        <v>1159</v>
      </c>
      <c r="UJW3" s="458" t="s">
        <v>1159</v>
      </c>
      <c r="UJX3" s="458" t="s">
        <v>1159</v>
      </c>
      <c r="UJY3" s="458" t="s">
        <v>1159</v>
      </c>
      <c r="UJZ3" s="458" t="s">
        <v>1159</v>
      </c>
      <c r="UKA3" s="458" t="s">
        <v>1159</v>
      </c>
      <c r="UKB3" s="458" t="s">
        <v>1159</v>
      </c>
      <c r="UKC3" s="458" t="s">
        <v>1159</v>
      </c>
      <c r="UKD3" s="458" t="s">
        <v>1159</v>
      </c>
      <c r="UKE3" s="458" t="s">
        <v>1159</v>
      </c>
      <c r="UKF3" s="458" t="s">
        <v>1159</v>
      </c>
      <c r="UKG3" s="458" t="s">
        <v>1159</v>
      </c>
      <c r="UKH3" s="458" t="s">
        <v>1159</v>
      </c>
      <c r="UKI3" s="458" t="s">
        <v>1159</v>
      </c>
      <c r="UKJ3" s="458" t="s">
        <v>1159</v>
      </c>
      <c r="UKK3" s="458" t="s">
        <v>1159</v>
      </c>
      <c r="UKL3" s="458" t="s">
        <v>1159</v>
      </c>
      <c r="UKM3" s="458" t="s">
        <v>1159</v>
      </c>
      <c r="UKN3" s="458" t="s">
        <v>1159</v>
      </c>
      <c r="UKO3" s="458" t="s">
        <v>1159</v>
      </c>
      <c r="UKP3" s="458" t="s">
        <v>1159</v>
      </c>
      <c r="UKQ3" s="458" t="s">
        <v>1159</v>
      </c>
      <c r="UKR3" s="458" t="s">
        <v>1159</v>
      </c>
      <c r="UKS3" s="458" t="s">
        <v>1159</v>
      </c>
      <c r="UKT3" s="458" t="s">
        <v>1159</v>
      </c>
      <c r="UKU3" s="458" t="s">
        <v>1159</v>
      </c>
      <c r="UKV3" s="458" t="s">
        <v>1159</v>
      </c>
      <c r="UKW3" s="458" t="s">
        <v>1159</v>
      </c>
      <c r="UKX3" s="458" t="s">
        <v>1159</v>
      </c>
      <c r="UKY3" s="458" t="s">
        <v>1159</v>
      </c>
      <c r="UKZ3" s="458" t="s">
        <v>1159</v>
      </c>
      <c r="ULA3" s="458" t="s">
        <v>1159</v>
      </c>
      <c r="ULB3" s="458" t="s">
        <v>1159</v>
      </c>
      <c r="ULC3" s="458" t="s">
        <v>1159</v>
      </c>
      <c r="ULD3" s="458" t="s">
        <v>1159</v>
      </c>
      <c r="ULE3" s="458" t="s">
        <v>1159</v>
      </c>
      <c r="ULF3" s="458" t="s">
        <v>1159</v>
      </c>
      <c r="ULG3" s="458" t="s">
        <v>1159</v>
      </c>
      <c r="ULH3" s="458" t="s">
        <v>1159</v>
      </c>
      <c r="ULI3" s="458" t="s">
        <v>1159</v>
      </c>
      <c r="ULJ3" s="458" t="s">
        <v>1159</v>
      </c>
      <c r="ULK3" s="458" t="s">
        <v>1159</v>
      </c>
      <c r="ULL3" s="458" t="s">
        <v>1159</v>
      </c>
      <c r="ULM3" s="458" t="s">
        <v>1159</v>
      </c>
      <c r="ULN3" s="458" t="s">
        <v>1159</v>
      </c>
      <c r="ULO3" s="458" t="s">
        <v>1159</v>
      </c>
      <c r="ULP3" s="458" t="s">
        <v>1159</v>
      </c>
      <c r="ULQ3" s="458" t="s">
        <v>1159</v>
      </c>
      <c r="ULR3" s="458" t="s">
        <v>1159</v>
      </c>
      <c r="ULS3" s="458" t="s">
        <v>1159</v>
      </c>
      <c r="ULT3" s="458" t="s">
        <v>1159</v>
      </c>
      <c r="ULU3" s="458" t="s">
        <v>1159</v>
      </c>
      <c r="ULV3" s="458" t="s">
        <v>1159</v>
      </c>
      <c r="ULW3" s="458" t="s">
        <v>1159</v>
      </c>
      <c r="ULX3" s="458" t="s">
        <v>1159</v>
      </c>
      <c r="ULY3" s="458" t="s">
        <v>1159</v>
      </c>
      <c r="ULZ3" s="458" t="s">
        <v>1159</v>
      </c>
      <c r="UMA3" s="458" t="s">
        <v>1159</v>
      </c>
      <c r="UMB3" s="458" t="s">
        <v>1159</v>
      </c>
      <c r="UMC3" s="458" t="s">
        <v>1159</v>
      </c>
      <c r="UMD3" s="458" t="s">
        <v>1159</v>
      </c>
      <c r="UME3" s="458" t="s">
        <v>1159</v>
      </c>
      <c r="UMF3" s="458" t="s">
        <v>1159</v>
      </c>
      <c r="UMG3" s="458" t="s">
        <v>1159</v>
      </c>
      <c r="UMH3" s="458" t="s">
        <v>1159</v>
      </c>
      <c r="UMI3" s="458" t="s">
        <v>1159</v>
      </c>
      <c r="UMJ3" s="458" t="s">
        <v>1159</v>
      </c>
      <c r="UMK3" s="458" t="s">
        <v>1159</v>
      </c>
      <c r="UML3" s="458" t="s">
        <v>1159</v>
      </c>
      <c r="UMM3" s="458" t="s">
        <v>1159</v>
      </c>
      <c r="UMN3" s="458" t="s">
        <v>1159</v>
      </c>
      <c r="UMO3" s="458" t="s">
        <v>1159</v>
      </c>
      <c r="UMP3" s="458" t="s">
        <v>1159</v>
      </c>
      <c r="UMQ3" s="458" t="s">
        <v>1159</v>
      </c>
      <c r="UMR3" s="458" t="s">
        <v>1159</v>
      </c>
      <c r="UMS3" s="458" t="s">
        <v>1159</v>
      </c>
      <c r="UMT3" s="458" t="s">
        <v>1159</v>
      </c>
      <c r="UMU3" s="458" t="s">
        <v>1159</v>
      </c>
      <c r="UMV3" s="458" t="s">
        <v>1159</v>
      </c>
      <c r="UMW3" s="458" t="s">
        <v>1159</v>
      </c>
      <c r="UMX3" s="458" t="s">
        <v>1159</v>
      </c>
      <c r="UMY3" s="458" t="s">
        <v>1159</v>
      </c>
      <c r="UMZ3" s="458" t="s">
        <v>1159</v>
      </c>
      <c r="UNA3" s="458" t="s">
        <v>1159</v>
      </c>
      <c r="UNB3" s="458" t="s">
        <v>1159</v>
      </c>
      <c r="UNC3" s="458" t="s">
        <v>1159</v>
      </c>
      <c r="UND3" s="458" t="s">
        <v>1159</v>
      </c>
      <c r="UNE3" s="458" t="s">
        <v>1159</v>
      </c>
      <c r="UNF3" s="458" t="s">
        <v>1159</v>
      </c>
      <c r="UNG3" s="458" t="s">
        <v>1159</v>
      </c>
      <c r="UNH3" s="458" t="s">
        <v>1159</v>
      </c>
      <c r="UNI3" s="458" t="s">
        <v>1159</v>
      </c>
      <c r="UNJ3" s="458" t="s">
        <v>1159</v>
      </c>
      <c r="UNK3" s="458" t="s">
        <v>1159</v>
      </c>
      <c r="UNL3" s="458" t="s">
        <v>1159</v>
      </c>
      <c r="UNM3" s="458" t="s">
        <v>1159</v>
      </c>
      <c r="UNN3" s="458" t="s">
        <v>1159</v>
      </c>
      <c r="UNO3" s="458" t="s">
        <v>1159</v>
      </c>
      <c r="UNP3" s="458" t="s">
        <v>1159</v>
      </c>
      <c r="UNQ3" s="458" t="s">
        <v>1159</v>
      </c>
      <c r="UNR3" s="458" t="s">
        <v>1159</v>
      </c>
      <c r="UNS3" s="458" t="s">
        <v>1159</v>
      </c>
      <c r="UNT3" s="458" t="s">
        <v>1159</v>
      </c>
      <c r="UNU3" s="458" t="s">
        <v>1159</v>
      </c>
      <c r="UNV3" s="458" t="s">
        <v>1159</v>
      </c>
      <c r="UNW3" s="458" t="s">
        <v>1159</v>
      </c>
      <c r="UNX3" s="458" t="s">
        <v>1159</v>
      </c>
      <c r="UNY3" s="458" t="s">
        <v>1159</v>
      </c>
      <c r="UNZ3" s="458" t="s">
        <v>1159</v>
      </c>
      <c r="UOA3" s="458" t="s">
        <v>1159</v>
      </c>
      <c r="UOB3" s="458" t="s">
        <v>1159</v>
      </c>
      <c r="UOC3" s="458" t="s">
        <v>1159</v>
      </c>
      <c r="UOD3" s="458" t="s">
        <v>1159</v>
      </c>
      <c r="UOE3" s="458" t="s">
        <v>1159</v>
      </c>
      <c r="UOF3" s="458" t="s">
        <v>1159</v>
      </c>
      <c r="UOG3" s="458" t="s">
        <v>1159</v>
      </c>
      <c r="UOH3" s="458" t="s">
        <v>1159</v>
      </c>
      <c r="UOI3" s="458" t="s">
        <v>1159</v>
      </c>
      <c r="UOJ3" s="458" t="s">
        <v>1159</v>
      </c>
      <c r="UOK3" s="458" t="s">
        <v>1159</v>
      </c>
      <c r="UOL3" s="458" t="s">
        <v>1159</v>
      </c>
      <c r="UOM3" s="458" t="s">
        <v>1159</v>
      </c>
      <c r="UON3" s="458" t="s">
        <v>1159</v>
      </c>
      <c r="UOO3" s="458" t="s">
        <v>1159</v>
      </c>
      <c r="UOP3" s="458" t="s">
        <v>1159</v>
      </c>
      <c r="UOQ3" s="458" t="s">
        <v>1159</v>
      </c>
      <c r="UOR3" s="458" t="s">
        <v>1159</v>
      </c>
      <c r="UOS3" s="458" t="s">
        <v>1159</v>
      </c>
      <c r="UOT3" s="458" t="s">
        <v>1159</v>
      </c>
      <c r="UOU3" s="458" t="s">
        <v>1159</v>
      </c>
      <c r="UOV3" s="458" t="s">
        <v>1159</v>
      </c>
      <c r="UOW3" s="458" t="s">
        <v>1159</v>
      </c>
      <c r="UOX3" s="458" t="s">
        <v>1159</v>
      </c>
      <c r="UOY3" s="458" t="s">
        <v>1159</v>
      </c>
      <c r="UOZ3" s="458" t="s">
        <v>1159</v>
      </c>
      <c r="UPA3" s="458" t="s">
        <v>1159</v>
      </c>
      <c r="UPB3" s="458" t="s">
        <v>1159</v>
      </c>
      <c r="UPC3" s="458" t="s">
        <v>1159</v>
      </c>
      <c r="UPD3" s="458" t="s">
        <v>1159</v>
      </c>
      <c r="UPE3" s="458" t="s">
        <v>1159</v>
      </c>
      <c r="UPF3" s="458" t="s">
        <v>1159</v>
      </c>
      <c r="UPG3" s="458" t="s">
        <v>1159</v>
      </c>
      <c r="UPH3" s="458" t="s">
        <v>1159</v>
      </c>
      <c r="UPI3" s="458" t="s">
        <v>1159</v>
      </c>
      <c r="UPJ3" s="458" t="s">
        <v>1159</v>
      </c>
      <c r="UPK3" s="458" t="s">
        <v>1159</v>
      </c>
      <c r="UPL3" s="458" t="s">
        <v>1159</v>
      </c>
      <c r="UPM3" s="458" t="s">
        <v>1159</v>
      </c>
      <c r="UPN3" s="458" t="s">
        <v>1159</v>
      </c>
      <c r="UPO3" s="458" t="s">
        <v>1159</v>
      </c>
      <c r="UPP3" s="458" t="s">
        <v>1159</v>
      </c>
      <c r="UPQ3" s="458" t="s">
        <v>1159</v>
      </c>
      <c r="UPR3" s="458" t="s">
        <v>1159</v>
      </c>
      <c r="UPS3" s="458" t="s">
        <v>1159</v>
      </c>
      <c r="UPT3" s="458" t="s">
        <v>1159</v>
      </c>
      <c r="UPU3" s="458" t="s">
        <v>1159</v>
      </c>
      <c r="UPV3" s="458" t="s">
        <v>1159</v>
      </c>
      <c r="UPW3" s="458" t="s">
        <v>1159</v>
      </c>
      <c r="UPX3" s="458" t="s">
        <v>1159</v>
      </c>
      <c r="UPY3" s="458" t="s">
        <v>1159</v>
      </c>
      <c r="UPZ3" s="458" t="s">
        <v>1159</v>
      </c>
      <c r="UQA3" s="458" t="s">
        <v>1159</v>
      </c>
      <c r="UQB3" s="458" t="s">
        <v>1159</v>
      </c>
      <c r="UQC3" s="458" t="s">
        <v>1159</v>
      </c>
      <c r="UQD3" s="458" t="s">
        <v>1159</v>
      </c>
      <c r="UQE3" s="458" t="s">
        <v>1159</v>
      </c>
      <c r="UQF3" s="458" t="s">
        <v>1159</v>
      </c>
      <c r="UQG3" s="458" t="s">
        <v>1159</v>
      </c>
      <c r="UQH3" s="458" t="s">
        <v>1159</v>
      </c>
      <c r="UQI3" s="458" t="s">
        <v>1159</v>
      </c>
      <c r="UQJ3" s="458" t="s">
        <v>1159</v>
      </c>
      <c r="UQK3" s="458" t="s">
        <v>1159</v>
      </c>
      <c r="UQL3" s="458" t="s">
        <v>1159</v>
      </c>
      <c r="UQM3" s="458" t="s">
        <v>1159</v>
      </c>
      <c r="UQN3" s="458" t="s">
        <v>1159</v>
      </c>
      <c r="UQO3" s="458" t="s">
        <v>1159</v>
      </c>
      <c r="UQP3" s="458" t="s">
        <v>1159</v>
      </c>
      <c r="UQQ3" s="458" t="s">
        <v>1159</v>
      </c>
      <c r="UQR3" s="458" t="s">
        <v>1159</v>
      </c>
      <c r="UQS3" s="458" t="s">
        <v>1159</v>
      </c>
      <c r="UQT3" s="458" t="s">
        <v>1159</v>
      </c>
      <c r="UQU3" s="458" t="s">
        <v>1159</v>
      </c>
      <c r="UQV3" s="458" t="s">
        <v>1159</v>
      </c>
      <c r="UQW3" s="458" t="s">
        <v>1159</v>
      </c>
      <c r="UQX3" s="458" t="s">
        <v>1159</v>
      </c>
      <c r="UQY3" s="458" t="s">
        <v>1159</v>
      </c>
      <c r="UQZ3" s="458" t="s">
        <v>1159</v>
      </c>
      <c r="URA3" s="458" t="s">
        <v>1159</v>
      </c>
      <c r="URB3" s="458" t="s">
        <v>1159</v>
      </c>
      <c r="URC3" s="458" t="s">
        <v>1159</v>
      </c>
      <c r="URD3" s="458" t="s">
        <v>1159</v>
      </c>
      <c r="URE3" s="458" t="s">
        <v>1159</v>
      </c>
      <c r="URF3" s="458" t="s">
        <v>1159</v>
      </c>
      <c r="URG3" s="458" t="s">
        <v>1159</v>
      </c>
      <c r="URH3" s="458" t="s">
        <v>1159</v>
      </c>
      <c r="URI3" s="458" t="s">
        <v>1159</v>
      </c>
      <c r="URJ3" s="458" t="s">
        <v>1159</v>
      </c>
      <c r="URK3" s="458" t="s">
        <v>1159</v>
      </c>
      <c r="URL3" s="458" t="s">
        <v>1159</v>
      </c>
      <c r="URM3" s="458" t="s">
        <v>1159</v>
      </c>
      <c r="URN3" s="458" t="s">
        <v>1159</v>
      </c>
      <c r="URO3" s="458" t="s">
        <v>1159</v>
      </c>
      <c r="URP3" s="458" t="s">
        <v>1159</v>
      </c>
      <c r="URQ3" s="458" t="s">
        <v>1159</v>
      </c>
      <c r="URR3" s="458" t="s">
        <v>1159</v>
      </c>
      <c r="URS3" s="458" t="s">
        <v>1159</v>
      </c>
      <c r="URT3" s="458" t="s">
        <v>1159</v>
      </c>
      <c r="URU3" s="458" t="s">
        <v>1159</v>
      </c>
      <c r="URV3" s="458" t="s">
        <v>1159</v>
      </c>
      <c r="URW3" s="458" t="s">
        <v>1159</v>
      </c>
      <c r="URX3" s="458" t="s">
        <v>1159</v>
      </c>
      <c r="URY3" s="458" t="s">
        <v>1159</v>
      </c>
      <c r="URZ3" s="458" t="s">
        <v>1159</v>
      </c>
      <c r="USA3" s="458" t="s">
        <v>1159</v>
      </c>
      <c r="USB3" s="458" t="s">
        <v>1159</v>
      </c>
      <c r="USC3" s="458" t="s">
        <v>1159</v>
      </c>
      <c r="USD3" s="458" t="s">
        <v>1159</v>
      </c>
      <c r="USE3" s="458" t="s">
        <v>1159</v>
      </c>
      <c r="USF3" s="458" t="s">
        <v>1159</v>
      </c>
      <c r="USG3" s="458" t="s">
        <v>1159</v>
      </c>
      <c r="USH3" s="458" t="s">
        <v>1159</v>
      </c>
      <c r="USI3" s="458" t="s">
        <v>1159</v>
      </c>
      <c r="USJ3" s="458" t="s">
        <v>1159</v>
      </c>
      <c r="USK3" s="458" t="s">
        <v>1159</v>
      </c>
      <c r="USL3" s="458" t="s">
        <v>1159</v>
      </c>
      <c r="USM3" s="458" t="s">
        <v>1159</v>
      </c>
      <c r="USN3" s="458" t="s">
        <v>1159</v>
      </c>
      <c r="USO3" s="458" t="s">
        <v>1159</v>
      </c>
      <c r="USP3" s="458" t="s">
        <v>1159</v>
      </c>
      <c r="USQ3" s="458" t="s">
        <v>1159</v>
      </c>
      <c r="USR3" s="458" t="s">
        <v>1159</v>
      </c>
      <c r="USS3" s="458" t="s">
        <v>1159</v>
      </c>
      <c r="UST3" s="458" t="s">
        <v>1159</v>
      </c>
      <c r="USU3" s="458" t="s">
        <v>1159</v>
      </c>
      <c r="USV3" s="458" t="s">
        <v>1159</v>
      </c>
      <c r="USW3" s="458" t="s">
        <v>1159</v>
      </c>
      <c r="USX3" s="458" t="s">
        <v>1159</v>
      </c>
      <c r="USY3" s="458" t="s">
        <v>1159</v>
      </c>
      <c r="USZ3" s="458" t="s">
        <v>1159</v>
      </c>
      <c r="UTA3" s="458" t="s">
        <v>1159</v>
      </c>
      <c r="UTB3" s="458" t="s">
        <v>1159</v>
      </c>
      <c r="UTC3" s="458" t="s">
        <v>1159</v>
      </c>
      <c r="UTD3" s="458" t="s">
        <v>1159</v>
      </c>
      <c r="UTE3" s="458" t="s">
        <v>1159</v>
      </c>
      <c r="UTF3" s="458" t="s">
        <v>1159</v>
      </c>
      <c r="UTG3" s="458" t="s">
        <v>1159</v>
      </c>
      <c r="UTH3" s="458" t="s">
        <v>1159</v>
      </c>
      <c r="UTI3" s="458" t="s">
        <v>1159</v>
      </c>
      <c r="UTJ3" s="458" t="s">
        <v>1159</v>
      </c>
      <c r="UTK3" s="458" t="s">
        <v>1159</v>
      </c>
      <c r="UTL3" s="458" t="s">
        <v>1159</v>
      </c>
      <c r="UTM3" s="458" t="s">
        <v>1159</v>
      </c>
      <c r="UTN3" s="458" t="s">
        <v>1159</v>
      </c>
      <c r="UTO3" s="458" t="s">
        <v>1159</v>
      </c>
      <c r="UTP3" s="458" t="s">
        <v>1159</v>
      </c>
      <c r="UTQ3" s="458" t="s">
        <v>1159</v>
      </c>
      <c r="UTR3" s="458" t="s">
        <v>1159</v>
      </c>
      <c r="UTS3" s="458" t="s">
        <v>1159</v>
      </c>
      <c r="UTT3" s="458" t="s">
        <v>1159</v>
      </c>
      <c r="UTU3" s="458" t="s">
        <v>1159</v>
      </c>
      <c r="UTV3" s="458" t="s">
        <v>1159</v>
      </c>
      <c r="UTW3" s="458" t="s">
        <v>1159</v>
      </c>
      <c r="UTX3" s="458" t="s">
        <v>1159</v>
      </c>
      <c r="UTY3" s="458" t="s">
        <v>1159</v>
      </c>
      <c r="UTZ3" s="458" t="s">
        <v>1159</v>
      </c>
      <c r="UUA3" s="458" t="s">
        <v>1159</v>
      </c>
      <c r="UUB3" s="458" t="s">
        <v>1159</v>
      </c>
      <c r="UUC3" s="458" t="s">
        <v>1159</v>
      </c>
      <c r="UUD3" s="458" t="s">
        <v>1159</v>
      </c>
      <c r="UUE3" s="458" t="s">
        <v>1159</v>
      </c>
      <c r="UUF3" s="458" t="s">
        <v>1159</v>
      </c>
      <c r="UUG3" s="458" t="s">
        <v>1159</v>
      </c>
      <c r="UUH3" s="458" t="s">
        <v>1159</v>
      </c>
      <c r="UUI3" s="458" t="s">
        <v>1159</v>
      </c>
      <c r="UUJ3" s="458" t="s">
        <v>1159</v>
      </c>
      <c r="UUK3" s="458" t="s">
        <v>1159</v>
      </c>
      <c r="UUL3" s="458" t="s">
        <v>1159</v>
      </c>
      <c r="UUM3" s="458" t="s">
        <v>1159</v>
      </c>
      <c r="UUN3" s="458" t="s">
        <v>1159</v>
      </c>
      <c r="UUO3" s="458" t="s">
        <v>1159</v>
      </c>
      <c r="UUP3" s="458" t="s">
        <v>1159</v>
      </c>
      <c r="UUQ3" s="458" t="s">
        <v>1159</v>
      </c>
      <c r="UUR3" s="458" t="s">
        <v>1159</v>
      </c>
      <c r="UUS3" s="458" t="s">
        <v>1159</v>
      </c>
      <c r="UUT3" s="458" t="s">
        <v>1159</v>
      </c>
      <c r="UUU3" s="458" t="s">
        <v>1159</v>
      </c>
      <c r="UUV3" s="458" t="s">
        <v>1159</v>
      </c>
      <c r="UUW3" s="458" t="s">
        <v>1159</v>
      </c>
      <c r="UUX3" s="458" t="s">
        <v>1159</v>
      </c>
      <c r="UUY3" s="458" t="s">
        <v>1159</v>
      </c>
      <c r="UUZ3" s="458" t="s">
        <v>1159</v>
      </c>
      <c r="UVA3" s="458" t="s">
        <v>1159</v>
      </c>
      <c r="UVB3" s="458" t="s">
        <v>1159</v>
      </c>
      <c r="UVC3" s="458" t="s">
        <v>1159</v>
      </c>
      <c r="UVD3" s="458" t="s">
        <v>1159</v>
      </c>
      <c r="UVE3" s="458" t="s">
        <v>1159</v>
      </c>
      <c r="UVF3" s="458" t="s">
        <v>1159</v>
      </c>
      <c r="UVG3" s="458" t="s">
        <v>1159</v>
      </c>
      <c r="UVH3" s="458" t="s">
        <v>1159</v>
      </c>
      <c r="UVI3" s="458" t="s">
        <v>1159</v>
      </c>
      <c r="UVJ3" s="458" t="s">
        <v>1159</v>
      </c>
      <c r="UVK3" s="458" t="s">
        <v>1159</v>
      </c>
      <c r="UVL3" s="458" t="s">
        <v>1159</v>
      </c>
      <c r="UVM3" s="458" t="s">
        <v>1159</v>
      </c>
      <c r="UVN3" s="458" t="s">
        <v>1159</v>
      </c>
      <c r="UVO3" s="458" t="s">
        <v>1159</v>
      </c>
      <c r="UVP3" s="458" t="s">
        <v>1159</v>
      </c>
      <c r="UVQ3" s="458" t="s">
        <v>1159</v>
      </c>
      <c r="UVR3" s="458" t="s">
        <v>1159</v>
      </c>
      <c r="UVS3" s="458" t="s">
        <v>1159</v>
      </c>
      <c r="UVT3" s="458" t="s">
        <v>1159</v>
      </c>
      <c r="UVU3" s="458" t="s">
        <v>1159</v>
      </c>
      <c r="UVV3" s="458" t="s">
        <v>1159</v>
      </c>
      <c r="UVW3" s="458" t="s">
        <v>1159</v>
      </c>
      <c r="UVX3" s="458" t="s">
        <v>1159</v>
      </c>
      <c r="UVY3" s="458" t="s">
        <v>1159</v>
      </c>
      <c r="UVZ3" s="458" t="s">
        <v>1159</v>
      </c>
      <c r="UWA3" s="458" t="s">
        <v>1159</v>
      </c>
      <c r="UWB3" s="458" t="s">
        <v>1159</v>
      </c>
      <c r="UWC3" s="458" t="s">
        <v>1159</v>
      </c>
      <c r="UWD3" s="458" t="s">
        <v>1159</v>
      </c>
      <c r="UWE3" s="458" t="s">
        <v>1159</v>
      </c>
      <c r="UWF3" s="458" t="s">
        <v>1159</v>
      </c>
      <c r="UWG3" s="458" t="s">
        <v>1159</v>
      </c>
      <c r="UWH3" s="458" t="s">
        <v>1159</v>
      </c>
      <c r="UWI3" s="458" t="s">
        <v>1159</v>
      </c>
      <c r="UWJ3" s="458" t="s">
        <v>1159</v>
      </c>
      <c r="UWK3" s="458" t="s">
        <v>1159</v>
      </c>
      <c r="UWL3" s="458" t="s">
        <v>1159</v>
      </c>
      <c r="UWM3" s="458" t="s">
        <v>1159</v>
      </c>
      <c r="UWN3" s="458" t="s">
        <v>1159</v>
      </c>
      <c r="UWO3" s="458" t="s">
        <v>1159</v>
      </c>
      <c r="UWP3" s="458" t="s">
        <v>1159</v>
      </c>
      <c r="UWQ3" s="458" t="s">
        <v>1159</v>
      </c>
      <c r="UWR3" s="458" t="s">
        <v>1159</v>
      </c>
      <c r="UWS3" s="458" t="s">
        <v>1159</v>
      </c>
      <c r="UWT3" s="458" t="s">
        <v>1159</v>
      </c>
      <c r="UWU3" s="458" t="s">
        <v>1159</v>
      </c>
      <c r="UWV3" s="458" t="s">
        <v>1159</v>
      </c>
      <c r="UWW3" s="458" t="s">
        <v>1159</v>
      </c>
      <c r="UWX3" s="458" t="s">
        <v>1159</v>
      </c>
      <c r="UWY3" s="458" t="s">
        <v>1159</v>
      </c>
      <c r="UWZ3" s="458" t="s">
        <v>1159</v>
      </c>
      <c r="UXA3" s="458" t="s">
        <v>1159</v>
      </c>
      <c r="UXB3" s="458" t="s">
        <v>1159</v>
      </c>
      <c r="UXC3" s="458" t="s">
        <v>1159</v>
      </c>
      <c r="UXD3" s="458" t="s">
        <v>1159</v>
      </c>
      <c r="UXE3" s="458" t="s">
        <v>1159</v>
      </c>
      <c r="UXF3" s="458" t="s">
        <v>1159</v>
      </c>
      <c r="UXG3" s="458" t="s">
        <v>1159</v>
      </c>
      <c r="UXH3" s="458" t="s">
        <v>1159</v>
      </c>
      <c r="UXI3" s="458" t="s">
        <v>1159</v>
      </c>
      <c r="UXJ3" s="458" t="s">
        <v>1159</v>
      </c>
      <c r="UXK3" s="458" t="s">
        <v>1159</v>
      </c>
      <c r="UXL3" s="458" t="s">
        <v>1159</v>
      </c>
      <c r="UXM3" s="458" t="s">
        <v>1159</v>
      </c>
      <c r="UXN3" s="458" t="s">
        <v>1159</v>
      </c>
      <c r="UXO3" s="458" t="s">
        <v>1159</v>
      </c>
      <c r="UXP3" s="458" t="s">
        <v>1159</v>
      </c>
      <c r="UXQ3" s="458" t="s">
        <v>1159</v>
      </c>
      <c r="UXR3" s="458" t="s">
        <v>1159</v>
      </c>
      <c r="UXS3" s="458" t="s">
        <v>1159</v>
      </c>
      <c r="UXT3" s="458" t="s">
        <v>1159</v>
      </c>
      <c r="UXU3" s="458" t="s">
        <v>1159</v>
      </c>
      <c r="UXV3" s="458" t="s">
        <v>1159</v>
      </c>
      <c r="UXW3" s="458" t="s">
        <v>1159</v>
      </c>
      <c r="UXX3" s="458" t="s">
        <v>1159</v>
      </c>
      <c r="UXY3" s="458" t="s">
        <v>1159</v>
      </c>
      <c r="UXZ3" s="458" t="s">
        <v>1159</v>
      </c>
      <c r="UYA3" s="458" t="s">
        <v>1159</v>
      </c>
      <c r="UYB3" s="458" t="s">
        <v>1159</v>
      </c>
      <c r="UYC3" s="458" t="s">
        <v>1159</v>
      </c>
      <c r="UYD3" s="458" t="s">
        <v>1159</v>
      </c>
      <c r="UYE3" s="458" t="s">
        <v>1159</v>
      </c>
      <c r="UYF3" s="458" t="s">
        <v>1159</v>
      </c>
      <c r="UYG3" s="458" t="s">
        <v>1159</v>
      </c>
      <c r="UYH3" s="458" t="s">
        <v>1159</v>
      </c>
      <c r="UYI3" s="458" t="s">
        <v>1159</v>
      </c>
      <c r="UYJ3" s="458" t="s">
        <v>1159</v>
      </c>
      <c r="UYK3" s="458" t="s">
        <v>1159</v>
      </c>
      <c r="UYL3" s="458" t="s">
        <v>1159</v>
      </c>
      <c r="UYM3" s="458" t="s">
        <v>1159</v>
      </c>
      <c r="UYN3" s="458" t="s">
        <v>1159</v>
      </c>
      <c r="UYO3" s="458" t="s">
        <v>1159</v>
      </c>
      <c r="UYP3" s="458" t="s">
        <v>1159</v>
      </c>
      <c r="UYQ3" s="458" t="s">
        <v>1159</v>
      </c>
      <c r="UYR3" s="458" t="s">
        <v>1159</v>
      </c>
      <c r="UYS3" s="458" t="s">
        <v>1159</v>
      </c>
      <c r="UYT3" s="458" t="s">
        <v>1159</v>
      </c>
      <c r="UYU3" s="458" t="s">
        <v>1159</v>
      </c>
      <c r="UYV3" s="458" t="s">
        <v>1159</v>
      </c>
      <c r="UYW3" s="458" t="s">
        <v>1159</v>
      </c>
      <c r="UYX3" s="458" t="s">
        <v>1159</v>
      </c>
      <c r="UYY3" s="458" t="s">
        <v>1159</v>
      </c>
      <c r="UYZ3" s="458" t="s">
        <v>1159</v>
      </c>
      <c r="UZA3" s="458" t="s">
        <v>1159</v>
      </c>
      <c r="UZB3" s="458" t="s">
        <v>1159</v>
      </c>
      <c r="UZC3" s="458" t="s">
        <v>1159</v>
      </c>
      <c r="UZD3" s="458" t="s">
        <v>1159</v>
      </c>
      <c r="UZE3" s="458" t="s">
        <v>1159</v>
      </c>
      <c r="UZF3" s="458" t="s">
        <v>1159</v>
      </c>
      <c r="UZG3" s="458" t="s">
        <v>1159</v>
      </c>
      <c r="UZH3" s="458" t="s">
        <v>1159</v>
      </c>
      <c r="UZI3" s="458" t="s">
        <v>1159</v>
      </c>
      <c r="UZJ3" s="458" t="s">
        <v>1159</v>
      </c>
      <c r="UZK3" s="458" t="s">
        <v>1159</v>
      </c>
      <c r="UZL3" s="458" t="s">
        <v>1159</v>
      </c>
      <c r="UZM3" s="458" t="s">
        <v>1159</v>
      </c>
      <c r="UZN3" s="458" t="s">
        <v>1159</v>
      </c>
      <c r="UZO3" s="458" t="s">
        <v>1159</v>
      </c>
      <c r="UZP3" s="458" t="s">
        <v>1159</v>
      </c>
      <c r="UZQ3" s="458" t="s">
        <v>1159</v>
      </c>
      <c r="UZR3" s="458" t="s">
        <v>1159</v>
      </c>
      <c r="UZS3" s="458" t="s">
        <v>1159</v>
      </c>
      <c r="UZT3" s="458" t="s">
        <v>1159</v>
      </c>
      <c r="UZU3" s="458" t="s">
        <v>1159</v>
      </c>
      <c r="UZV3" s="458" t="s">
        <v>1159</v>
      </c>
      <c r="UZW3" s="458" t="s">
        <v>1159</v>
      </c>
      <c r="UZX3" s="458" t="s">
        <v>1159</v>
      </c>
      <c r="UZY3" s="458" t="s">
        <v>1159</v>
      </c>
      <c r="UZZ3" s="458" t="s">
        <v>1159</v>
      </c>
      <c r="VAA3" s="458" t="s">
        <v>1159</v>
      </c>
      <c r="VAB3" s="458" t="s">
        <v>1159</v>
      </c>
      <c r="VAC3" s="458" t="s">
        <v>1159</v>
      </c>
      <c r="VAD3" s="458" t="s">
        <v>1159</v>
      </c>
      <c r="VAE3" s="458" t="s">
        <v>1159</v>
      </c>
      <c r="VAF3" s="458" t="s">
        <v>1159</v>
      </c>
      <c r="VAG3" s="458" t="s">
        <v>1159</v>
      </c>
      <c r="VAH3" s="458" t="s">
        <v>1159</v>
      </c>
      <c r="VAI3" s="458" t="s">
        <v>1159</v>
      </c>
      <c r="VAJ3" s="458" t="s">
        <v>1159</v>
      </c>
      <c r="VAK3" s="458" t="s">
        <v>1159</v>
      </c>
      <c r="VAL3" s="458" t="s">
        <v>1159</v>
      </c>
      <c r="VAM3" s="458" t="s">
        <v>1159</v>
      </c>
      <c r="VAN3" s="458" t="s">
        <v>1159</v>
      </c>
      <c r="VAO3" s="458" t="s">
        <v>1159</v>
      </c>
      <c r="VAP3" s="458" t="s">
        <v>1159</v>
      </c>
      <c r="VAQ3" s="458" t="s">
        <v>1159</v>
      </c>
      <c r="VAR3" s="458" t="s">
        <v>1159</v>
      </c>
      <c r="VAS3" s="458" t="s">
        <v>1159</v>
      </c>
      <c r="VAT3" s="458" t="s">
        <v>1159</v>
      </c>
      <c r="VAU3" s="458" t="s">
        <v>1159</v>
      </c>
      <c r="VAV3" s="458" t="s">
        <v>1159</v>
      </c>
      <c r="VAW3" s="458" t="s">
        <v>1159</v>
      </c>
      <c r="VAX3" s="458" t="s">
        <v>1159</v>
      </c>
      <c r="VAY3" s="458" t="s">
        <v>1159</v>
      </c>
      <c r="VAZ3" s="458" t="s">
        <v>1159</v>
      </c>
      <c r="VBA3" s="458" t="s">
        <v>1159</v>
      </c>
      <c r="VBB3" s="458" t="s">
        <v>1159</v>
      </c>
      <c r="VBC3" s="458" t="s">
        <v>1159</v>
      </c>
      <c r="VBD3" s="458" t="s">
        <v>1159</v>
      </c>
      <c r="VBE3" s="458" t="s">
        <v>1159</v>
      </c>
      <c r="VBF3" s="458" t="s">
        <v>1159</v>
      </c>
      <c r="VBG3" s="458" t="s">
        <v>1159</v>
      </c>
      <c r="VBH3" s="458" t="s">
        <v>1159</v>
      </c>
      <c r="VBI3" s="458" t="s">
        <v>1159</v>
      </c>
      <c r="VBJ3" s="458" t="s">
        <v>1159</v>
      </c>
      <c r="VBK3" s="458" t="s">
        <v>1159</v>
      </c>
      <c r="VBL3" s="458" t="s">
        <v>1159</v>
      </c>
      <c r="VBM3" s="458" t="s">
        <v>1159</v>
      </c>
      <c r="VBN3" s="458" t="s">
        <v>1159</v>
      </c>
      <c r="VBO3" s="458" t="s">
        <v>1159</v>
      </c>
      <c r="VBP3" s="458" t="s">
        <v>1159</v>
      </c>
      <c r="VBQ3" s="458" t="s">
        <v>1159</v>
      </c>
      <c r="VBR3" s="458" t="s">
        <v>1159</v>
      </c>
      <c r="VBS3" s="458" t="s">
        <v>1159</v>
      </c>
      <c r="VBT3" s="458" t="s">
        <v>1159</v>
      </c>
      <c r="VBU3" s="458" t="s">
        <v>1159</v>
      </c>
      <c r="VBV3" s="458" t="s">
        <v>1159</v>
      </c>
      <c r="VBW3" s="458" t="s">
        <v>1159</v>
      </c>
      <c r="VBX3" s="458" t="s">
        <v>1159</v>
      </c>
      <c r="VBY3" s="458" t="s">
        <v>1159</v>
      </c>
      <c r="VBZ3" s="458" t="s">
        <v>1159</v>
      </c>
      <c r="VCA3" s="458" t="s">
        <v>1159</v>
      </c>
      <c r="VCB3" s="458" t="s">
        <v>1159</v>
      </c>
      <c r="VCC3" s="458" t="s">
        <v>1159</v>
      </c>
      <c r="VCD3" s="458" t="s">
        <v>1159</v>
      </c>
      <c r="VCE3" s="458" t="s">
        <v>1159</v>
      </c>
      <c r="VCF3" s="458" t="s">
        <v>1159</v>
      </c>
      <c r="VCG3" s="458" t="s">
        <v>1159</v>
      </c>
      <c r="VCH3" s="458" t="s">
        <v>1159</v>
      </c>
      <c r="VCI3" s="458" t="s">
        <v>1159</v>
      </c>
      <c r="VCJ3" s="458" t="s">
        <v>1159</v>
      </c>
      <c r="VCK3" s="458" t="s">
        <v>1159</v>
      </c>
      <c r="VCL3" s="458" t="s">
        <v>1159</v>
      </c>
      <c r="VCM3" s="458" t="s">
        <v>1159</v>
      </c>
      <c r="VCN3" s="458" t="s">
        <v>1159</v>
      </c>
      <c r="VCO3" s="458" t="s">
        <v>1159</v>
      </c>
      <c r="VCP3" s="458" t="s">
        <v>1159</v>
      </c>
      <c r="VCQ3" s="458" t="s">
        <v>1159</v>
      </c>
      <c r="VCR3" s="458" t="s">
        <v>1159</v>
      </c>
      <c r="VCS3" s="458" t="s">
        <v>1159</v>
      </c>
      <c r="VCT3" s="458" t="s">
        <v>1159</v>
      </c>
      <c r="VCU3" s="458" t="s">
        <v>1159</v>
      </c>
      <c r="VCV3" s="458" t="s">
        <v>1159</v>
      </c>
      <c r="VCW3" s="458" t="s">
        <v>1159</v>
      </c>
      <c r="VCX3" s="458" t="s">
        <v>1159</v>
      </c>
      <c r="VCY3" s="458" t="s">
        <v>1159</v>
      </c>
      <c r="VCZ3" s="458" t="s">
        <v>1159</v>
      </c>
      <c r="VDA3" s="458" t="s">
        <v>1159</v>
      </c>
      <c r="VDB3" s="458" t="s">
        <v>1159</v>
      </c>
      <c r="VDC3" s="458" t="s">
        <v>1159</v>
      </c>
      <c r="VDD3" s="458" t="s">
        <v>1159</v>
      </c>
      <c r="VDE3" s="458" t="s">
        <v>1159</v>
      </c>
      <c r="VDF3" s="458" t="s">
        <v>1159</v>
      </c>
      <c r="VDG3" s="458" t="s">
        <v>1159</v>
      </c>
      <c r="VDH3" s="458" t="s">
        <v>1159</v>
      </c>
      <c r="VDI3" s="458" t="s">
        <v>1159</v>
      </c>
      <c r="VDJ3" s="458" t="s">
        <v>1159</v>
      </c>
      <c r="VDK3" s="458" t="s">
        <v>1159</v>
      </c>
      <c r="VDL3" s="458" t="s">
        <v>1159</v>
      </c>
      <c r="VDM3" s="458" t="s">
        <v>1159</v>
      </c>
      <c r="VDN3" s="458" t="s">
        <v>1159</v>
      </c>
      <c r="VDO3" s="458" t="s">
        <v>1159</v>
      </c>
      <c r="VDP3" s="458" t="s">
        <v>1159</v>
      </c>
      <c r="VDQ3" s="458" t="s">
        <v>1159</v>
      </c>
      <c r="VDR3" s="458" t="s">
        <v>1159</v>
      </c>
      <c r="VDS3" s="458" t="s">
        <v>1159</v>
      </c>
      <c r="VDT3" s="458" t="s">
        <v>1159</v>
      </c>
      <c r="VDU3" s="458" t="s">
        <v>1159</v>
      </c>
      <c r="VDV3" s="458" t="s">
        <v>1159</v>
      </c>
      <c r="VDW3" s="458" t="s">
        <v>1159</v>
      </c>
      <c r="VDX3" s="458" t="s">
        <v>1159</v>
      </c>
      <c r="VDY3" s="458" t="s">
        <v>1159</v>
      </c>
      <c r="VDZ3" s="458" t="s">
        <v>1159</v>
      </c>
      <c r="VEA3" s="458" t="s">
        <v>1159</v>
      </c>
      <c r="VEB3" s="458" t="s">
        <v>1159</v>
      </c>
      <c r="VEC3" s="458" t="s">
        <v>1159</v>
      </c>
      <c r="VED3" s="458" t="s">
        <v>1159</v>
      </c>
      <c r="VEE3" s="458" t="s">
        <v>1159</v>
      </c>
      <c r="VEF3" s="458" t="s">
        <v>1159</v>
      </c>
      <c r="VEG3" s="458" t="s">
        <v>1159</v>
      </c>
      <c r="VEH3" s="458" t="s">
        <v>1159</v>
      </c>
      <c r="VEI3" s="458" t="s">
        <v>1159</v>
      </c>
      <c r="VEJ3" s="458" t="s">
        <v>1159</v>
      </c>
      <c r="VEK3" s="458" t="s">
        <v>1159</v>
      </c>
      <c r="VEL3" s="458" t="s">
        <v>1159</v>
      </c>
      <c r="VEM3" s="458" t="s">
        <v>1159</v>
      </c>
      <c r="VEN3" s="458" t="s">
        <v>1159</v>
      </c>
      <c r="VEO3" s="458" t="s">
        <v>1159</v>
      </c>
      <c r="VEP3" s="458" t="s">
        <v>1159</v>
      </c>
      <c r="VEQ3" s="458" t="s">
        <v>1159</v>
      </c>
      <c r="VER3" s="458" t="s">
        <v>1159</v>
      </c>
      <c r="VES3" s="458" t="s">
        <v>1159</v>
      </c>
      <c r="VET3" s="458" t="s">
        <v>1159</v>
      </c>
      <c r="VEU3" s="458" t="s">
        <v>1159</v>
      </c>
      <c r="VEV3" s="458" t="s">
        <v>1159</v>
      </c>
      <c r="VEW3" s="458" t="s">
        <v>1159</v>
      </c>
      <c r="VEX3" s="458" t="s">
        <v>1159</v>
      </c>
      <c r="VEY3" s="458" t="s">
        <v>1159</v>
      </c>
      <c r="VEZ3" s="458" t="s">
        <v>1159</v>
      </c>
      <c r="VFA3" s="458" t="s">
        <v>1159</v>
      </c>
      <c r="VFB3" s="458" t="s">
        <v>1159</v>
      </c>
      <c r="VFC3" s="458" t="s">
        <v>1159</v>
      </c>
      <c r="VFD3" s="458" t="s">
        <v>1159</v>
      </c>
      <c r="VFE3" s="458" t="s">
        <v>1159</v>
      </c>
      <c r="VFF3" s="458" t="s">
        <v>1159</v>
      </c>
      <c r="VFG3" s="458" t="s">
        <v>1159</v>
      </c>
      <c r="VFH3" s="458" t="s">
        <v>1159</v>
      </c>
      <c r="VFI3" s="458" t="s">
        <v>1159</v>
      </c>
      <c r="VFJ3" s="458" t="s">
        <v>1159</v>
      </c>
      <c r="VFK3" s="458" t="s">
        <v>1159</v>
      </c>
      <c r="VFL3" s="458" t="s">
        <v>1159</v>
      </c>
      <c r="VFM3" s="458" t="s">
        <v>1159</v>
      </c>
      <c r="VFN3" s="458" t="s">
        <v>1159</v>
      </c>
      <c r="VFO3" s="458" t="s">
        <v>1159</v>
      </c>
      <c r="VFP3" s="458" t="s">
        <v>1159</v>
      </c>
      <c r="VFQ3" s="458" t="s">
        <v>1159</v>
      </c>
      <c r="VFR3" s="458" t="s">
        <v>1159</v>
      </c>
      <c r="VFS3" s="458" t="s">
        <v>1159</v>
      </c>
      <c r="VFT3" s="458" t="s">
        <v>1159</v>
      </c>
      <c r="VFU3" s="458" t="s">
        <v>1159</v>
      </c>
      <c r="VFV3" s="458" t="s">
        <v>1159</v>
      </c>
      <c r="VFW3" s="458" t="s">
        <v>1159</v>
      </c>
      <c r="VFX3" s="458" t="s">
        <v>1159</v>
      </c>
      <c r="VFY3" s="458" t="s">
        <v>1159</v>
      </c>
      <c r="VFZ3" s="458" t="s">
        <v>1159</v>
      </c>
      <c r="VGA3" s="458" t="s">
        <v>1159</v>
      </c>
      <c r="VGB3" s="458" t="s">
        <v>1159</v>
      </c>
      <c r="VGC3" s="458" t="s">
        <v>1159</v>
      </c>
      <c r="VGD3" s="458" t="s">
        <v>1159</v>
      </c>
      <c r="VGE3" s="458" t="s">
        <v>1159</v>
      </c>
      <c r="VGF3" s="458" t="s">
        <v>1159</v>
      </c>
      <c r="VGG3" s="458" t="s">
        <v>1159</v>
      </c>
      <c r="VGH3" s="458" t="s">
        <v>1159</v>
      </c>
      <c r="VGI3" s="458" t="s">
        <v>1159</v>
      </c>
      <c r="VGJ3" s="458" t="s">
        <v>1159</v>
      </c>
      <c r="VGK3" s="458" t="s">
        <v>1159</v>
      </c>
      <c r="VGL3" s="458" t="s">
        <v>1159</v>
      </c>
      <c r="VGM3" s="458" t="s">
        <v>1159</v>
      </c>
      <c r="VGN3" s="458" t="s">
        <v>1159</v>
      </c>
      <c r="VGO3" s="458" t="s">
        <v>1159</v>
      </c>
      <c r="VGP3" s="458" t="s">
        <v>1159</v>
      </c>
      <c r="VGQ3" s="458" t="s">
        <v>1159</v>
      </c>
      <c r="VGR3" s="458" t="s">
        <v>1159</v>
      </c>
      <c r="VGS3" s="458" t="s">
        <v>1159</v>
      </c>
      <c r="VGT3" s="458" t="s">
        <v>1159</v>
      </c>
      <c r="VGU3" s="458" t="s">
        <v>1159</v>
      </c>
      <c r="VGV3" s="458" t="s">
        <v>1159</v>
      </c>
      <c r="VGW3" s="458" t="s">
        <v>1159</v>
      </c>
      <c r="VGX3" s="458" t="s">
        <v>1159</v>
      </c>
      <c r="VGY3" s="458" t="s">
        <v>1159</v>
      </c>
      <c r="VGZ3" s="458" t="s">
        <v>1159</v>
      </c>
      <c r="VHA3" s="458" t="s">
        <v>1159</v>
      </c>
      <c r="VHB3" s="458" t="s">
        <v>1159</v>
      </c>
      <c r="VHC3" s="458" t="s">
        <v>1159</v>
      </c>
      <c r="VHD3" s="458" t="s">
        <v>1159</v>
      </c>
      <c r="VHE3" s="458" t="s">
        <v>1159</v>
      </c>
      <c r="VHF3" s="458" t="s">
        <v>1159</v>
      </c>
      <c r="VHG3" s="458" t="s">
        <v>1159</v>
      </c>
      <c r="VHH3" s="458" t="s">
        <v>1159</v>
      </c>
      <c r="VHI3" s="458" t="s">
        <v>1159</v>
      </c>
      <c r="VHJ3" s="458" t="s">
        <v>1159</v>
      </c>
      <c r="VHK3" s="458" t="s">
        <v>1159</v>
      </c>
      <c r="VHL3" s="458" t="s">
        <v>1159</v>
      </c>
      <c r="VHM3" s="458" t="s">
        <v>1159</v>
      </c>
      <c r="VHN3" s="458" t="s">
        <v>1159</v>
      </c>
      <c r="VHO3" s="458" t="s">
        <v>1159</v>
      </c>
      <c r="VHP3" s="458" t="s">
        <v>1159</v>
      </c>
      <c r="VHQ3" s="458" t="s">
        <v>1159</v>
      </c>
      <c r="VHR3" s="458" t="s">
        <v>1159</v>
      </c>
      <c r="VHS3" s="458" t="s">
        <v>1159</v>
      </c>
      <c r="VHT3" s="458" t="s">
        <v>1159</v>
      </c>
      <c r="VHU3" s="458" t="s">
        <v>1159</v>
      </c>
      <c r="VHV3" s="458" t="s">
        <v>1159</v>
      </c>
      <c r="VHW3" s="458" t="s">
        <v>1159</v>
      </c>
      <c r="VHX3" s="458" t="s">
        <v>1159</v>
      </c>
      <c r="VHY3" s="458" t="s">
        <v>1159</v>
      </c>
      <c r="VHZ3" s="458" t="s">
        <v>1159</v>
      </c>
      <c r="VIA3" s="458" t="s">
        <v>1159</v>
      </c>
      <c r="VIB3" s="458" t="s">
        <v>1159</v>
      </c>
      <c r="VIC3" s="458" t="s">
        <v>1159</v>
      </c>
      <c r="VID3" s="458" t="s">
        <v>1159</v>
      </c>
      <c r="VIE3" s="458" t="s">
        <v>1159</v>
      </c>
      <c r="VIF3" s="458" t="s">
        <v>1159</v>
      </c>
      <c r="VIG3" s="458" t="s">
        <v>1159</v>
      </c>
      <c r="VIH3" s="458" t="s">
        <v>1159</v>
      </c>
      <c r="VII3" s="458" t="s">
        <v>1159</v>
      </c>
      <c r="VIJ3" s="458" t="s">
        <v>1159</v>
      </c>
      <c r="VIK3" s="458" t="s">
        <v>1159</v>
      </c>
      <c r="VIL3" s="458" t="s">
        <v>1159</v>
      </c>
      <c r="VIM3" s="458" t="s">
        <v>1159</v>
      </c>
      <c r="VIN3" s="458" t="s">
        <v>1159</v>
      </c>
      <c r="VIO3" s="458" t="s">
        <v>1159</v>
      </c>
      <c r="VIP3" s="458" t="s">
        <v>1159</v>
      </c>
      <c r="VIQ3" s="458" t="s">
        <v>1159</v>
      </c>
      <c r="VIR3" s="458" t="s">
        <v>1159</v>
      </c>
      <c r="VIS3" s="458" t="s">
        <v>1159</v>
      </c>
      <c r="VIT3" s="458" t="s">
        <v>1159</v>
      </c>
      <c r="VIU3" s="458" t="s">
        <v>1159</v>
      </c>
      <c r="VIV3" s="458" t="s">
        <v>1159</v>
      </c>
      <c r="VIW3" s="458" t="s">
        <v>1159</v>
      </c>
      <c r="VIX3" s="458" t="s">
        <v>1159</v>
      </c>
      <c r="VIY3" s="458" t="s">
        <v>1159</v>
      </c>
      <c r="VIZ3" s="458" t="s">
        <v>1159</v>
      </c>
      <c r="VJA3" s="458" t="s">
        <v>1159</v>
      </c>
      <c r="VJB3" s="458" t="s">
        <v>1159</v>
      </c>
      <c r="VJC3" s="458" t="s">
        <v>1159</v>
      </c>
      <c r="VJD3" s="458" t="s">
        <v>1159</v>
      </c>
      <c r="VJE3" s="458" t="s">
        <v>1159</v>
      </c>
      <c r="VJF3" s="458" t="s">
        <v>1159</v>
      </c>
      <c r="VJG3" s="458" t="s">
        <v>1159</v>
      </c>
      <c r="VJH3" s="458" t="s">
        <v>1159</v>
      </c>
      <c r="VJI3" s="458" t="s">
        <v>1159</v>
      </c>
      <c r="VJJ3" s="458" t="s">
        <v>1159</v>
      </c>
      <c r="VJK3" s="458" t="s">
        <v>1159</v>
      </c>
      <c r="VJL3" s="458" t="s">
        <v>1159</v>
      </c>
      <c r="VJM3" s="458" t="s">
        <v>1159</v>
      </c>
      <c r="VJN3" s="458" t="s">
        <v>1159</v>
      </c>
      <c r="VJO3" s="458" t="s">
        <v>1159</v>
      </c>
      <c r="VJP3" s="458" t="s">
        <v>1159</v>
      </c>
      <c r="VJQ3" s="458" t="s">
        <v>1159</v>
      </c>
      <c r="VJR3" s="458" t="s">
        <v>1159</v>
      </c>
      <c r="VJS3" s="458" t="s">
        <v>1159</v>
      </c>
      <c r="VJT3" s="458" t="s">
        <v>1159</v>
      </c>
      <c r="VJU3" s="458" t="s">
        <v>1159</v>
      </c>
      <c r="VJV3" s="458" t="s">
        <v>1159</v>
      </c>
      <c r="VJW3" s="458" t="s">
        <v>1159</v>
      </c>
      <c r="VJX3" s="458" t="s">
        <v>1159</v>
      </c>
      <c r="VJY3" s="458" t="s">
        <v>1159</v>
      </c>
      <c r="VJZ3" s="458" t="s">
        <v>1159</v>
      </c>
      <c r="VKA3" s="458" t="s">
        <v>1159</v>
      </c>
      <c r="VKB3" s="458" t="s">
        <v>1159</v>
      </c>
      <c r="VKC3" s="458" t="s">
        <v>1159</v>
      </c>
      <c r="VKD3" s="458" t="s">
        <v>1159</v>
      </c>
      <c r="VKE3" s="458" t="s">
        <v>1159</v>
      </c>
      <c r="VKF3" s="458" t="s">
        <v>1159</v>
      </c>
      <c r="VKG3" s="458" t="s">
        <v>1159</v>
      </c>
      <c r="VKH3" s="458" t="s">
        <v>1159</v>
      </c>
      <c r="VKI3" s="458" t="s">
        <v>1159</v>
      </c>
      <c r="VKJ3" s="458" t="s">
        <v>1159</v>
      </c>
      <c r="VKK3" s="458" t="s">
        <v>1159</v>
      </c>
      <c r="VKL3" s="458" t="s">
        <v>1159</v>
      </c>
      <c r="VKM3" s="458" t="s">
        <v>1159</v>
      </c>
      <c r="VKN3" s="458" t="s">
        <v>1159</v>
      </c>
      <c r="VKO3" s="458" t="s">
        <v>1159</v>
      </c>
      <c r="VKP3" s="458" t="s">
        <v>1159</v>
      </c>
      <c r="VKQ3" s="458" t="s">
        <v>1159</v>
      </c>
      <c r="VKR3" s="458" t="s">
        <v>1159</v>
      </c>
      <c r="VKS3" s="458" t="s">
        <v>1159</v>
      </c>
      <c r="VKT3" s="458" t="s">
        <v>1159</v>
      </c>
      <c r="VKU3" s="458" t="s">
        <v>1159</v>
      </c>
      <c r="VKV3" s="458" t="s">
        <v>1159</v>
      </c>
      <c r="VKW3" s="458" t="s">
        <v>1159</v>
      </c>
      <c r="VKX3" s="458" t="s">
        <v>1159</v>
      </c>
      <c r="VKY3" s="458" t="s">
        <v>1159</v>
      </c>
      <c r="VKZ3" s="458" t="s">
        <v>1159</v>
      </c>
      <c r="VLA3" s="458" t="s">
        <v>1159</v>
      </c>
      <c r="VLB3" s="458" t="s">
        <v>1159</v>
      </c>
      <c r="VLC3" s="458" t="s">
        <v>1159</v>
      </c>
      <c r="VLD3" s="458" t="s">
        <v>1159</v>
      </c>
      <c r="VLE3" s="458" t="s">
        <v>1159</v>
      </c>
      <c r="VLF3" s="458" t="s">
        <v>1159</v>
      </c>
      <c r="VLG3" s="458" t="s">
        <v>1159</v>
      </c>
      <c r="VLH3" s="458" t="s">
        <v>1159</v>
      </c>
      <c r="VLI3" s="458" t="s">
        <v>1159</v>
      </c>
      <c r="VLJ3" s="458" t="s">
        <v>1159</v>
      </c>
      <c r="VLK3" s="458" t="s">
        <v>1159</v>
      </c>
      <c r="VLL3" s="458" t="s">
        <v>1159</v>
      </c>
      <c r="VLM3" s="458" t="s">
        <v>1159</v>
      </c>
      <c r="VLN3" s="458" t="s">
        <v>1159</v>
      </c>
      <c r="VLO3" s="458" t="s">
        <v>1159</v>
      </c>
      <c r="VLP3" s="458" t="s">
        <v>1159</v>
      </c>
      <c r="VLQ3" s="458" t="s">
        <v>1159</v>
      </c>
      <c r="VLR3" s="458" t="s">
        <v>1159</v>
      </c>
      <c r="VLS3" s="458" t="s">
        <v>1159</v>
      </c>
      <c r="VLT3" s="458" t="s">
        <v>1159</v>
      </c>
      <c r="VLU3" s="458" t="s">
        <v>1159</v>
      </c>
      <c r="VLV3" s="458" t="s">
        <v>1159</v>
      </c>
      <c r="VLW3" s="458" t="s">
        <v>1159</v>
      </c>
      <c r="VLX3" s="458" t="s">
        <v>1159</v>
      </c>
      <c r="VLY3" s="458" t="s">
        <v>1159</v>
      </c>
      <c r="VLZ3" s="458" t="s">
        <v>1159</v>
      </c>
      <c r="VMA3" s="458" t="s">
        <v>1159</v>
      </c>
      <c r="VMB3" s="458" t="s">
        <v>1159</v>
      </c>
      <c r="VMC3" s="458" t="s">
        <v>1159</v>
      </c>
      <c r="VMD3" s="458" t="s">
        <v>1159</v>
      </c>
      <c r="VME3" s="458" t="s">
        <v>1159</v>
      </c>
      <c r="VMF3" s="458" t="s">
        <v>1159</v>
      </c>
      <c r="VMG3" s="458" t="s">
        <v>1159</v>
      </c>
      <c r="VMH3" s="458" t="s">
        <v>1159</v>
      </c>
      <c r="VMI3" s="458" t="s">
        <v>1159</v>
      </c>
      <c r="VMJ3" s="458" t="s">
        <v>1159</v>
      </c>
      <c r="VMK3" s="458" t="s">
        <v>1159</v>
      </c>
      <c r="VML3" s="458" t="s">
        <v>1159</v>
      </c>
      <c r="VMM3" s="458" t="s">
        <v>1159</v>
      </c>
      <c r="VMN3" s="458" t="s">
        <v>1159</v>
      </c>
      <c r="VMO3" s="458" t="s">
        <v>1159</v>
      </c>
      <c r="VMP3" s="458" t="s">
        <v>1159</v>
      </c>
      <c r="VMQ3" s="458" t="s">
        <v>1159</v>
      </c>
      <c r="VMR3" s="458" t="s">
        <v>1159</v>
      </c>
      <c r="VMS3" s="458" t="s">
        <v>1159</v>
      </c>
      <c r="VMT3" s="458" t="s">
        <v>1159</v>
      </c>
      <c r="VMU3" s="458" t="s">
        <v>1159</v>
      </c>
      <c r="VMV3" s="458" t="s">
        <v>1159</v>
      </c>
      <c r="VMW3" s="458" t="s">
        <v>1159</v>
      </c>
      <c r="VMX3" s="458" t="s">
        <v>1159</v>
      </c>
      <c r="VMY3" s="458" t="s">
        <v>1159</v>
      </c>
      <c r="VMZ3" s="458" t="s">
        <v>1159</v>
      </c>
      <c r="VNA3" s="458" t="s">
        <v>1159</v>
      </c>
      <c r="VNB3" s="458" t="s">
        <v>1159</v>
      </c>
      <c r="VNC3" s="458" t="s">
        <v>1159</v>
      </c>
      <c r="VND3" s="458" t="s">
        <v>1159</v>
      </c>
      <c r="VNE3" s="458" t="s">
        <v>1159</v>
      </c>
      <c r="VNF3" s="458" t="s">
        <v>1159</v>
      </c>
      <c r="VNG3" s="458" t="s">
        <v>1159</v>
      </c>
      <c r="VNH3" s="458" t="s">
        <v>1159</v>
      </c>
      <c r="VNI3" s="458" t="s">
        <v>1159</v>
      </c>
      <c r="VNJ3" s="458" t="s">
        <v>1159</v>
      </c>
      <c r="VNK3" s="458" t="s">
        <v>1159</v>
      </c>
      <c r="VNL3" s="458" t="s">
        <v>1159</v>
      </c>
      <c r="VNM3" s="458" t="s">
        <v>1159</v>
      </c>
      <c r="VNN3" s="458" t="s">
        <v>1159</v>
      </c>
      <c r="VNO3" s="458" t="s">
        <v>1159</v>
      </c>
      <c r="VNP3" s="458" t="s">
        <v>1159</v>
      </c>
      <c r="VNQ3" s="458" t="s">
        <v>1159</v>
      </c>
      <c r="VNR3" s="458" t="s">
        <v>1159</v>
      </c>
      <c r="VNS3" s="458" t="s">
        <v>1159</v>
      </c>
      <c r="VNT3" s="458" t="s">
        <v>1159</v>
      </c>
      <c r="VNU3" s="458" t="s">
        <v>1159</v>
      </c>
      <c r="VNV3" s="458" t="s">
        <v>1159</v>
      </c>
      <c r="VNW3" s="458" t="s">
        <v>1159</v>
      </c>
      <c r="VNX3" s="458" t="s">
        <v>1159</v>
      </c>
      <c r="VNY3" s="458" t="s">
        <v>1159</v>
      </c>
      <c r="VNZ3" s="458" t="s">
        <v>1159</v>
      </c>
      <c r="VOA3" s="458" t="s">
        <v>1159</v>
      </c>
      <c r="VOB3" s="458" t="s">
        <v>1159</v>
      </c>
      <c r="VOC3" s="458" t="s">
        <v>1159</v>
      </c>
      <c r="VOD3" s="458" t="s">
        <v>1159</v>
      </c>
      <c r="VOE3" s="458" t="s">
        <v>1159</v>
      </c>
      <c r="VOF3" s="458" t="s">
        <v>1159</v>
      </c>
      <c r="VOG3" s="458" t="s">
        <v>1159</v>
      </c>
      <c r="VOH3" s="458" t="s">
        <v>1159</v>
      </c>
      <c r="VOI3" s="458" t="s">
        <v>1159</v>
      </c>
      <c r="VOJ3" s="458" t="s">
        <v>1159</v>
      </c>
      <c r="VOK3" s="458" t="s">
        <v>1159</v>
      </c>
      <c r="VOL3" s="458" t="s">
        <v>1159</v>
      </c>
      <c r="VOM3" s="458" t="s">
        <v>1159</v>
      </c>
      <c r="VON3" s="458" t="s">
        <v>1159</v>
      </c>
      <c r="VOO3" s="458" t="s">
        <v>1159</v>
      </c>
      <c r="VOP3" s="458" t="s">
        <v>1159</v>
      </c>
      <c r="VOQ3" s="458" t="s">
        <v>1159</v>
      </c>
      <c r="VOR3" s="458" t="s">
        <v>1159</v>
      </c>
      <c r="VOS3" s="458" t="s">
        <v>1159</v>
      </c>
      <c r="VOT3" s="458" t="s">
        <v>1159</v>
      </c>
      <c r="VOU3" s="458" t="s">
        <v>1159</v>
      </c>
      <c r="VOV3" s="458" t="s">
        <v>1159</v>
      </c>
      <c r="VOW3" s="458" t="s">
        <v>1159</v>
      </c>
      <c r="VOX3" s="458" t="s">
        <v>1159</v>
      </c>
      <c r="VOY3" s="458" t="s">
        <v>1159</v>
      </c>
      <c r="VOZ3" s="458" t="s">
        <v>1159</v>
      </c>
      <c r="VPA3" s="458" t="s">
        <v>1159</v>
      </c>
      <c r="VPB3" s="458" t="s">
        <v>1159</v>
      </c>
      <c r="VPC3" s="458" t="s">
        <v>1159</v>
      </c>
      <c r="VPD3" s="458" t="s">
        <v>1159</v>
      </c>
      <c r="VPE3" s="458" t="s">
        <v>1159</v>
      </c>
      <c r="VPF3" s="458" t="s">
        <v>1159</v>
      </c>
      <c r="VPG3" s="458" t="s">
        <v>1159</v>
      </c>
      <c r="VPH3" s="458" t="s">
        <v>1159</v>
      </c>
      <c r="VPI3" s="458" t="s">
        <v>1159</v>
      </c>
      <c r="VPJ3" s="458" t="s">
        <v>1159</v>
      </c>
      <c r="VPK3" s="458" t="s">
        <v>1159</v>
      </c>
      <c r="VPL3" s="458" t="s">
        <v>1159</v>
      </c>
      <c r="VPM3" s="458" t="s">
        <v>1159</v>
      </c>
      <c r="VPN3" s="458" t="s">
        <v>1159</v>
      </c>
      <c r="VPO3" s="458" t="s">
        <v>1159</v>
      </c>
      <c r="VPP3" s="458" t="s">
        <v>1159</v>
      </c>
      <c r="VPQ3" s="458" t="s">
        <v>1159</v>
      </c>
      <c r="VPR3" s="458" t="s">
        <v>1159</v>
      </c>
      <c r="VPS3" s="458" t="s">
        <v>1159</v>
      </c>
      <c r="VPT3" s="458" t="s">
        <v>1159</v>
      </c>
      <c r="VPU3" s="458" t="s">
        <v>1159</v>
      </c>
      <c r="VPV3" s="458" t="s">
        <v>1159</v>
      </c>
      <c r="VPW3" s="458" t="s">
        <v>1159</v>
      </c>
      <c r="VPX3" s="458" t="s">
        <v>1159</v>
      </c>
      <c r="VPY3" s="458" t="s">
        <v>1159</v>
      </c>
      <c r="VPZ3" s="458" t="s">
        <v>1159</v>
      </c>
      <c r="VQA3" s="458" t="s">
        <v>1159</v>
      </c>
      <c r="VQB3" s="458" t="s">
        <v>1159</v>
      </c>
      <c r="VQC3" s="458" t="s">
        <v>1159</v>
      </c>
      <c r="VQD3" s="458" t="s">
        <v>1159</v>
      </c>
      <c r="VQE3" s="458" t="s">
        <v>1159</v>
      </c>
      <c r="VQF3" s="458" t="s">
        <v>1159</v>
      </c>
      <c r="VQG3" s="458" t="s">
        <v>1159</v>
      </c>
      <c r="VQH3" s="458" t="s">
        <v>1159</v>
      </c>
      <c r="VQI3" s="458" t="s">
        <v>1159</v>
      </c>
      <c r="VQJ3" s="458" t="s">
        <v>1159</v>
      </c>
      <c r="VQK3" s="458" t="s">
        <v>1159</v>
      </c>
      <c r="VQL3" s="458" t="s">
        <v>1159</v>
      </c>
      <c r="VQM3" s="458" t="s">
        <v>1159</v>
      </c>
      <c r="VQN3" s="458" t="s">
        <v>1159</v>
      </c>
      <c r="VQO3" s="458" t="s">
        <v>1159</v>
      </c>
      <c r="VQP3" s="458" t="s">
        <v>1159</v>
      </c>
      <c r="VQQ3" s="458" t="s">
        <v>1159</v>
      </c>
      <c r="VQR3" s="458" t="s">
        <v>1159</v>
      </c>
      <c r="VQS3" s="458" t="s">
        <v>1159</v>
      </c>
      <c r="VQT3" s="458" t="s">
        <v>1159</v>
      </c>
      <c r="VQU3" s="458" t="s">
        <v>1159</v>
      </c>
      <c r="VQV3" s="458" t="s">
        <v>1159</v>
      </c>
      <c r="VQW3" s="458" t="s">
        <v>1159</v>
      </c>
      <c r="VQX3" s="458" t="s">
        <v>1159</v>
      </c>
      <c r="VQY3" s="458" t="s">
        <v>1159</v>
      </c>
      <c r="VQZ3" s="458" t="s">
        <v>1159</v>
      </c>
      <c r="VRA3" s="458" t="s">
        <v>1159</v>
      </c>
      <c r="VRB3" s="458" t="s">
        <v>1159</v>
      </c>
      <c r="VRC3" s="458" t="s">
        <v>1159</v>
      </c>
      <c r="VRD3" s="458" t="s">
        <v>1159</v>
      </c>
      <c r="VRE3" s="458" t="s">
        <v>1159</v>
      </c>
      <c r="VRF3" s="458" t="s">
        <v>1159</v>
      </c>
      <c r="VRG3" s="458" t="s">
        <v>1159</v>
      </c>
      <c r="VRH3" s="458" t="s">
        <v>1159</v>
      </c>
      <c r="VRI3" s="458" t="s">
        <v>1159</v>
      </c>
      <c r="VRJ3" s="458" t="s">
        <v>1159</v>
      </c>
      <c r="VRK3" s="458" t="s">
        <v>1159</v>
      </c>
      <c r="VRL3" s="458" t="s">
        <v>1159</v>
      </c>
      <c r="VRM3" s="458" t="s">
        <v>1159</v>
      </c>
      <c r="VRN3" s="458" t="s">
        <v>1159</v>
      </c>
      <c r="VRO3" s="458" t="s">
        <v>1159</v>
      </c>
      <c r="VRP3" s="458" t="s">
        <v>1159</v>
      </c>
      <c r="VRQ3" s="458" t="s">
        <v>1159</v>
      </c>
      <c r="VRR3" s="458" t="s">
        <v>1159</v>
      </c>
      <c r="VRS3" s="458" t="s">
        <v>1159</v>
      </c>
      <c r="VRT3" s="458" t="s">
        <v>1159</v>
      </c>
      <c r="VRU3" s="458" t="s">
        <v>1159</v>
      </c>
      <c r="VRV3" s="458" t="s">
        <v>1159</v>
      </c>
      <c r="VRW3" s="458" t="s">
        <v>1159</v>
      </c>
      <c r="VRX3" s="458" t="s">
        <v>1159</v>
      </c>
      <c r="VRY3" s="458" t="s">
        <v>1159</v>
      </c>
      <c r="VRZ3" s="458" t="s">
        <v>1159</v>
      </c>
      <c r="VSA3" s="458" t="s">
        <v>1159</v>
      </c>
      <c r="VSB3" s="458" t="s">
        <v>1159</v>
      </c>
      <c r="VSC3" s="458" t="s">
        <v>1159</v>
      </c>
      <c r="VSD3" s="458" t="s">
        <v>1159</v>
      </c>
      <c r="VSE3" s="458" t="s">
        <v>1159</v>
      </c>
      <c r="VSF3" s="458" t="s">
        <v>1159</v>
      </c>
      <c r="VSG3" s="458" t="s">
        <v>1159</v>
      </c>
      <c r="VSH3" s="458" t="s">
        <v>1159</v>
      </c>
      <c r="VSI3" s="458" t="s">
        <v>1159</v>
      </c>
      <c r="VSJ3" s="458" t="s">
        <v>1159</v>
      </c>
      <c r="VSK3" s="458" t="s">
        <v>1159</v>
      </c>
      <c r="VSL3" s="458" t="s">
        <v>1159</v>
      </c>
      <c r="VSM3" s="458" t="s">
        <v>1159</v>
      </c>
      <c r="VSN3" s="458" t="s">
        <v>1159</v>
      </c>
      <c r="VSO3" s="458" t="s">
        <v>1159</v>
      </c>
      <c r="VSP3" s="458" t="s">
        <v>1159</v>
      </c>
      <c r="VSQ3" s="458" t="s">
        <v>1159</v>
      </c>
      <c r="VSR3" s="458" t="s">
        <v>1159</v>
      </c>
      <c r="VSS3" s="458" t="s">
        <v>1159</v>
      </c>
      <c r="VST3" s="458" t="s">
        <v>1159</v>
      </c>
      <c r="VSU3" s="458" t="s">
        <v>1159</v>
      </c>
      <c r="VSV3" s="458" t="s">
        <v>1159</v>
      </c>
      <c r="VSW3" s="458" t="s">
        <v>1159</v>
      </c>
      <c r="VSX3" s="458" t="s">
        <v>1159</v>
      </c>
      <c r="VSY3" s="458" t="s">
        <v>1159</v>
      </c>
      <c r="VSZ3" s="458" t="s">
        <v>1159</v>
      </c>
      <c r="VTA3" s="458" t="s">
        <v>1159</v>
      </c>
      <c r="VTB3" s="458" t="s">
        <v>1159</v>
      </c>
      <c r="VTC3" s="458" t="s">
        <v>1159</v>
      </c>
      <c r="VTD3" s="458" t="s">
        <v>1159</v>
      </c>
      <c r="VTE3" s="458" t="s">
        <v>1159</v>
      </c>
      <c r="VTF3" s="458" t="s">
        <v>1159</v>
      </c>
      <c r="VTG3" s="458" t="s">
        <v>1159</v>
      </c>
      <c r="VTH3" s="458" t="s">
        <v>1159</v>
      </c>
      <c r="VTI3" s="458" t="s">
        <v>1159</v>
      </c>
      <c r="VTJ3" s="458" t="s">
        <v>1159</v>
      </c>
      <c r="VTK3" s="458" t="s">
        <v>1159</v>
      </c>
      <c r="VTL3" s="458" t="s">
        <v>1159</v>
      </c>
      <c r="VTM3" s="458" t="s">
        <v>1159</v>
      </c>
      <c r="VTN3" s="458" t="s">
        <v>1159</v>
      </c>
      <c r="VTO3" s="458" t="s">
        <v>1159</v>
      </c>
      <c r="VTP3" s="458" t="s">
        <v>1159</v>
      </c>
      <c r="VTQ3" s="458" t="s">
        <v>1159</v>
      </c>
      <c r="VTR3" s="458" t="s">
        <v>1159</v>
      </c>
      <c r="VTS3" s="458" t="s">
        <v>1159</v>
      </c>
      <c r="VTT3" s="458" t="s">
        <v>1159</v>
      </c>
      <c r="VTU3" s="458" t="s">
        <v>1159</v>
      </c>
      <c r="VTV3" s="458" t="s">
        <v>1159</v>
      </c>
      <c r="VTW3" s="458" t="s">
        <v>1159</v>
      </c>
      <c r="VTX3" s="458" t="s">
        <v>1159</v>
      </c>
      <c r="VTY3" s="458" t="s">
        <v>1159</v>
      </c>
      <c r="VTZ3" s="458" t="s">
        <v>1159</v>
      </c>
      <c r="VUA3" s="458" t="s">
        <v>1159</v>
      </c>
      <c r="VUB3" s="458" t="s">
        <v>1159</v>
      </c>
      <c r="VUC3" s="458" t="s">
        <v>1159</v>
      </c>
      <c r="VUD3" s="458" t="s">
        <v>1159</v>
      </c>
      <c r="VUE3" s="458" t="s">
        <v>1159</v>
      </c>
      <c r="VUF3" s="458" t="s">
        <v>1159</v>
      </c>
      <c r="VUG3" s="458" t="s">
        <v>1159</v>
      </c>
      <c r="VUH3" s="458" t="s">
        <v>1159</v>
      </c>
      <c r="VUI3" s="458" t="s">
        <v>1159</v>
      </c>
      <c r="VUJ3" s="458" t="s">
        <v>1159</v>
      </c>
      <c r="VUK3" s="458" t="s">
        <v>1159</v>
      </c>
      <c r="VUL3" s="458" t="s">
        <v>1159</v>
      </c>
      <c r="VUM3" s="458" t="s">
        <v>1159</v>
      </c>
      <c r="VUN3" s="458" t="s">
        <v>1159</v>
      </c>
      <c r="VUO3" s="458" t="s">
        <v>1159</v>
      </c>
      <c r="VUP3" s="458" t="s">
        <v>1159</v>
      </c>
      <c r="VUQ3" s="458" t="s">
        <v>1159</v>
      </c>
      <c r="VUR3" s="458" t="s">
        <v>1159</v>
      </c>
      <c r="VUS3" s="458" t="s">
        <v>1159</v>
      </c>
      <c r="VUT3" s="458" t="s">
        <v>1159</v>
      </c>
      <c r="VUU3" s="458" t="s">
        <v>1159</v>
      </c>
      <c r="VUV3" s="458" t="s">
        <v>1159</v>
      </c>
      <c r="VUW3" s="458" t="s">
        <v>1159</v>
      </c>
      <c r="VUX3" s="458" t="s">
        <v>1159</v>
      </c>
      <c r="VUY3" s="458" t="s">
        <v>1159</v>
      </c>
      <c r="VUZ3" s="458" t="s">
        <v>1159</v>
      </c>
      <c r="VVA3" s="458" t="s">
        <v>1159</v>
      </c>
      <c r="VVB3" s="458" t="s">
        <v>1159</v>
      </c>
      <c r="VVC3" s="458" t="s">
        <v>1159</v>
      </c>
      <c r="VVD3" s="458" t="s">
        <v>1159</v>
      </c>
      <c r="VVE3" s="458" t="s">
        <v>1159</v>
      </c>
      <c r="VVF3" s="458" t="s">
        <v>1159</v>
      </c>
      <c r="VVG3" s="458" t="s">
        <v>1159</v>
      </c>
      <c r="VVH3" s="458" t="s">
        <v>1159</v>
      </c>
      <c r="VVI3" s="458" t="s">
        <v>1159</v>
      </c>
      <c r="VVJ3" s="458" t="s">
        <v>1159</v>
      </c>
      <c r="VVK3" s="458" t="s">
        <v>1159</v>
      </c>
      <c r="VVL3" s="458" t="s">
        <v>1159</v>
      </c>
      <c r="VVM3" s="458" t="s">
        <v>1159</v>
      </c>
      <c r="VVN3" s="458" t="s">
        <v>1159</v>
      </c>
      <c r="VVO3" s="458" t="s">
        <v>1159</v>
      </c>
      <c r="VVP3" s="458" t="s">
        <v>1159</v>
      </c>
      <c r="VVQ3" s="458" t="s">
        <v>1159</v>
      </c>
      <c r="VVR3" s="458" t="s">
        <v>1159</v>
      </c>
      <c r="VVS3" s="458" t="s">
        <v>1159</v>
      </c>
      <c r="VVT3" s="458" t="s">
        <v>1159</v>
      </c>
      <c r="VVU3" s="458" t="s">
        <v>1159</v>
      </c>
      <c r="VVV3" s="458" t="s">
        <v>1159</v>
      </c>
      <c r="VVW3" s="458" t="s">
        <v>1159</v>
      </c>
      <c r="VVX3" s="458" t="s">
        <v>1159</v>
      </c>
      <c r="VVY3" s="458" t="s">
        <v>1159</v>
      </c>
      <c r="VVZ3" s="458" t="s">
        <v>1159</v>
      </c>
      <c r="VWA3" s="458" t="s">
        <v>1159</v>
      </c>
      <c r="VWB3" s="458" t="s">
        <v>1159</v>
      </c>
      <c r="VWC3" s="458" t="s">
        <v>1159</v>
      </c>
      <c r="VWD3" s="458" t="s">
        <v>1159</v>
      </c>
      <c r="VWE3" s="458" t="s">
        <v>1159</v>
      </c>
      <c r="VWF3" s="458" t="s">
        <v>1159</v>
      </c>
      <c r="VWG3" s="458" t="s">
        <v>1159</v>
      </c>
      <c r="VWH3" s="458" t="s">
        <v>1159</v>
      </c>
      <c r="VWI3" s="458" t="s">
        <v>1159</v>
      </c>
      <c r="VWJ3" s="458" t="s">
        <v>1159</v>
      </c>
      <c r="VWK3" s="458" t="s">
        <v>1159</v>
      </c>
      <c r="VWL3" s="458" t="s">
        <v>1159</v>
      </c>
      <c r="VWM3" s="458" t="s">
        <v>1159</v>
      </c>
      <c r="VWN3" s="458" t="s">
        <v>1159</v>
      </c>
      <c r="VWO3" s="458" t="s">
        <v>1159</v>
      </c>
      <c r="VWP3" s="458" t="s">
        <v>1159</v>
      </c>
      <c r="VWQ3" s="458" t="s">
        <v>1159</v>
      </c>
      <c r="VWR3" s="458" t="s">
        <v>1159</v>
      </c>
      <c r="VWS3" s="458" t="s">
        <v>1159</v>
      </c>
      <c r="VWT3" s="458" t="s">
        <v>1159</v>
      </c>
      <c r="VWU3" s="458" t="s">
        <v>1159</v>
      </c>
      <c r="VWV3" s="458" t="s">
        <v>1159</v>
      </c>
      <c r="VWW3" s="458" t="s">
        <v>1159</v>
      </c>
      <c r="VWX3" s="458" t="s">
        <v>1159</v>
      </c>
      <c r="VWY3" s="458" t="s">
        <v>1159</v>
      </c>
      <c r="VWZ3" s="458" t="s">
        <v>1159</v>
      </c>
      <c r="VXA3" s="458" t="s">
        <v>1159</v>
      </c>
      <c r="VXB3" s="458" t="s">
        <v>1159</v>
      </c>
      <c r="VXC3" s="458" t="s">
        <v>1159</v>
      </c>
      <c r="VXD3" s="458" t="s">
        <v>1159</v>
      </c>
      <c r="VXE3" s="458" t="s">
        <v>1159</v>
      </c>
      <c r="VXF3" s="458" t="s">
        <v>1159</v>
      </c>
      <c r="VXG3" s="458" t="s">
        <v>1159</v>
      </c>
      <c r="VXH3" s="458" t="s">
        <v>1159</v>
      </c>
      <c r="VXI3" s="458" t="s">
        <v>1159</v>
      </c>
      <c r="VXJ3" s="458" t="s">
        <v>1159</v>
      </c>
      <c r="VXK3" s="458" t="s">
        <v>1159</v>
      </c>
      <c r="VXL3" s="458" t="s">
        <v>1159</v>
      </c>
      <c r="VXM3" s="458" t="s">
        <v>1159</v>
      </c>
      <c r="VXN3" s="458" t="s">
        <v>1159</v>
      </c>
      <c r="VXO3" s="458" t="s">
        <v>1159</v>
      </c>
      <c r="VXP3" s="458" t="s">
        <v>1159</v>
      </c>
      <c r="VXQ3" s="458" t="s">
        <v>1159</v>
      </c>
      <c r="VXR3" s="458" t="s">
        <v>1159</v>
      </c>
      <c r="VXS3" s="458" t="s">
        <v>1159</v>
      </c>
      <c r="VXT3" s="458" t="s">
        <v>1159</v>
      </c>
      <c r="VXU3" s="458" t="s">
        <v>1159</v>
      </c>
      <c r="VXV3" s="458" t="s">
        <v>1159</v>
      </c>
      <c r="VXW3" s="458" t="s">
        <v>1159</v>
      </c>
      <c r="VXX3" s="458" t="s">
        <v>1159</v>
      </c>
      <c r="VXY3" s="458" t="s">
        <v>1159</v>
      </c>
      <c r="VXZ3" s="458" t="s">
        <v>1159</v>
      </c>
      <c r="VYA3" s="458" t="s">
        <v>1159</v>
      </c>
      <c r="VYB3" s="458" t="s">
        <v>1159</v>
      </c>
      <c r="VYC3" s="458" t="s">
        <v>1159</v>
      </c>
      <c r="VYD3" s="458" t="s">
        <v>1159</v>
      </c>
      <c r="VYE3" s="458" t="s">
        <v>1159</v>
      </c>
      <c r="VYF3" s="458" t="s">
        <v>1159</v>
      </c>
      <c r="VYG3" s="458" t="s">
        <v>1159</v>
      </c>
      <c r="VYH3" s="458" t="s">
        <v>1159</v>
      </c>
      <c r="VYI3" s="458" t="s">
        <v>1159</v>
      </c>
      <c r="VYJ3" s="458" t="s">
        <v>1159</v>
      </c>
      <c r="VYK3" s="458" t="s">
        <v>1159</v>
      </c>
      <c r="VYL3" s="458" t="s">
        <v>1159</v>
      </c>
      <c r="VYM3" s="458" t="s">
        <v>1159</v>
      </c>
      <c r="VYN3" s="458" t="s">
        <v>1159</v>
      </c>
      <c r="VYO3" s="458" t="s">
        <v>1159</v>
      </c>
      <c r="VYP3" s="458" t="s">
        <v>1159</v>
      </c>
      <c r="VYQ3" s="458" t="s">
        <v>1159</v>
      </c>
      <c r="VYR3" s="458" t="s">
        <v>1159</v>
      </c>
      <c r="VYS3" s="458" t="s">
        <v>1159</v>
      </c>
      <c r="VYT3" s="458" t="s">
        <v>1159</v>
      </c>
      <c r="VYU3" s="458" t="s">
        <v>1159</v>
      </c>
      <c r="VYV3" s="458" t="s">
        <v>1159</v>
      </c>
      <c r="VYW3" s="458" t="s">
        <v>1159</v>
      </c>
      <c r="VYX3" s="458" t="s">
        <v>1159</v>
      </c>
      <c r="VYY3" s="458" t="s">
        <v>1159</v>
      </c>
      <c r="VYZ3" s="458" t="s">
        <v>1159</v>
      </c>
      <c r="VZA3" s="458" t="s">
        <v>1159</v>
      </c>
      <c r="VZB3" s="458" t="s">
        <v>1159</v>
      </c>
      <c r="VZC3" s="458" t="s">
        <v>1159</v>
      </c>
      <c r="VZD3" s="458" t="s">
        <v>1159</v>
      </c>
      <c r="VZE3" s="458" t="s">
        <v>1159</v>
      </c>
      <c r="VZF3" s="458" t="s">
        <v>1159</v>
      </c>
      <c r="VZG3" s="458" t="s">
        <v>1159</v>
      </c>
      <c r="VZH3" s="458" t="s">
        <v>1159</v>
      </c>
      <c r="VZI3" s="458" t="s">
        <v>1159</v>
      </c>
      <c r="VZJ3" s="458" t="s">
        <v>1159</v>
      </c>
      <c r="VZK3" s="458" t="s">
        <v>1159</v>
      </c>
      <c r="VZL3" s="458" t="s">
        <v>1159</v>
      </c>
      <c r="VZM3" s="458" t="s">
        <v>1159</v>
      </c>
      <c r="VZN3" s="458" t="s">
        <v>1159</v>
      </c>
      <c r="VZO3" s="458" t="s">
        <v>1159</v>
      </c>
      <c r="VZP3" s="458" t="s">
        <v>1159</v>
      </c>
      <c r="VZQ3" s="458" t="s">
        <v>1159</v>
      </c>
      <c r="VZR3" s="458" t="s">
        <v>1159</v>
      </c>
      <c r="VZS3" s="458" t="s">
        <v>1159</v>
      </c>
      <c r="VZT3" s="458" t="s">
        <v>1159</v>
      </c>
      <c r="VZU3" s="458" t="s">
        <v>1159</v>
      </c>
      <c r="VZV3" s="458" t="s">
        <v>1159</v>
      </c>
      <c r="VZW3" s="458" t="s">
        <v>1159</v>
      </c>
      <c r="VZX3" s="458" t="s">
        <v>1159</v>
      </c>
      <c r="VZY3" s="458" t="s">
        <v>1159</v>
      </c>
      <c r="VZZ3" s="458" t="s">
        <v>1159</v>
      </c>
      <c r="WAA3" s="458" t="s">
        <v>1159</v>
      </c>
      <c r="WAB3" s="458" t="s">
        <v>1159</v>
      </c>
      <c r="WAC3" s="458" t="s">
        <v>1159</v>
      </c>
      <c r="WAD3" s="458" t="s">
        <v>1159</v>
      </c>
      <c r="WAE3" s="458" t="s">
        <v>1159</v>
      </c>
      <c r="WAF3" s="458" t="s">
        <v>1159</v>
      </c>
      <c r="WAG3" s="458" t="s">
        <v>1159</v>
      </c>
      <c r="WAH3" s="458" t="s">
        <v>1159</v>
      </c>
      <c r="WAI3" s="458" t="s">
        <v>1159</v>
      </c>
      <c r="WAJ3" s="458" t="s">
        <v>1159</v>
      </c>
      <c r="WAK3" s="458" t="s">
        <v>1159</v>
      </c>
      <c r="WAL3" s="458" t="s">
        <v>1159</v>
      </c>
      <c r="WAM3" s="458" t="s">
        <v>1159</v>
      </c>
      <c r="WAN3" s="458" t="s">
        <v>1159</v>
      </c>
      <c r="WAO3" s="458" t="s">
        <v>1159</v>
      </c>
      <c r="WAP3" s="458" t="s">
        <v>1159</v>
      </c>
      <c r="WAQ3" s="458" t="s">
        <v>1159</v>
      </c>
      <c r="WAR3" s="458" t="s">
        <v>1159</v>
      </c>
      <c r="WAS3" s="458" t="s">
        <v>1159</v>
      </c>
      <c r="WAT3" s="458" t="s">
        <v>1159</v>
      </c>
      <c r="WAU3" s="458" t="s">
        <v>1159</v>
      </c>
      <c r="WAV3" s="458" t="s">
        <v>1159</v>
      </c>
      <c r="WAW3" s="458" t="s">
        <v>1159</v>
      </c>
      <c r="WAX3" s="458" t="s">
        <v>1159</v>
      </c>
      <c r="WAY3" s="458" t="s">
        <v>1159</v>
      </c>
      <c r="WAZ3" s="458" t="s">
        <v>1159</v>
      </c>
      <c r="WBA3" s="458" t="s">
        <v>1159</v>
      </c>
      <c r="WBB3" s="458" t="s">
        <v>1159</v>
      </c>
      <c r="WBC3" s="458" t="s">
        <v>1159</v>
      </c>
      <c r="WBD3" s="458" t="s">
        <v>1159</v>
      </c>
      <c r="WBE3" s="458" t="s">
        <v>1159</v>
      </c>
      <c r="WBF3" s="458" t="s">
        <v>1159</v>
      </c>
      <c r="WBG3" s="458" t="s">
        <v>1159</v>
      </c>
      <c r="WBH3" s="458" t="s">
        <v>1159</v>
      </c>
      <c r="WBI3" s="458" t="s">
        <v>1159</v>
      </c>
      <c r="WBJ3" s="458" t="s">
        <v>1159</v>
      </c>
      <c r="WBK3" s="458" t="s">
        <v>1159</v>
      </c>
      <c r="WBL3" s="458" t="s">
        <v>1159</v>
      </c>
      <c r="WBM3" s="458" t="s">
        <v>1159</v>
      </c>
      <c r="WBN3" s="458" t="s">
        <v>1159</v>
      </c>
      <c r="WBO3" s="458" t="s">
        <v>1159</v>
      </c>
      <c r="WBP3" s="458" t="s">
        <v>1159</v>
      </c>
      <c r="WBQ3" s="458" t="s">
        <v>1159</v>
      </c>
      <c r="WBR3" s="458" t="s">
        <v>1159</v>
      </c>
      <c r="WBS3" s="458" t="s">
        <v>1159</v>
      </c>
      <c r="WBT3" s="458" t="s">
        <v>1159</v>
      </c>
      <c r="WBU3" s="458" t="s">
        <v>1159</v>
      </c>
      <c r="WBV3" s="458" t="s">
        <v>1159</v>
      </c>
      <c r="WBW3" s="458" t="s">
        <v>1159</v>
      </c>
      <c r="WBX3" s="458" t="s">
        <v>1159</v>
      </c>
      <c r="WBY3" s="458" t="s">
        <v>1159</v>
      </c>
      <c r="WBZ3" s="458" t="s">
        <v>1159</v>
      </c>
      <c r="WCA3" s="458" t="s">
        <v>1159</v>
      </c>
      <c r="WCB3" s="458" t="s">
        <v>1159</v>
      </c>
      <c r="WCC3" s="458" t="s">
        <v>1159</v>
      </c>
      <c r="WCD3" s="458" t="s">
        <v>1159</v>
      </c>
      <c r="WCE3" s="458" t="s">
        <v>1159</v>
      </c>
      <c r="WCF3" s="458" t="s">
        <v>1159</v>
      </c>
      <c r="WCG3" s="458" t="s">
        <v>1159</v>
      </c>
      <c r="WCH3" s="458" t="s">
        <v>1159</v>
      </c>
      <c r="WCI3" s="458" t="s">
        <v>1159</v>
      </c>
      <c r="WCJ3" s="458" t="s">
        <v>1159</v>
      </c>
      <c r="WCK3" s="458" t="s">
        <v>1159</v>
      </c>
      <c r="WCL3" s="458" t="s">
        <v>1159</v>
      </c>
      <c r="WCM3" s="458" t="s">
        <v>1159</v>
      </c>
      <c r="WCN3" s="458" t="s">
        <v>1159</v>
      </c>
      <c r="WCO3" s="458" t="s">
        <v>1159</v>
      </c>
      <c r="WCP3" s="458" t="s">
        <v>1159</v>
      </c>
      <c r="WCQ3" s="458" t="s">
        <v>1159</v>
      </c>
      <c r="WCR3" s="458" t="s">
        <v>1159</v>
      </c>
      <c r="WCS3" s="458" t="s">
        <v>1159</v>
      </c>
      <c r="WCT3" s="458" t="s">
        <v>1159</v>
      </c>
      <c r="WCU3" s="458" t="s">
        <v>1159</v>
      </c>
      <c r="WCV3" s="458" t="s">
        <v>1159</v>
      </c>
      <c r="WCW3" s="458" t="s">
        <v>1159</v>
      </c>
      <c r="WCX3" s="458" t="s">
        <v>1159</v>
      </c>
      <c r="WCY3" s="458" t="s">
        <v>1159</v>
      </c>
      <c r="WCZ3" s="458" t="s">
        <v>1159</v>
      </c>
      <c r="WDA3" s="458" t="s">
        <v>1159</v>
      </c>
      <c r="WDB3" s="458" t="s">
        <v>1159</v>
      </c>
      <c r="WDC3" s="458" t="s">
        <v>1159</v>
      </c>
      <c r="WDD3" s="458" t="s">
        <v>1159</v>
      </c>
      <c r="WDE3" s="458" t="s">
        <v>1159</v>
      </c>
      <c r="WDF3" s="458" t="s">
        <v>1159</v>
      </c>
      <c r="WDG3" s="458" t="s">
        <v>1159</v>
      </c>
      <c r="WDH3" s="458" t="s">
        <v>1159</v>
      </c>
      <c r="WDI3" s="458" t="s">
        <v>1159</v>
      </c>
      <c r="WDJ3" s="458" t="s">
        <v>1159</v>
      </c>
      <c r="WDK3" s="458" t="s">
        <v>1159</v>
      </c>
      <c r="WDL3" s="458" t="s">
        <v>1159</v>
      </c>
      <c r="WDM3" s="458" t="s">
        <v>1159</v>
      </c>
      <c r="WDN3" s="458" t="s">
        <v>1159</v>
      </c>
      <c r="WDO3" s="458" t="s">
        <v>1159</v>
      </c>
      <c r="WDP3" s="458" t="s">
        <v>1159</v>
      </c>
      <c r="WDQ3" s="458" t="s">
        <v>1159</v>
      </c>
      <c r="WDR3" s="458" t="s">
        <v>1159</v>
      </c>
      <c r="WDS3" s="458" t="s">
        <v>1159</v>
      </c>
      <c r="WDT3" s="458" t="s">
        <v>1159</v>
      </c>
      <c r="WDU3" s="458" t="s">
        <v>1159</v>
      </c>
      <c r="WDV3" s="458" t="s">
        <v>1159</v>
      </c>
      <c r="WDW3" s="458" t="s">
        <v>1159</v>
      </c>
      <c r="WDX3" s="458" t="s">
        <v>1159</v>
      </c>
      <c r="WDY3" s="458" t="s">
        <v>1159</v>
      </c>
      <c r="WDZ3" s="458" t="s">
        <v>1159</v>
      </c>
      <c r="WEA3" s="458" t="s">
        <v>1159</v>
      </c>
      <c r="WEB3" s="458" t="s">
        <v>1159</v>
      </c>
      <c r="WEC3" s="458" t="s">
        <v>1159</v>
      </c>
      <c r="WED3" s="458" t="s">
        <v>1159</v>
      </c>
      <c r="WEE3" s="458" t="s">
        <v>1159</v>
      </c>
      <c r="WEF3" s="458" t="s">
        <v>1159</v>
      </c>
      <c r="WEG3" s="458" t="s">
        <v>1159</v>
      </c>
      <c r="WEH3" s="458" t="s">
        <v>1159</v>
      </c>
      <c r="WEI3" s="458" t="s">
        <v>1159</v>
      </c>
      <c r="WEJ3" s="458" t="s">
        <v>1159</v>
      </c>
      <c r="WEK3" s="458" t="s">
        <v>1159</v>
      </c>
      <c r="WEL3" s="458" t="s">
        <v>1159</v>
      </c>
      <c r="WEM3" s="458" t="s">
        <v>1159</v>
      </c>
      <c r="WEN3" s="458" t="s">
        <v>1159</v>
      </c>
      <c r="WEO3" s="458" t="s">
        <v>1159</v>
      </c>
      <c r="WEP3" s="458" t="s">
        <v>1159</v>
      </c>
      <c r="WEQ3" s="458" t="s">
        <v>1159</v>
      </c>
      <c r="WER3" s="458" t="s">
        <v>1159</v>
      </c>
      <c r="WES3" s="458" t="s">
        <v>1159</v>
      </c>
      <c r="WET3" s="458" t="s">
        <v>1159</v>
      </c>
      <c r="WEU3" s="458" t="s">
        <v>1159</v>
      </c>
      <c r="WEV3" s="458" t="s">
        <v>1159</v>
      </c>
      <c r="WEW3" s="458" t="s">
        <v>1159</v>
      </c>
      <c r="WEX3" s="458" t="s">
        <v>1159</v>
      </c>
      <c r="WEY3" s="458" t="s">
        <v>1159</v>
      </c>
      <c r="WEZ3" s="458" t="s">
        <v>1159</v>
      </c>
      <c r="WFA3" s="458" t="s">
        <v>1159</v>
      </c>
      <c r="WFB3" s="458" t="s">
        <v>1159</v>
      </c>
      <c r="WFC3" s="458" t="s">
        <v>1159</v>
      </c>
      <c r="WFD3" s="458" t="s">
        <v>1159</v>
      </c>
      <c r="WFE3" s="458" t="s">
        <v>1159</v>
      </c>
      <c r="WFF3" s="458" t="s">
        <v>1159</v>
      </c>
      <c r="WFG3" s="458" t="s">
        <v>1159</v>
      </c>
      <c r="WFH3" s="458" t="s">
        <v>1159</v>
      </c>
      <c r="WFI3" s="458" t="s">
        <v>1159</v>
      </c>
      <c r="WFJ3" s="458" t="s">
        <v>1159</v>
      </c>
      <c r="WFK3" s="458" t="s">
        <v>1159</v>
      </c>
      <c r="WFL3" s="458" t="s">
        <v>1159</v>
      </c>
      <c r="WFM3" s="458" t="s">
        <v>1159</v>
      </c>
      <c r="WFN3" s="458" t="s">
        <v>1159</v>
      </c>
      <c r="WFO3" s="458" t="s">
        <v>1159</v>
      </c>
      <c r="WFP3" s="458" t="s">
        <v>1159</v>
      </c>
      <c r="WFQ3" s="458" t="s">
        <v>1159</v>
      </c>
      <c r="WFR3" s="458" t="s">
        <v>1159</v>
      </c>
      <c r="WFS3" s="458" t="s">
        <v>1159</v>
      </c>
      <c r="WFT3" s="458" t="s">
        <v>1159</v>
      </c>
      <c r="WFU3" s="458" t="s">
        <v>1159</v>
      </c>
      <c r="WFV3" s="458" t="s">
        <v>1159</v>
      </c>
      <c r="WFW3" s="458" t="s">
        <v>1159</v>
      </c>
      <c r="WFX3" s="458" t="s">
        <v>1159</v>
      </c>
      <c r="WFY3" s="458" t="s">
        <v>1159</v>
      </c>
      <c r="WFZ3" s="458" t="s">
        <v>1159</v>
      </c>
      <c r="WGA3" s="458" t="s">
        <v>1159</v>
      </c>
      <c r="WGB3" s="458" t="s">
        <v>1159</v>
      </c>
      <c r="WGC3" s="458" t="s">
        <v>1159</v>
      </c>
      <c r="WGD3" s="458" t="s">
        <v>1159</v>
      </c>
      <c r="WGE3" s="458" t="s">
        <v>1159</v>
      </c>
      <c r="WGF3" s="458" t="s">
        <v>1159</v>
      </c>
      <c r="WGG3" s="458" t="s">
        <v>1159</v>
      </c>
      <c r="WGH3" s="458" t="s">
        <v>1159</v>
      </c>
      <c r="WGI3" s="458" t="s">
        <v>1159</v>
      </c>
      <c r="WGJ3" s="458" t="s">
        <v>1159</v>
      </c>
      <c r="WGK3" s="458" t="s">
        <v>1159</v>
      </c>
      <c r="WGL3" s="458" t="s">
        <v>1159</v>
      </c>
      <c r="WGM3" s="458" t="s">
        <v>1159</v>
      </c>
      <c r="WGN3" s="458" t="s">
        <v>1159</v>
      </c>
      <c r="WGO3" s="458" t="s">
        <v>1159</v>
      </c>
      <c r="WGP3" s="458" t="s">
        <v>1159</v>
      </c>
      <c r="WGQ3" s="458" t="s">
        <v>1159</v>
      </c>
      <c r="WGR3" s="458" t="s">
        <v>1159</v>
      </c>
      <c r="WGS3" s="458" t="s">
        <v>1159</v>
      </c>
      <c r="WGT3" s="458" t="s">
        <v>1159</v>
      </c>
      <c r="WGU3" s="458" t="s">
        <v>1159</v>
      </c>
      <c r="WGV3" s="458" t="s">
        <v>1159</v>
      </c>
      <c r="WGW3" s="458" t="s">
        <v>1159</v>
      </c>
      <c r="WGX3" s="458" t="s">
        <v>1159</v>
      </c>
      <c r="WGY3" s="458" t="s">
        <v>1159</v>
      </c>
      <c r="WGZ3" s="458" t="s">
        <v>1159</v>
      </c>
      <c r="WHA3" s="458" t="s">
        <v>1159</v>
      </c>
      <c r="WHB3" s="458" t="s">
        <v>1159</v>
      </c>
      <c r="WHC3" s="458" t="s">
        <v>1159</v>
      </c>
      <c r="WHD3" s="458" t="s">
        <v>1159</v>
      </c>
      <c r="WHE3" s="458" t="s">
        <v>1159</v>
      </c>
      <c r="WHF3" s="458" t="s">
        <v>1159</v>
      </c>
      <c r="WHG3" s="458" t="s">
        <v>1159</v>
      </c>
      <c r="WHH3" s="458" t="s">
        <v>1159</v>
      </c>
      <c r="WHI3" s="458" t="s">
        <v>1159</v>
      </c>
      <c r="WHJ3" s="458" t="s">
        <v>1159</v>
      </c>
      <c r="WHK3" s="458" t="s">
        <v>1159</v>
      </c>
      <c r="WHL3" s="458" t="s">
        <v>1159</v>
      </c>
      <c r="WHM3" s="458" t="s">
        <v>1159</v>
      </c>
      <c r="WHN3" s="458" t="s">
        <v>1159</v>
      </c>
      <c r="WHO3" s="458" t="s">
        <v>1159</v>
      </c>
      <c r="WHP3" s="458" t="s">
        <v>1159</v>
      </c>
      <c r="WHQ3" s="458" t="s">
        <v>1159</v>
      </c>
      <c r="WHR3" s="458" t="s">
        <v>1159</v>
      </c>
      <c r="WHS3" s="458" t="s">
        <v>1159</v>
      </c>
      <c r="WHT3" s="458" t="s">
        <v>1159</v>
      </c>
      <c r="WHU3" s="458" t="s">
        <v>1159</v>
      </c>
      <c r="WHV3" s="458" t="s">
        <v>1159</v>
      </c>
      <c r="WHW3" s="458" t="s">
        <v>1159</v>
      </c>
      <c r="WHX3" s="458" t="s">
        <v>1159</v>
      </c>
      <c r="WHY3" s="458" t="s">
        <v>1159</v>
      </c>
      <c r="WHZ3" s="458" t="s">
        <v>1159</v>
      </c>
      <c r="WIA3" s="458" t="s">
        <v>1159</v>
      </c>
      <c r="WIB3" s="458" t="s">
        <v>1159</v>
      </c>
      <c r="WIC3" s="458" t="s">
        <v>1159</v>
      </c>
      <c r="WID3" s="458" t="s">
        <v>1159</v>
      </c>
      <c r="WIE3" s="458" t="s">
        <v>1159</v>
      </c>
      <c r="WIF3" s="458" t="s">
        <v>1159</v>
      </c>
      <c r="WIG3" s="458" t="s">
        <v>1159</v>
      </c>
      <c r="WIH3" s="458" t="s">
        <v>1159</v>
      </c>
      <c r="WII3" s="458" t="s">
        <v>1159</v>
      </c>
      <c r="WIJ3" s="458" t="s">
        <v>1159</v>
      </c>
      <c r="WIK3" s="458" t="s">
        <v>1159</v>
      </c>
      <c r="WIL3" s="458" t="s">
        <v>1159</v>
      </c>
      <c r="WIM3" s="458" t="s">
        <v>1159</v>
      </c>
      <c r="WIN3" s="458" t="s">
        <v>1159</v>
      </c>
      <c r="WIO3" s="458" t="s">
        <v>1159</v>
      </c>
      <c r="WIP3" s="458" t="s">
        <v>1159</v>
      </c>
      <c r="WIQ3" s="458" t="s">
        <v>1159</v>
      </c>
      <c r="WIR3" s="458" t="s">
        <v>1159</v>
      </c>
      <c r="WIS3" s="458" t="s">
        <v>1159</v>
      </c>
      <c r="WIT3" s="458" t="s">
        <v>1159</v>
      </c>
      <c r="WIU3" s="458" t="s">
        <v>1159</v>
      </c>
      <c r="WIV3" s="458" t="s">
        <v>1159</v>
      </c>
      <c r="WIW3" s="458" t="s">
        <v>1159</v>
      </c>
      <c r="WIX3" s="458" t="s">
        <v>1159</v>
      </c>
      <c r="WIY3" s="458" t="s">
        <v>1159</v>
      </c>
      <c r="WIZ3" s="458" t="s">
        <v>1159</v>
      </c>
      <c r="WJA3" s="458" t="s">
        <v>1159</v>
      </c>
      <c r="WJB3" s="458" t="s">
        <v>1159</v>
      </c>
      <c r="WJC3" s="458" t="s">
        <v>1159</v>
      </c>
      <c r="WJD3" s="458" t="s">
        <v>1159</v>
      </c>
      <c r="WJE3" s="458" t="s">
        <v>1159</v>
      </c>
      <c r="WJF3" s="458" t="s">
        <v>1159</v>
      </c>
      <c r="WJG3" s="458" t="s">
        <v>1159</v>
      </c>
      <c r="WJH3" s="458" t="s">
        <v>1159</v>
      </c>
      <c r="WJI3" s="458" t="s">
        <v>1159</v>
      </c>
      <c r="WJJ3" s="458" t="s">
        <v>1159</v>
      </c>
      <c r="WJK3" s="458" t="s">
        <v>1159</v>
      </c>
      <c r="WJL3" s="458" t="s">
        <v>1159</v>
      </c>
      <c r="WJM3" s="458" t="s">
        <v>1159</v>
      </c>
      <c r="WJN3" s="458" t="s">
        <v>1159</v>
      </c>
      <c r="WJO3" s="458" t="s">
        <v>1159</v>
      </c>
      <c r="WJP3" s="458" t="s">
        <v>1159</v>
      </c>
      <c r="WJQ3" s="458" t="s">
        <v>1159</v>
      </c>
      <c r="WJR3" s="458" t="s">
        <v>1159</v>
      </c>
      <c r="WJS3" s="458" t="s">
        <v>1159</v>
      </c>
      <c r="WJT3" s="458" t="s">
        <v>1159</v>
      </c>
      <c r="WJU3" s="458" t="s">
        <v>1159</v>
      </c>
      <c r="WJV3" s="458" t="s">
        <v>1159</v>
      </c>
      <c r="WJW3" s="458" t="s">
        <v>1159</v>
      </c>
      <c r="WJX3" s="458" t="s">
        <v>1159</v>
      </c>
      <c r="WJY3" s="458" t="s">
        <v>1159</v>
      </c>
      <c r="WJZ3" s="458" t="s">
        <v>1159</v>
      </c>
      <c r="WKA3" s="458" t="s">
        <v>1159</v>
      </c>
      <c r="WKB3" s="458" t="s">
        <v>1159</v>
      </c>
      <c r="WKC3" s="458" t="s">
        <v>1159</v>
      </c>
      <c r="WKD3" s="458" t="s">
        <v>1159</v>
      </c>
      <c r="WKE3" s="458" t="s">
        <v>1159</v>
      </c>
      <c r="WKF3" s="458" t="s">
        <v>1159</v>
      </c>
      <c r="WKG3" s="458" t="s">
        <v>1159</v>
      </c>
      <c r="WKH3" s="458" t="s">
        <v>1159</v>
      </c>
      <c r="WKI3" s="458" t="s">
        <v>1159</v>
      </c>
      <c r="WKJ3" s="458" t="s">
        <v>1159</v>
      </c>
      <c r="WKK3" s="458" t="s">
        <v>1159</v>
      </c>
      <c r="WKL3" s="458" t="s">
        <v>1159</v>
      </c>
      <c r="WKM3" s="458" t="s">
        <v>1159</v>
      </c>
      <c r="WKN3" s="458" t="s">
        <v>1159</v>
      </c>
      <c r="WKO3" s="458" t="s">
        <v>1159</v>
      </c>
      <c r="WKP3" s="458" t="s">
        <v>1159</v>
      </c>
      <c r="WKQ3" s="458" t="s">
        <v>1159</v>
      </c>
      <c r="WKR3" s="458" t="s">
        <v>1159</v>
      </c>
      <c r="WKS3" s="458" t="s">
        <v>1159</v>
      </c>
      <c r="WKT3" s="458" t="s">
        <v>1159</v>
      </c>
      <c r="WKU3" s="458" t="s">
        <v>1159</v>
      </c>
      <c r="WKV3" s="458" t="s">
        <v>1159</v>
      </c>
      <c r="WKW3" s="458" t="s">
        <v>1159</v>
      </c>
      <c r="WKX3" s="458" t="s">
        <v>1159</v>
      </c>
      <c r="WKY3" s="458" t="s">
        <v>1159</v>
      </c>
      <c r="WKZ3" s="458" t="s">
        <v>1159</v>
      </c>
      <c r="WLA3" s="458" t="s">
        <v>1159</v>
      </c>
      <c r="WLB3" s="458" t="s">
        <v>1159</v>
      </c>
      <c r="WLC3" s="458" t="s">
        <v>1159</v>
      </c>
      <c r="WLD3" s="458" t="s">
        <v>1159</v>
      </c>
      <c r="WLE3" s="458" t="s">
        <v>1159</v>
      </c>
      <c r="WLF3" s="458" t="s">
        <v>1159</v>
      </c>
      <c r="WLG3" s="458" t="s">
        <v>1159</v>
      </c>
      <c r="WLH3" s="458" t="s">
        <v>1159</v>
      </c>
      <c r="WLI3" s="458" t="s">
        <v>1159</v>
      </c>
      <c r="WLJ3" s="458" t="s">
        <v>1159</v>
      </c>
      <c r="WLK3" s="458" t="s">
        <v>1159</v>
      </c>
      <c r="WLL3" s="458" t="s">
        <v>1159</v>
      </c>
      <c r="WLM3" s="458" t="s">
        <v>1159</v>
      </c>
      <c r="WLN3" s="458" t="s">
        <v>1159</v>
      </c>
      <c r="WLO3" s="458" t="s">
        <v>1159</v>
      </c>
      <c r="WLP3" s="458" t="s">
        <v>1159</v>
      </c>
      <c r="WLQ3" s="458" t="s">
        <v>1159</v>
      </c>
      <c r="WLR3" s="458" t="s">
        <v>1159</v>
      </c>
      <c r="WLS3" s="458" t="s">
        <v>1159</v>
      </c>
      <c r="WLT3" s="458" t="s">
        <v>1159</v>
      </c>
      <c r="WLU3" s="458" t="s">
        <v>1159</v>
      </c>
      <c r="WLV3" s="458" t="s">
        <v>1159</v>
      </c>
      <c r="WLW3" s="458" t="s">
        <v>1159</v>
      </c>
      <c r="WLX3" s="458" t="s">
        <v>1159</v>
      </c>
      <c r="WLY3" s="458" t="s">
        <v>1159</v>
      </c>
      <c r="WLZ3" s="458" t="s">
        <v>1159</v>
      </c>
      <c r="WMA3" s="458" t="s">
        <v>1159</v>
      </c>
      <c r="WMB3" s="458" t="s">
        <v>1159</v>
      </c>
      <c r="WMC3" s="458" t="s">
        <v>1159</v>
      </c>
      <c r="WMD3" s="458" t="s">
        <v>1159</v>
      </c>
      <c r="WME3" s="458" t="s">
        <v>1159</v>
      </c>
      <c r="WMF3" s="458" t="s">
        <v>1159</v>
      </c>
      <c r="WMG3" s="458" t="s">
        <v>1159</v>
      </c>
      <c r="WMH3" s="458" t="s">
        <v>1159</v>
      </c>
      <c r="WMI3" s="458" t="s">
        <v>1159</v>
      </c>
      <c r="WMJ3" s="458" t="s">
        <v>1159</v>
      </c>
      <c r="WMK3" s="458" t="s">
        <v>1159</v>
      </c>
      <c r="WML3" s="458" t="s">
        <v>1159</v>
      </c>
      <c r="WMM3" s="458" t="s">
        <v>1159</v>
      </c>
      <c r="WMN3" s="458" t="s">
        <v>1159</v>
      </c>
      <c r="WMO3" s="458" t="s">
        <v>1159</v>
      </c>
      <c r="WMP3" s="458" t="s">
        <v>1159</v>
      </c>
      <c r="WMQ3" s="458" t="s">
        <v>1159</v>
      </c>
      <c r="WMR3" s="458" t="s">
        <v>1159</v>
      </c>
      <c r="WMS3" s="458" t="s">
        <v>1159</v>
      </c>
      <c r="WMT3" s="458" t="s">
        <v>1159</v>
      </c>
      <c r="WMU3" s="458" t="s">
        <v>1159</v>
      </c>
      <c r="WMV3" s="458" t="s">
        <v>1159</v>
      </c>
      <c r="WMW3" s="458" t="s">
        <v>1159</v>
      </c>
      <c r="WMX3" s="458" t="s">
        <v>1159</v>
      </c>
      <c r="WMY3" s="458" t="s">
        <v>1159</v>
      </c>
      <c r="WMZ3" s="458" t="s">
        <v>1159</v>
      </c>
      <c r="WNA3" s="458" t="s">
        <v>1159</v>
      </c>
      <c r="WNB3" s="458" t="s">
        <v>1159</v>
      </c>
      <c r="WNC3" s="458" t="s">
        <v>1159</v>
      </c>
      <c r="WND3" s="458" t="s">
        <v>1159</v>
      </c>
      <c r="WNE3" s="458" t="s">
        <v>1159</v>
      </c>
      <c r="WNF3" s="458" t="s">
        <v>1159</v>
      </c>
      <c r="WNG3" s="458" t="s">
        <v>1159</v>
      </c>
      <c r="WNH3" s="458" t="s">
        <v>1159</v>
      </c>
      <c r="WNI3" s="458" t="s">
        <v>1159</v>
      </c>
      <c r="WNJ3" s="458" t="s">
        <v>1159</v>
      </c>
      <c r="WNK3" s="458" t="s">
        <v>1159</v>
      </c>
      <c r="WNL3" s="458" t="s">
        <v>1159</v>
      </c>
      <c r="WNM3" s="458" t="s">
        <v>1159</v>
      </c>
      <c r="WNN3" s="458" t="s">
        <v>1159</v>
      </c>
      <c r="WNO3" s="458" t="s">
        <v>1159</v>
      </c>
      <c r="WNP3" s="458" t="s">
        <v>1159</v>
      </c>
      <c r="WNQ3" s="458" t="s">
        <v>1159</v>
      </c>
      <c r="WNR3" s="458" t="s">
        <v>1159</v>
      </c>
      <c r="WNS3" s="458" t="s">
        <v>1159</v>
      </c>
      <c r="WNT3" s="458" t="s">
        <v>1159</v>
      </c>
      <c r="WNU3" s="458" t="s">
        <v>1159</v>
      </c>
      <c r="WNV3" s="458" t="s">
        <v>1159</v>
      </c>
      <c r="WNW3" s="458" t="s">
        <v>1159</v>
      </c>
      <c r="WNX3" s="458" t="s">
        <v>1159</v>
      </c>
      <c r="WNY3" s="458" t="s">
        <v>1159</v>
      </c>
      <c r="WNZ3" s="458" t="s">
        <v>1159</v>
      </c>
      <c r="WOA3" s="458" t="s">
        <v>1159</v>
      </c>
      <c r="WOB3" s="458" t="s">
        <v>1159</v>
      </c>
      <c r="WOC3" s="458" t="s">
        <v>1159</v>
      </c>
      <c r="WOD3" s="458" t="s">
        <v>1159</v>
      </c>
      <c r="WOE3" s="458" t="s">
        <v>1159</v>
      </c>
      <c r="WOF3" s="458" t="s">
        <v>1159</v>
      </c>
      <c r="WOG3" s="458" t="s">
        <v>1159</v>
      </c>
      <c r="WOH3" s="458" t="s">
        <v>1159</v>
      </c>
      <c r="WOI3" s="458" t="s">
        <v>1159</v>
      </c>
      <c r="WOJ3" s="458" t="s">
        <v>1159</v>
      </c>
      <c r="WOK3" s="458" t="s">
        <v>1159</v>
      </c>
      <c r="WOL3" s="458" t="s">
        <v>1159</v>
      </c>
      <c r="WOM3" s="458" t="s">
        <v>1159</v>
      </c>
      <c r="WON3" s="458" t="s">
        <v>1159</v>
      </c>
      <c r="WOO3" s="458" t="s">
        <v>1159</v>
      </c>
      <c r="WOP3" s="458" t="s">
        <v>1159</v>
      </c>
      <c r="WOQ3" s="458" t="s">
        <v>1159</v>
      </c>
      <c r="WOR3" s="458" t="s">
        <v>1159</v>
      </c>
      <c r="WOS3" s="458" t="s">
        <v>1159</v>
      </c>
      <c r="WOT3" s="458" t="s">
        <v>1159</v>
      </c>
      <c r="WOU3" s="458" t="s">
        <v>1159</v>
      </c>
      <c r="WOV3" s="458" t="s">
        <v>1159</v>
      </c>
      <c r="WOW3" s="458" t="s">
        <v>1159</v>
      </c>
      <c r="WOX3" s="458" t="s">
        <v>1159</v>
      </c>
      <c r="WOY3" s="458" t="s">
        <v>1159</v>
      </c>
      <c r="WOZ3" s="458" t="s">
        <v>1159</v>
      </c>
      <c r="WPA3" s="458" t="s">
        <v>1159</v>
      </c>
      <c r="WPB3" s="458" t="s">
        <v>1159</v>
      </c>
      <c r="WPC3" s="458" t="s">
        <v>1159</v>
      </c>
      <c r="WPD3" s="458" t="s">
        <v>1159</v>
      </c>
      <c r="WPE3" s="458" t="s">
        <v>1159</v>
      </c>
      <c r="WPF3" s="458" t="s">
        <v>1159</v>
      </c>
      <c r="WPG3" s="458" t="s">
        <v>1159</v>
      </c>
      <c r="WPH3" s="458" t="s">
        <v>1159</v>
      </c>
      <c r="WPI3" s="458" t="s">
        <v>1159</v>
      </c>
      <c r="WPJ3" s="458" t="s">
        <v>1159</v>
      </c>
      <c r="WPK3" s="458" t="s">
        <v>1159</v>
      </c>
      <c r="WPL3" s="458" t="s">
        <v>1159</v>
      </c>
      <c r="WPM3" s="458" t="s">
        <v>1159</v>
      </c>
      <c r="WPN3" s="458" t="s">
        <v>1159</v>
      </c>
      <c r="WPO3" s="458" t="s">
        <v>1159</v>
      </c>
      <c r="WPP3" s="458" t="s">
        <v>1159</v>
      </c>
      <c r="WPQ3" s="458" t="s">
        <v>1159</v>
      </c>
      <c r="WPR3" s="458" t="s">
        <v>1159</v>
      </c>
      <c r="WPS3" s="458" t="s">
        <v>1159</v>
      </c>
      <c r="WPT3" s="458" t="s">
        <v>1159</v>
      </c>
      <c r="WPU3" s="458" t="s">
        <v>1159</v>
      </c>
      <c r="WPV3" s="458" t="s">
        <v>1159</v>
      </c>
      <c r="WPW3" s="458" t="s">
        <v>1159</v>
      </c>
      <c r="WPX3" s="458" t="s">
        <v>1159</v>
      </c>
      <c r="WPY3" s="458" t="s">
        <v>1159</v>
      </c>
      <c r="WPZ3" s="458" t="s">
        <v>1159</v>
      </c>
      <c r="WQA3" s="458" t="s">
        <v>1159</v>
      </c>
      <c r="WQB3" s="458" t="s">
        <v>1159</v>
      </c>
      <c r="WQC3" s="458" t="s">
        <v>1159</v>
      </c>
      <c r="WQD3" s="458" t="s">
        <v>1159</v>
      </c>
      <c r="WQE3" s="458" t="s">
        <v>1159</v>
      </c>
      <c r="WQF3" s="458" t="s">
        <v>1159</v>
      </c>
      <c r="WQG3" s="458" t="s">
        <v>1159</v>
      </c>
      <c r="WQH3" s="458" t="s">
        <v>1159</v>
      </c>
      <c r="WQI3" s="458" t="s">
        <v>1159</v>
      </c>
      <c r="WQJ3" s="458" t="s">
        <v>1159</v>
      </c>
      <c r="WQK3" s="458" t="s">
        <v>1159</v>
      </c>
      <c r="WQL3" s="458" t="s">
        <v>1159</v>
      </c>
      <c r="WQM3" s="458" t="s">
        <v>1159</v>
      </c>
      <c r="WQN3" s="458" t="s">
        <v>1159</v>
      </c>
      <c r="WQO3" s="458" t="s">
        <v>1159</v>
      </c>
      <c r="WQP3" s="458" t="s">
        <v>1159</v>
      </c>
      <c r="WQQ3" s="458" t="s">
        <v>1159</v>
      </c>
      <c r="WQR3" s="458" t="s">
        <v>1159</v>
      </c>
      <c r="WQS3" s="458" t="s">
        <v>1159</v>
      </c>
      <c r="WQT3" s="458" t="s">
        <v>1159</v>
      </c>
      <c r="WQU3" s="458" t="s">
        <v>1159</v>
      </c>
      <c r="WQV3" s="458" t="s">
        <v>1159</v>
      </c>
      <c r="WQW3" s="458" t="s">
        <v>1159</v>
      </c>
      <c r="WQX3" s="458" t="s">
        <v>1159</v>
      </c>
      <c r="WQY3" s="458" t="s">
        <v>1159</v>
      </c>
      <c r="WQZ3" s="458" t="s">
        <v>1159</v>
      </c>
      <c r="WRA3" s="458" t="s">
        <v>1159</v>
      </c>
      <c r="WRB3" s="458" t="s">
        <v>1159</v>
      </c>
      <c r="WRC3" s="458" t="s">
        <v>1159</v>
      </c>
      <c r="WRD3" s="458" t="s">
        <v>1159</v>
      </c>
      <c r="WRE3" s="458" t="s">
        <v>1159</v>
      </c>
      <c r="WRF3" s="458" t="s">
        <v>1159</v>
      </c>
      <c r="WRG3" s="458" t="s">
        <v>1159</v>
      </c>
      <c r="WRH3" s="458" t="s">
        <v>1159</v>
      </c>
      <c r="WRI3" s="458" t="s">
        <v>1159</v>
      </c>
      <c r="WRJ3" s="458" t="s">
        <v>1159</v>
      </c>
      <c r="WRK3" s="458" t="s">
        <v>1159</v>
      </c>
      <c r="WRL3" s="458" t="s">
        <v>1159</v>
      </c>
      <c r="WRM3" s="458" t="s">
        <v>1159</v>
      </c>
      <c r="WRN3" s="458" t="s">
        <v>1159</v>
      </c>
      <c r="WRO3" s="458" t="s">
        <v>1159</v>
      </c>
      <c r="WRP3" s="458" t="s">
        <v>1159</v>
      </c>
      <c r="WRQ3" s="458" t="s">
        <v>1159</v>
      </c>
      <c r="WRR3" s="458" t="s">
        <v>1159</v>
      </c>
      <c r="WRS3" s="458" t="s">
        <v>1159</v>
      </c>
      <c r="WRT3" s="458" t="s">
        <v>1159</v>
      </c>
      <c r="WRU3" s="458" t="s">
        <v>1159</v>
      </c>
      <c r="WRV3" s="458" t="s">
        <v>1159</v>
      </c>
      <c r="WRW3" s="458" t="s">
        <v>1159</v>
      </c>
      <c r="WRX3" s="458" t="s">
        <v>1159</v>
      </c>
      <c r="WRY3" s="458" t="s">
        <v>1159</v>
      </c>
      <c r="WRZ3" s="458" t="s">
        <v>1159</v>
      </c>
      <c r="WSA3" s="458" t="s">
        <v>1159</v>
      </c>
      <c r="WSB3" s="458" t="s">
        <v>1159</v>
      </c>
      <c r="WSC3" s="458" t="s">
        <v>1159</v>
      </c>
      <c r="WSD3" s="458" t="s">
        <v>1159</v>
      </c>
      <c r="WSE3" s="458" t="s">
        <v>1159</v>
      </c>
      <c r="WSF3" s="458" t="s">
        <v>1159</v>
      </c>
      <c r="WSG3" s="458" t="s">
        <v>1159</v>
      </c>
      <c r="WSH3" s="458" t="s">
        <v>1159</v>
      </c>
      <c r="WSI3" s="458" t="s">
        <v>1159</v>
      </c>
      <c r="WSJ3" s="458" t="s">
        <v>1159</v>
      </c>
      <c r="WSK3" s="458" t="s">
        <v>1159</v>
      </c>
      <c r="WSL3" s="458" t="s">
        <v>1159</v>
      </c>
      <c r="WSM3" s="458" t="s">
        <v>1159</v>
      </c>
      <c r="WSN3" s="458" t="s">
        <v>1159</v>
      </c>
      <c r="WSO3" s="458" t="s">
        <v>1159</v>
      </c>
      <c r="WSP3" s="458" t="s">
        <v>1159</v>
      </c>
      <c r="WSQ3" s="458" t="s">
        <v>1159</v>
      </c>
      <c r="WSR3" s="458" t="s">
        <v>1159</v>
      </c>
      <c r="WSS3" s="458" t="s">
        <v>1159</v>
      </c>
      <c r="WST3" s="458" t="s">
        <v>1159</v>
      </c>
      <c r="WSU3" s="458" t="s">
        <v>1159</v>
      </c>
      <c r="WSV3" s="458" t="s">
        <v>1159</v>
      </c>
      <c r="WSW3" s="458" t="s">
        <v>1159</v>
      </c>
      <c r="WSX3" s="458" t="s">
        <v>1159</v>
      </c>
      <c r="WSY3" s="458" t="s">
        <v>1159</v>
      </c>
      <c r="WSZ3" s="458" t="s">
        <v>1159</v>
      </c>
      <c r="WTA3" s="458" t="s">
        <v>1159</v>
      </c>
      <c r="WTB3" s="458" t="s">
        <v>1159</v>
      </c>
      <c r="WTC3" s="458" t="s">
        <v>1159</v>
      </c>
      <c r="WTD3" s="458" t="s">
        <v>1159</v>
      </c>
      <c r="WTE3" s="458" t="s">
        <v>1159</v>
      </c>
      <c r="WTF3" s="458" t="s">
        <v>1159</v>
      </c>
      <c r="WTG3" s="458" t="s">
        <v>1159</v>
      </c>
      <c r="WTH3" s="458" t="s">
        <v>1159</v>
      </c>
      <c r="WTI3" s="458" t="s">
        <v>1159</v>
      </c>
      <c r="WTJ3" s="458" t="s">
        <v>1159</v>
      </c>
      <c r="WTK3" s="458" t="s">
        <v>1159</v>
      </c>
      <c r="WTL3" s="458" t="s">
        <v>1159</v>
      </c>
      <c r="WTM3" s="458" t="s">
        <v>1159</v>
      </c>
      <c r="WTN3" s="458" t="s">
        <v>1159</v>
      </c>
      <c r="WTO3" s="458" t="s">
        <v>1159</v>
      </c>
      <c r="WTP3" s="458" t="s">
        <v>1159</v>
      </c>
      <c r="WTQ3" s="458" t="s">
        <v>1159</v>
      </c>
      <c r="WTR3" s="458" t="s">
        <v>1159</v>
      </c>
      <c r="WTS3" s="458" t="s">
        <v>1159</v>
      </c>
      <c r="WTT3" s="458" t="s">
        <v>1159</v>
      </c>
      <c r="WTU3" s="458" t="s">
        <v>1159</v>
      </c>
      <c r="WTV3" s="458" t="s">
        <v>1159</v>
      </c>
      <c r="WTW3" s="458" t="s">
        <v>1159</v>
      </c>
      <c r="WTX3" s="458" t="s">
        <v>1159</v>
      </c>
      <c r="WTY3" s="458" t="s">
        <v>1159</v>
      </c>
      <c r="WTZ3" s="458" t="s">
        <v>1159</v>
      </c>
      <c r="WUA3" s="458" t="s">
        <v>1159</v>
      </c>
      <c r="WUB3" s="458" t="s">
        <v>1159</v>
      </c>
      <c r="WUC3" s="458" t="s">
        <v>1159</v>
      </c>
      <c r="WUD3" s="458" t="s">
        <v>1159</v>
      </c>
      <c r="WUE3" s="458" t="s">
        <v>1159</v>
      </c>
      <c r="WUF3" s="458" t="s">
        <v>1159</v>
      </c>
      <c r="WUG3" s="458" t="s">
        <v>1159</v>
      </c>
      <c r="WUH3" s="458" t="s">
        <v>1159</v>
      </c>
      <c r="WUI3" s="458" t="s">
        <v>1159</v>
      </c>
      <c r="WUJ3" s="458" t="s">
        <v>1159</v>
      </c>
      <c r="WUK3" s="458" t="s">
        <v>1159</v>
      </c>
      <c r="WUL3" s="458" t="s">
        <v>1159</v>
      </c>
      <c r="WUM3" s="458" t="s">
        <v>1159</v>
      </c>
      <c r="WUN3" s="458" t="s">
        <v>1159</v>
      </c>
      <c r="WUO3" s="458" t="s">
        <v>1159</v>
      </c>
      <c r="WUP3" s="458" t="s">
        <v>1159</v>
      </c>
      <c r="WUQ3" s="458" t="s">
        <v>1159</v>
      </c>
      <c r="WUR3" s="458" t="s">
        <v>1159</v>
      </c>
      <c r="WUS3" s="458" t="s">
        <v>1159</v>
      </c>
      <c r="WUT3" s="458" t="s">
        <v>1159</v>
      </c>
      <c r="WUU3" s="458" t="s">
        <v>1159</v>
      </c>
      <c r="WUV3" s="458" t="s">
        <v>1159</v>
      </c>
      <c r="WUW3" s="458" t="s">
        <v>1159</v>
      </c>
      <c r="WUX3" s="458" t="s">
        <v>1159</v>
      </c>
      <c r="WUY3" s="458" t="s">
        <v>1159</v>
      </c>
      <c r="WUZ3" s="458" t="s">
        <v>1159</v>
      </c>
      <c r="WVA3" s="458" t="s">
        <v>1159</v>
      </c>
      <c r="WVB3" s="458" t="s">
        <v>1159</v>
      </c>
      <c r="WVC3" s="458" t="s">
        <v>1159</v>
      </c>
      <c r="WVD3" s="458" t="s">
        <v>1159</v>
      </c>
      <c r="WVE3" s="458" t="s">
        <v>1159</v>
      </c>
      <c r="WVF3" s="458" t="s">
        <v>1159</v>
      </c>
      <c r="WVG3" s="458" t="s">
        <v>1159</v>
      </c>
      <c r="WVH3" s="458" t="s">
        <v>1159</v>
      </c>
      <c r="WVI3" s="458" t="s">
        <v>1159</v>
      </c>
      <c r="WVJ3" s="458" t="s">
        <v>1159</v>
      </c>
      <c r="WVK3" s="458" t="s">
        <v>1159</v>
      </c>
      <c r="WVL3" s="458" t="s">
        <v>1159</v>
      </c>
      <c r="WVM3" s="458" t="s">
        <v>1159</v>
      </c>
      <c r="WVN3" s="458" t="s">
        <v>1159</v>
      </c>
      <c r="WVO3" s="458" t="s">
        <v>1159</v>
      </c>
      <c r="WVP3" s="458" t="s">
        <v>1159</v>
      </c>
      <c r="WVQ3" s="458" t="s">
        <v>1159</v>
      </c>
      <c r="WVR3" s="458" t="s">
        <v>1159</v>
      </c>
      <c r="WVS3" s="458" t="s">
        <v>1159</v>
      </c>
      <c r="WVT3" s="458" t="s">
        <v>1159</v>
      </c>
      <c r="WVU3" s="458" t="s">
        <v>1159</v>
      </c>
      <c r="WVV3" s="458" t="s">
        <v>1159</v>
      </c>
      <c r="WVW3" s="458" t="s">
        <v>1159</v>
      </c>
      <c r="WVX3" s="458" t="s">
        <v>1159</v>
      </c>
      <c r="WVY3" s="458" t="s">
        <v>1159</v>
      </c>
      <c r="WVZ3" s="458" t="s">
        <v>1159</v>
      </c>
      <c r="WWA3" s="458" t="s">
        <v>1159</v>
      </c>
      <c r="WWB3" s="458" t="s">
        <v>1159</v>
      </c>
      <c r="WWC3" s="458" t="s">
        <v>1159</v>
      </c>
      <c r="WWD3" s="458" t="s">
        <v>1159</v>
      </c>
      <c r="WWE3" s="458" t="s">
        <v>1159</v>
      </c>
      <c r="WWF3" s="458" t="s">
        <v>1159</v>
      </c>
      <c r="WWG3" s="458" t="s">
        <v>1159</v>
      </c>
      <c r="WWH3" s="458" t="s">
        <v>1159</v>
      </c>
      <c r="WWI3" s="458" t="s">
        <v>1159</v>
      </c>
      <c r="WWJ3" s="458" t="s">
        <v>1159</v>
      </c>
      <c r="WWK3" s="458" t="s">
        <v>1159</v>
      </c>
      <c r="WWL3" s="458" t="s">
        <v>1159</v>
      </c>
      <c r="WWM3" s="458" t="s">
        <v>1159</v>
      </c>
      <c r="WWN3" s="458" t="s">
        <v>1159</v>
      </c>
      <c r="WWO3" s="458" t="s">
        <v>1159</v>
      </c>
      <c r="WWP3" s="458" t="s">
        <v>1159</v>
      </c>
      <c r="WWQ3" s="458" t="s">
        <v>1159</v>
      </c>
      <c r="WWR3" s="458" t="s">
        <v>1159</v>
      </c>
      <c r="WWS3" s="458" t="s">
        <v>1159</v>
      </c>
      <c r="WWT3" s="458" t="s">
        <v>1159</v>
      </c>
      <c r="WWU3" s="458" t="s">
        <v>1159</v>
      </c>
      <c r="WWV3" s="458" t="s">
        <v>1159</v>
      </c>
      <c r="WWW3" s="458" t="s">
        <v>1159</v>
      </c>
      <c r="WWX3" s="458" t="s">
        <v>1159</v>
      </c>
      <c r="WWY3" s="458" t="s">
        <v>1159</v>
      </c>
      <c r="WWZ3" s="458" t="s">
        <v>1159</v>
      </c>
      <c r="WXA3" s="458" t="s">
        <v>1159</v>
      </c>
      <c r="WXB3" s="458" t="s">
        <v>1159</v>
      </c>
      <c r="WXC3" s="458" t="s">
        <v>1159</v>
      </c>
      <c r="WXD3" s="458" t="s">
        <v>1159</v>
      </c>
      <c r="WXE3" s="458" t="s">
        <v>1159</v>
      </c>
      <c r="WXF3" s="458" t="s">
        <v>1159</v>
      </c>
      <c r="WXG3" s="458" t="s">
        <v>1159</v>
      </c>
      <c r="WXH3" s="458" t="s">
        <v>1159</v>
      </c>
      <c r="WXI3" s="458" t="s">
        <v>1159</v>
      </c>
      <c r="WXJ3" s="458" t="s">
        <v>1159</v>
      </c>
      <c r="WXK3" s="458" t="s">
        <v>1159</v>
      </c>
      <c r="WXL3" s="458" t="s">
        <v>1159</v>
      </c>
      <c r="WXM3" s="458" t="s">
        <v>1159</v>
      </c>
      <c r="WXN3" s="458" t="s">
        <v>1159</v>
      </c>
      <c r="WXO3" s="458" t="s">
        <v>1159</v>
      </c>
      <c r="WXP3" s="458" t="s">
        <v>1159</v>
      </c>
      <c r="WXQ3" s="458" t="s">
        <v>1159</v>
      </c>
      <c r="WXR3" s="458" t="s">
        <v>1159</v>
      </c>
      <c r="WXS3" s="458" t="s">
        <v>1159</v>
      </c>
      <c r="WXT3" s="458" t="s">
        <v>1159</v>
      </c>
      <c r="WXU3" s="458" t="s">
        <v>1159</v>
      </c>
      <c r="WXV3" s="458" t="s">
        <v>1159</v>
      </c>
      <c r="WXW3" s="458" t="s">
        <v>1159</v>
      </c>
      <c r="WXX3" s="458" t="s">
        <v>1159</v>
      </c>
      <c r="WXY3" s="458" t="s">
        <v>1159</v>
      </c>
      <c r="WXZ3" s="458" t="s">
        <v>1159</v>
      </c>
      <c r="WYA3" s="458" t="s">
        <v>1159</v>
      </c>
      <c r="WYB3" s="458" t="s">
        <v>1159</v>
      </c>
      <c r="WYC3" s="458" t="s">
        <v>1159</v>
      </c>
      <c r="WYD3" s="458" t="s">
        <v>1159</v>
      </c>
      <c r="WYE3" s="458" t="s">
        <v>1159</v>
      </c>
      <c r="WYF3" s="458" t="s">
        <v>1159</v>
      </c>
      <c r="WYG3" s="458" t="s">
        <v>1159</v>
      </c>
      <c r="WYH3" s="458" t="s">
        <v>1159</v>
      </c>
      <c r="WYI3" s="458" t="s">
        <v>1159</v>
      </c>
      <c r="WYJ3" s="458" t="s">
        <v>1159</v>
      </c>
      <c r="WYK3" s="458" t="s">
        <v>1159</v>
      </c>
      <c r="WYL3" s="458" t="s">
        <v>1159</v>
      </c>
      <c r="WYM3" s="458" t="s">
        <v>1159</v>
      </c>
      <c r="WYN3" s="458" t="s">
        <v>1159</v>
      </c>
      <c r="WYO3" s="458" t="s">
        <v>1159</v>
      </c>
      <c r="WYP3" s="458" t="s">
        <v>1159</v>
      </c>
      <c r="WYQ3" s="458" t="s">
        <v>1159</v>
      </c>
      <c r="WYR3" s="458" t="s">
        <v>1159</v>
      </c>
      <c r="WYS3" s="458" t="s">
        <v>1159</v>
      </c>
      <c r="WYT3" s="458" t="s">
        <v>1159</v>
      </c>
      <c r="WYU3" s="458" t="s">
        <v>1159</v>
      </c>
      <c r="WYV3" s="458" t="s">
        <v>1159</v>
      </c>
      <c r="WYW3" s="458" t="s">
        <v>1159</v>
      </c>
      <c r="WYX3" s="458" t="s">
        <v>1159</v>
      </c>
      <c r="WYY3" s="458" t="s">
        <v>1159</v>
      </c>
      <c r="WYZ3" s="458" t="s">
        <v>1159</v>
      </c>
      <c r="WZA3" s="458" t="s">
        <v>1159</v>
      </c>
      <c r="WZB3" s="458" t="s">
        <v>1159</v>
      </c>
      <c r="WZC3" s="458" t="s">
        <v>1159</v>
      </c>
      <c r="WZD3" s="458" t="s">
        <v>1159</v>
      </c>
      <c r="WZE3" s="458" t="s">
        <v>1159</v>
      </c>
      <c r="WZF3" s="458" t="s">
        <v>1159</v>
      </c>
      <c r="WZG3" s="458" t="s">
        <v>1159</v>
      </c>
      <c r="WZH3" s="458" t="s">
        <v>1159</v>
      </c>
      <c r="WZI3" s="458" t="s">
        <v>1159</v>
      </c>
      <c r="WZJ3" s="458" t="s">
        <v>1159</v>
      </c>
      <c r="WZK3" s="458" t="s">
        <v>1159</v>
      </c>
      <c r="WZL3" s="458" t="s">
        <v>1159</v>
      </c>
      <c r="WZM3" s="458" t="s">
        <v>1159</v>
      </c>
      <c r="WZN3" s="458" t="s">
        <v>1159</v>
      </c>
      <c r="WZO3" s="458" t="s">
        <v>1159</v>
      </c>
      <c r="WZP3" s="458" t="s">
        <v>1159</v>
      </c>
      <c r="WZQ3" s="458" t="s">
        <v>1159</v>
      </c>
      <c r="WZR3" s="458" t="s">
        <v>1159</v>
      </c>
      <c r="WZS3" s="458" t="s">
        <v>1159</v>
      </c>
      <c r="WZT3" s="458" t="s">
        <v>1159</v>
      </c>
      <c r="WZU3" s="458" t="s">
        <v>1159</v>
      </c>
      <c r="WZV3" s="458" t="s">
        <v>1159</v>
      </c>
      <c r="WZW3" s="458" t="s">
        <v>1159</v>
      </c>
      <c r="WZX3" s="458" t="s">
        <v>1159</v>
      </c>
      <c r="WZY3" s="458" t="s">
        <v>1159</v>
      </c>
      <c r="WZZ3" s="458" t="s">
        <v>1159</v>
      </c>
      <c r="XAA3" s="458" t="s">
        <v>1159</v>
      </c>
      <c r="XAB3" s="458" t="s">
        <v>1159</v>
      </c>
      <c r="XAC3" s="458" t="s">
        <v>1159</v>
      </c>
      <c r="XAD3" s="458" t="s">
        <v>1159</v>
      </c>
      <c r="XAE3" s="458" t="s">
        <v>1159</v>
      </c>
      <c r="XAF3" s="458" t="s">
        <v>1159</v>
      </c>
      <c r="XAG3" s="458" t="s">
        <v>1159</v>
      </c>
      <c r="XAH3" s="458" t="s">
        <v>1159</v>
      </c>
      <c r="XAI3" s="458" t="s">
        <v>1159</v>
      </c>
      <c r="XAJ3" s="458" t="s">
        <v>1159</v>
      </c>
      <c r="XAK3" s="458" t="s">
        <v>1159</v>
      </c>
      <c r="XAL3" s="458" t="s">
        <v>1159</v>
      </c>
      <c r="XAM3" s="458" t="s">
        <v>1159</v>
      </c>
      <c r="XAN3" s="458" t="s">
        <v>1159</v>
      </c>
      <c r="XAO3" s="458" t="s">
        <v>1159</v>
      </c>
      <c r="XAP3" s="458" t="s">
        <v>1159</v>
      </c>
      <c r="XAQ3" s="458" t="s">
        <v>1159</v>
      </c>
      <c r="XAR3" s="458" t="s">
        <v>1159</v>
      </c>
      <c r="XAS3" s="458" t="s">
        <v>1159</v>
      </c>
      <c r="XAT3" s="458" t="s">
        <v>1159</v>
      </c>
      <c r="XAU3" s="458" t="s">
        <v>1159</v>
      </c>
      <c r="XAV3" s="458" t="s">
        <v>1159</v>
      </c>
      <c r="XAW3" s="458" t="s">
        <v>1159</v>
      </c>
      <c r="XAX3" s="458" t="s">
        <v>1159</v>
      </c>
      <c r="XAY3" s="458" t="s">
        <v>1159</v>
      </c>
      <c r="XAZ3" s="458" t="s">
        <v>1159</v>
      </c>
      <c r="XBA3" s="458" t="s">
        <v>1159</v>
      </c>
      <c r="XBB3" s="458" t="s">
        <v>1159</v>
      </c>
      <c r="XBC3" s="458" t="s">
        <v>1159</v>
      </c>
      <c r="XBD3" s="458" t="s">
        <v>1159</v>
      </c>
      <c r="XBE3" s="458" t="s">
        <v>1159</v>
      </c>
      <c r="XBF3" s="458" t="s">
        <v>1159</v>
      </c>
      <c r="XBG3" s="458" t="s">
        <v>1159</v>
      </c>
      <c r="XBH3" s="458" t="s">
        <v>1159</v>
      </c>
      <c r="XBI3" s="458" t="s">
        <v>1159</v>
      </c>
      <c r="XBJ3" s="458" t="s">
        <v>1159</v>
      </c>
      <c r="XBK3" s="458" t="s">
        <v>1159</v>
      </c>
      <c r="XBL3" s="458" t="s">
        <v>1159</v>
      </c>
      <c r="XBM3" s="458" t="s">
        <v>1159</v>
      </c>
      <c r="XBN3" s="458" t="s">
        <v>1159</v>
      </c>
      <c r="XBO3" s="458" t="s">
        <v>1159</v>
      </c>
      <c r="XBP3" s="458" t="s">
        <v>1159</v>
      </c>
      <c r="XBQ3" s="458" t="s">
        <v>1159</v>
      </c>
      <c r="XBR3" s="458" t="s">
        <v>1159</v>
      </c>
      <c r="XBS3" s="458" t="s">
        <v>1159</v>
      </c>
      <c r="XBT3" s="458" t="s">
        <v>1159</v>
      </c>
      <c r="XBU3" s="458" t="s">
        <v>1159</v>
      </c>
      <c r="XBV3" s="458" t="s">
        <v>1159</v>
      </c>
      <c r="XBW3" s="458" t="s">
        <v>1159</v>
      </c>
      <c r="XBX3" s="458" t="s">
        <v>1159</v>
      </c>
      <c r="XBY3" s="458" t="s">
        <v>1159</v>
      </c>
      <c r="XBZ3" s="458" t="s">
        <v>1159</v>
      </c>
      <c r="XCA3" s="458" t="s">
        <v>1159</v>
      </c>
      <c r="XCB3" s="458" t="s">
        <v>1159</v>
      </c>
      <c r="XCC3" s="458" t="s">
        <v>1159</v>
      </c>
      <c r="XCD3" s="458" t="s">
        <v>1159</v>
      </c>
      <c r="XCE3" s="458" t="s">
        <v>1159</v>
      </c>
      <c r="XCF3" s="458" t="s">
        <v>1159</v>
      </c>
      <c r="XCG3" s="458" t="s">
        <v>1159</v>
      </c>
      <c r="XCH3" s="458" t="s">
        <v>1159</v>
      </c>
      <c r="XCI3" s="458" t="s">
        <v>1159</v>
      </c>
      <c r="XCJ3" s="458" t="s">
        <v>1159</v>
      </c>
      <c r="XCK3" s="458" t="s">
        <v>1159</v>
      </c>
      <c r="XCL3" s="458" t="s">
        <v>1159</v>
      </c>
      <c r="XCM3" s="458" t="s">
        <v>1159</v>
      </c>
      <c r="XCN3" s="458" t="s">
        <v>1159</v>
      </c>
      <c r="XCO3" s="458" t="s">
        <v>1159</v>
      </c>
      <c r="XCP3" s="458" t="s">
        <v>1159</v>
      </c>
      <c r="XCQ3" s="458" t="s">
        <v>1159</v>
      </c>
      <c r="XCR3" s="458" t="s">
        <v>1159</v>
      </c>
      <c r="XCS3" s="458" t="s">
        <v>1159</v>
      </c>
      <c r="XCT3" s="458" t="s">
        <v>1159</v>
      </c>
      <c r="XCU3" s="458" t="s">
        <v>1159</v>
      </c>
      <c r="XCV3" s="458" t="s">
        <v>1159</v>
      </c>
      <c r="XCW3" s="458" t="s">
        <v>1159</v>
      </c>
      <c r="XCX3" s="458" t="s">
        <v>1159</v>
      </c>
      <c r="XCY3" s="458" t="s">
        <v>1159</v>
      </c>
      <c r="XCZ3" s="458" t="s">
        <v>1159</v>
      </c>
      <c r="XDA3" s="458" t="s">
        <v>1159</v>
      </c>
      <c r="XDB3" s="458" t="s">
        <v>1159</v>
      </c>
      <c r="XDC3" s="458" t="s">
        <v>1159</v>
      </c>
      <c r="XDD3" s="458" t="s">
        <v>1159</v>
      </c>
      <c r="XDE3" s="458" t="s">
        <v>1159</v>
      </c>
      <c r="XDF3" s="458" t="s">
        <v>1159</v>
      </c>
      <c r="XDG3" s="458" t="s">
        <v>1159</v>
      </c>
      <c r="XDH3" s="458" t="s">
        <v>1159</v>
      </c>
      <c r="XDI3" s="458" t="s">
        <v>1159</v>
      </c>
      <c r="XDJ3" s="458" t="s">
        <v>1159</v>
      </c>
      <c r="XDK3" s="458" t="s">
        <v>1159</v>
      </c>
      <c r="XDL3" s="458" t="s">
        <v>1159</v>
      </c>
      <c r="XDM3" s="458" t="s">
        <v>1159</v>
      </c>
      <c r="XDN3" s="458" t="s">
        <v>1159</v>
      </c>
      <c r="XDO3" s="458" t="s">
        <v>1159</v>
      </c>
      <c r="XDP3" s="458" t="s">
        <v>1159</v>
      </c>
      <c r="XDQ3" s="458" t="s">
        <v>1159</v>
      </c>
      <c r="XDR3" s="458" t="s">
        <v>1159</v>
      </c>
      <c r="XDS3" s="458" t="s">
        <v>1159</v>
      </c>
      <c r="XDT3" s="458" t="s">
        <v>1159</v>
      </c>
      <c r="XDU3" s="458" t="s">
        <v>1159</v>
      </c>
      <c r="XDV3" s="458" t="s">
        <v>1159</v>
      </c>
      <c r="XDW3" s="458" t="s">
        <v>1159</v>
      </c>
      <c r="XDX3" s="458" t="s">
        <v>1159</v>
      </c>
      <c r="XDY3" s="458" t="s">
        <v>1159</v>
      </c>
      <c r="XDZ3" s="458" t="s">
        <v>1159</v>
      </c>
      <c r="XEA3" s="458" t="s">
        <v>1159</v>
      </c>
      <c r="XEB3" s="458" t="s">
        <v>1159</v>
      </c>
      <c r="XEC3" s="458" t="s">
        <v>1159</v>
      </c>
      <c r="XED3" s="458" t="s">
        <v>1159</v>
      </c>
      <c r="XEE3" s="458" t="s">
        <v>1159</v>
      </c>
      <c r="XEF3" s="458" t="s">
        <v>1159</v>
      </c>
      <c r="XEG3" s="458" t="s">
        <v>1159</v>
      </c>
      <c r="XEH3" s="458" t="s">
        <v>1159</v>
      </c>
      <c r="XEI3" s="458" t="s">
        <v>1159</v>
      </c>
      <c r="XEJ3" s="458" t="s">
        <v>1159</v>
      </c>
      <c r="XEK3" s="458" t="s">
        <v>1159</v>
      </c>
      <c r="XEL3" s="458" t="s">
        <v>1159</v>
      </c>
      <c r="XEM3" s="458" t="s">
        <v>1159</v>
      </c>
      <c r="XEN3" s="458" t="s">
        <v>1159</v>
      </c>
      <c r="XEO3" s="458" t="s">
        <v>1159</v>
      </c>
      <c r="XEP3" s="458" t="s">
        <v>1159</v>
      </c>
      <c r="XEQ3" s="458" t="s">
        <v>1159</v>
      </c>
      <c r="XER3" s="458" t="s">
        <v>1159</v>
      </c>
      <c r="XES3" s="458" t="s">
        <v>1159</v>
      </c>
      <c r="XET3" s="458" t="s">
        <v>1159</v>
      </c>
      <c r="XEU3" s="458" t="s">
        <v>1159</v>
      </c>
      <c r="XEV3" s="458" t="s">
        <v>1159</v>
      </c>
      <c r="XEW3" s="458" t="s">
        <v>1159</v>
      </c>
      <c r="XEX3" s="458" t="s">
        <v>1159</v>
      </c>
      <c r="XEY3" s="458" t="s">
        <v>1159</v>
      </c>
      <c r="XEZ3" s="458" t="s">
        <v>1159</v>
      </c>
      <c r="XFA3" s="458" t="s">
        <v>1159</v>
      </c>
      <c r="XFB3" s="458" t="s">
        <v>1159</v>
      </c>
      <c r="XFC3" s="458" t="s">
        <v>1159</v>
      </c>
      <c r="XFD3" s="458" t="s">
        <v>1159</v>
      </c>
    </row>
    <row r="4" spans="1:16384" x14ac:dyDescent="0.3">
      <c r="A4" s="306"/>
      <c r="B4" s="58"/>
      <c r="C4" s="58"/>
      <c r="D4" s="58"/>
      <c r="E4" s="58"/>
      <c r="F4" s="58"/>
      <c r="G4" s="310"/>
    </row>
    <row r="5" spans="1:16384" x14ac:dyDescent="0.3">
      <c r="A5" s="320" t="s">
        <v>741</v>
      </c>
      <c r="B5" s="344" t="s">
        <v>919</v>
      </c>
      <c r="C5" s="344" t="s">
        <v>920</v>
      </c>
      <c r="D5" s="344"/>
      <c r="E5" s="344" t="s">
        <v>1047</v>
      </c>
      <c r="F5" s="143"/>
      <c r="G5" s="156"/>
      <c r="H5" s="1097" t="s">
        <v>893</v>
      </c>
      <c r="I5" s="745"/>
      <c r="J5" s="745"/>
      <c r="K5" s="745"/>
      <c r="L5" s="745"/>
      <c r="M5" s="767" t="s">
        <v>959</v>
      </c>
    </row>
    <row r="6" spans="1:16384" ht="14.5" thickBot="1" x14ac:dyDescent="0.35">
      <c r="A6" s="314"/>
      <c r="B6" s="141"/>
      <c r="C6" s="141"/>
      <c r="D6" s="141"/>
      <c r="E6" s="141"/>
      <c r="F6" s="141"/>
      <c r="G6" s="157"/>
    </row>
    <row r="7" spans="1:16384" ht="14.5" thickBot="1" x14ac:dyDescent="0.35">
      <c r="A7" s="321" t="s">
        <v>643</v>
      </c>
      <c r="B7" s="140"/>
      <c r="C7" s="140"/>
      <c r="D7" s="140"/>
      <c r="E7" s="140"/>
      <c r="F7" s="140"/>
      <c r="G7" s="140"/>
      <c r="H7" s="140"/>
      <c r="I7" s="995" t="s">
        <v>633</v>
      </c>
      <c r="J7" s="995"/>
      <c r="K7" s="995"/>
      <c r="L7" s="995"/>
    </row>
    <row r="8" spans="1:16384" x14ac:dyDescent="0.3">
      <c r="A8" s="258" t="s">
        <v>743</v>
      </c>
      <c r="B8" s="308">
        <v>183352</v>
      </c>
      <c r="C8" s="228">
        <v>181704</v>
      </c>
      <c r="D8" s="228"/>
      <c r="E8" s="491">
        <v>85554</v>
      </c>
      <c r="F8" s="57">
        <f>+C8-B8</f>
        <v>-1648</v>
      </c>
      <c r="G8" s="302"/>
      <c r="H8" s="743">
        <v>183521</v>
      </c>
      <c r="I8" s="742"/>
      <c r="J8" s="742"/>
      <c r="K8" s="742"/>
      <c r="L8" s="742"/>
    </row>
    <row r="9" spans="1:16384" x14ac:dyDescent="0.3">
      <c r="A9" s="498" t="s">
        <v>742</v>
      </c>
      <c r="B9" s="308">
        <v>21293</v>
      </c>
      <c r="C9" s="228">
        <v>26339</v>
      </c>
      <c r="D9" s="228"/>
      <c r="E9" s="491">
        <v>9606</v>
      </c>
      <c r="F9" s="57">
        <f>+C9-B9</f>
        <v>5046</v>
      </c>
      <c r="G9" s="309"/>
      <c r="H9" s="743">
        <v>26602</v>
      </c>
      <c r="I9" s="742"/>
      <c r="J9" s="742"/>
      <c r="K9" s="742"/>
      <c r="L9" s="742"/>
    </row>
    <row r="10" spans="1:16384" x14ac:dyDescent="0.3">
      <c r="A10" s="315" t="s">
        <v>174</v>
      </c>
      <c r="B10" s="308">
        <v>0</v>
      </c>
      <c r="C10" s="228">
        <v>0</v>
      </c>
      <c r="D10" s="228"/>
      <c r="E10" s="491">
        <v>20000</v>
      </c>
      <c r="F10" s="57">
        <f>+C10-B10</f>
        <v>0</v>
      </c>
      <c r="G10" s="514" t="s">
        <v>1085</v>
      </c>
      <c r="H10" s="743">
        <v>20000</v>
      </c>
      <c r="I10" s="742" t="s">
        <v>1086</v>
      </c>
      <c r="J10" s="742"/>
      <c r="K10" s="742"/>
      <c r="L10" s="742"/>
    </row>
    <row r="11" spans="1:16384" x14ac:dyDescent="0.3">
      <c r="A11" s="315" t="s">
        <v>164</v>
      </c>
      <c r="B11" s="308">
        <v>5474</v>
      </c>
      <c r="C11" s="228">
        <v>5474</v>
      </c>
      <c r="D11" s="228"/>
      <c r="E11" s="491">
        <v>4367</v>
      </c>
      <c r="F11" s="57">
        <f>+C11-B11</f>
        <v>0</v>
      </c>
      <c r="G11" s="302" t="s">
        <v>1087</v>
      </c>
      <c r="H11" s="743">
        <v>5474</v>
      </c>
      <c r="I11" s="742"/>
      <c r="J11" s="742"/>
      <c r="K11" s="742"/>
      <c r="L11" s="742"/>
    </row>
    <row r="12" spans="1:16384" ht="14.5" thickBot="1" x14ac:dyDescent="0.35">
      <c r="A12" s="315" t="s">
        <v>169</v>
      </c>
      <c r="B12" s="308">
        <v>0</v>
      </c>
      <c r="C12" s="228">
        <v>3486</v>
      </c>
      <c r="D12" s="228"/>
      <c r="E12" s="491">
        <v>0</v>
      </c>
      <c r="F12" s="57">
        <f>+C12-B12</f>
        <v>3486</v>
      </c>
      <c r="G12" s="302"/>
      <c r="H12" s="743">
        <v>3486</v>
      </c>
      <c r="I12" s="742"/>
      <c r="J12" s="742"/>
      <c r="K12" s="742"/>
      <c r="L12" s="742"/>
    </row>
    <row r="13" spans="1:16384" x14ac:dyDescent="0.3">
      <c r="A13" s="386" t="s">
        <v>645</v>
      </c>
      <c r="B13" s="134">
        <f>SUM(B9:B12)</f>
        <v>26767</v>
      </c>
      <c r="C13" s="233">
        <f>SUM(C8:C12)</f>
        <v>217003</v>
      </c>
      <c r="D13" s="233"/>
      <c r="E13" s="497"/>
      <c r="F13" s="133">
        <f>SUM(F9:F12)</f>
        <v>8532</v>
      </c>
      <c r="G13" s="169"/>
      <c r="H13" s="744">
        <f>SUM(H8:H12)</f>
        <v>239083</v>
      </c>
      <c r="M13" s="768">
        <f>H13-(H13*0.2)</f>
        <v>191266.4</v>
      </c>
    </row>
    <row r="14" spans="1:16384" ht="14.5" thickBot="1" x14ac:dyDescent="0.35">
      <c r="A14" s="387"/>
      <c r="B14" s="53"/>
      <c r="C14" s="236"/>
      <c r="D14" s="236"/>
      <c r="E14" s="496"/>
      <c r="F14" s="145"/>
      <c r="G14" s="304"/>
      <c r="H14" s="743"/>
    </row>
    <row r="15" spans="1:16384" ht="14.5" thickBot="1" x14ac:dyDescent="0.35">
      <c r="A15" s="322" t="s">
        <v>745</v>
      </c>
      <c r="B15" s="378">
        <f>+B13</f>
        <v>26767</v>
      </c>
      <c r="C15" s="232">
        <f>+C13</f>
        <v>217003</v>
      </c>
      <c r="D15" s="232"/>
      <c r="E15" s="494">
        <f>SUM(E8:E12)</f>
        <v>119527</v>
      </c>
      <c r="F15" s="499">
        <f>+F13</f>
        <v>8532</v>
      </c>
      <c r="G15" s="304"/>
      <c r="H15" s="744">
        <f>H13</f>
        <v>239083</v>
      </c>
      <c r="M15" s="769">
        <f>M13</f>
        <v>191266.4</v>
      </c>
    </row>
    <row r="16" spans="1:16384" x14ac:dyDescent="0.3">
      <c r="A16" s="314"/>
      <c r="B16" s="144"/>
      <c r="C16" s="144"/>
      <c r="D16" s="144"/>
      <c r="E16" s="144"/>
      <c r="F16" s="144"/>
      <c r="G16" s="302"/>
    </row>
    <row r="17" spans="1:13" x14ac:dyDescent="0.3">
      <c r="A17" s="320" t="s">
        <v>746</v>
      </c>
      <c r="B17" s="143"/>
      <c r="C17" s="143"/>
      <c r="D17" s="143"/>
      <c r="E17" s="143"/>
      <c r="F17" s="143"/>
      <c r="G17" s="143"/>
      <c r="H17" s="143"/>
      <c r="I17" s="143"/>
      <c r="J17" s="143"/>
      <c r="K17" s="143"/>
      <c r="L17" s="143"/>
    </row>
    <row r="18" spans="1:13" ht="14.5" thickBot="1" x14ac:dyDescent="0.35">
      <c r="A18" s="314"/>
      <c r="B18" s="141"/>
      <c r="C18" s="141"/>
      <c r="D18" s="141"/>
      <c r="E18" s="141"/>
      <c r="F18" s="141"/>
      <c r="G18" s="302"/>
    </row>
    <row r="19" spans="1:13" ht="14.5" thickBot="1" x14ac:dyDescent="0.35">
      <c r="A19" s="321" t="s">
        <v>674</v>
      </c>
      <c r="B19" s="140"/>
      <c r="C19" s="140"/>
      <c r="D19" s="140"/>
      <c r="E19" s="140"/>
      <c r="F19" s="140"/>
      <c r="G19" s="140"/>
      <c r="H19" s="140"/>
      <c r="I19" s="140"/>
      <c r="J19" s="140"/>
      <c r="K19" s="140"/>
      <c r="L19" s="140"/>
    </row>
    <row r="20" spans="1:13" x14ac:dyDescent="0.3">
      <c r="A20" s="258" t="s">
        <v>282</v>
      </c>
      <c r="B20" s="53">
        <v>170450.28</v>
      </c>
      <c r="C20" s="228">
        <v>178956</v>
      </c>
      <c r="D20" s="228"/>
      <c r="E20" s="491"/>
      <c r="F20" s="57">
        <f>+C20-B20</f>
        <v>8505.7200000000012</v>
      </c>
      <c r="G20" s="514" t="s">
        <v>1088</v>
      </c>
      <c r="H20" s="743">
        <v>160091.62</v>
      </c>
      <c r="I20" s="742"/>
      <c r="J20" s="742"/>
      <c r="K20" s="742"/>
      <c r="L20" s="742"/>
    </row>
    <row r="21" spans="1:13" ht="14.5" thickBot="1" x14ac:dyDescent="0.35">
      <c r="A21" s="315" t="s">
        <v>283</v>
      </c>
      <c r="B21" s="53">
        <v>17639.990000000002</v>
      </c>
      <c r="C21" s="236">
        <v>17029</v>
      </c>
      <c r="D21" s="236"/>
      <c r="E21" s="496"/>
      <c r="F21" s="130">
        <f>+C21-B21</f>
        <v>-610.9900000000016</v>
      </c>
      <c r="G21" s="302"/>
      <c r="H21" s="743">
        <v>17453.189999999999</v>
      </c>
      <c r="I21" s="742"/>
      <c r="J21" s="742"/>
      <c r="K21" s="742"/>
      <c r="L21" s="742"/>
    </row>
    <row r="22" spans="1:13" x14ac:dyDescent="0.3">
      <c r="A22" s="386" t="s">
        <v>645</v>
      </c>
      <c r="B22" s="134">
        <f>SUM(B20:B21)</f>
        <v>188090.27</v>
      </c>
      <c r="C22" s="232">
        <f>SUM(C20:C21)</f>
        <v>195985</v>
      </c>
      <c r="D22" s="232"/>
      <c r="E22" s="494"/>
      <c r="F22" s="57">
        <f>+C22-B22</f>
        <v>7894.7300000000105</v>
      </c>
      <c r="G22" s="307"/>
      <c r="H22" s="744">
        <f>SUM(H20:H21)</f>
        <v>177544.81</v>
      </c>
      <c r="M22" s="771">
        <f>H22</f>
        <v>177544.81</v>
      </c>
    </row>
    <row r="23" spans="1:13" ht="14.5" thickBot="1" x14ac:dyDescent="0.35">
      <c r="A23" s="388"/>
      <c r="B23" s="53"/>
      <c r="C23" s="236"/>
      <c r="D23" s="235"/>
      <c r="E23" s="493"/>
      <c r="F23" s="145">
        <f>+C23-B23</f>
        <v>0</v>
      </c>
      <c r="G23" s="333"/>
      <c r="H23" s="743"/>
    </row>
    <row r="24" spans="1:13" ht="14.5" thickBot="1" x14ac:dyDescent="0.35">
      <c r="A24" s="321" t="s">
        <v>1089</v>
      </c>
      <c r="B24" s="126"/>
      <c r="C24" s="140"/>
      <c r="D24" s="140"/>
      <c r="E24" s="140"/>
      <c r="F24" s="140"/>
      <c r="G24" s="140"/>
      <c r="H24" s="140"/>
      <c r="I24" s="140"/>
      <c r="J24" s="140"/>
      <c r="K24" s="140"/>
      <c r="L24" s="140"/>
    </row>
    <row r="25" spans="1:13" x14ac:dyDescent="0.3">
      <c r="A25" s="258" t="s">
        <v>749</v>
      </c>
      <c r="B25" s="53">
        <v>2000</v>
      </c>
      <c r="C25" s="228">
        <v>2400</v>
      </c>
      <c r="D25" s="228">
        <v>2400</v>
      </c>
      <c r="E25" s="491">
        <v>1241</v>
      </c>
      <c r="F25" s="57">
        <v>0</v>
      </c>
      <c r="G25" s="302" t="s">
        <v>1090</v>
      </c>
      <c r="H25" s="743">
        <v>1700</v>
      </c>
      <c r="I25" s="742" t="s">
        <v>1187</v>
      </c>
      <c r="J25" s="742"/>
      <c r="K25" s="742"/>
      <c r="L25" s="742"/>
      <c r="M25" s="768">
        <f>H25-(H25*0.2)</f>
        <v>1360</v>
      </c>
    </row>
    <row r="26" spans="1:13" x14ac:dyDescent="0.3">
      <c r="A26" s="315" t="s">
        <v>285</v>
      </c>
      <c r="B26" s="53">
        <v>650</v>
      </c>
      <c r="C26" s="228">
        <v>1025</v>
      </c>
      <c r="D26" s="228">
        <v>1025</v>
      </c>
      <c r="E26" s="491">
        <v>302</v>
      </c>
      <c r="F26" s="57">
        <f t="shared" ref="F26:F32" si="0">+C26-B26</f>
        <v>375</v>
      </c>
      <c r="G26" s="302"/>
      <c r="H26" s="743">
        <f>160+C26</f>
        <v>1185</v>
      </c>
      <c r="I26" s="742"/>
      <c r="J26" s="742"/>
      <c r="K26" s="742"/>
      <c r="L26" s="742"/>
      <c r="M26" s="768">
        <f t="shared" ref="M26:M30" si="1">H26-(H26*0.2)</f>
        <v>948</v>
      </c>
    </row>
    <row r="27" spans="1:13" x14ac:dyDescent="0.3">
      <c r="A27" s="315" t="s">
        <v>286</v>
      </c>
      <c r="B27" s="53">
        <v>4615</v>
      </c>
      <c r="C27" s="228">
        <v>5000</v>
      </c>
      <c r="D27" s="228">
        <v>5000</v>
      </c>
      <c r="E27" s="491">
        <v>3651</v>
      </c>
      <c r="F27" s="57">
        <f t="shared" si="0"/>
        <v>385</v>
      </c>
      <c r="G27" s="302"/>
      <c r="H27" s="743">
        <v>15000</v>
      </c>
      <c r="I27" s="742" t="s">
        <v>1091</v>
      </c>
      <c r="J27" s="742"/>
      <c r="K27" s="742"/>
      <c r="L27" s="742"/>
      <c r="M27" s="768">
        <f t="shared" si="1"/>
        <v>12000</v>
      </c>
    </row>
    <row r="28" spans="1:13" ht="18" customHeight="1" x14ac:dyDescent="0.3">
      <c r="A28" s="401" t="s">
        <v>753</v>
      </c>
      <c r="B28" s="158">
        <v>11008</v>
      </c>
      <c r="C28" s="234">
        <v>13000</v>
      </c>
      <c r="D28" s="234"/>
      <c r="E28" s="492">
        <v>1377</v>
      </c>
      <c r="F28" s="57">
        <f t="shared" si="0"/>
        <v>1992</v>
      </c>
      <c r="G28" s="389" t="s">
        <v>1092</v>
      </c>
      <c r="H28" s="743">
        <v>5000</v>
      </c>
      <c r="I28" s="742" t="s">
        <v>1188</v>
      </c>
      <c r="J28" s="742"/>
      <c r="K28" s="742"/>
      <c r="L28" s="742"/>
      <c r="M28" s="768">
        <f t="shared" si="1"/>
        <v>4000</v>
      </c>
    </row>
    <row r="29" spans="1:13" x14ac:dyDescent="0.3">
      <c r="A29" s="315" t="s">
        <v>287</v>
      </c>
      <c r="B29" s="53">
        <v>2100</v>
      </c>
      <c r="C29" s="228">
        <v>2000</v>
      </c>
      <c r="D29" s="228">
        <v>2000</v>
      </c>
      <c r="E29" s="491">
        <v>0</v>
      </c>
      <c r="F29" s="57">
        <f t="shared" si="0"/>
        <v>-100</v>
      </c>
      <c r="G29" s="302" t="s">
        <v>1093</v>
      </c>
      <c r="H29" s="743">
        <v>1000</v>
      </c>
      <c r="I29" s="742" t="str">
        <f>I25</f>
        <v>Decrease due to working from home</v>
      </c>
      <c r="J29" s="742"/>
      <c r="K29" s="742"/>
      <c r="L29" s="742"/>
      <c r="M29" s="768">
        <f t="shared" si="1"/>
        <v>800</v>
      </c>
    </row>
    <row r="30" spans="1:13" ht="14.5" thickBot="1" x14ac:dyDescent="0.35">
      <c r="A30" s="387" t="s">
        <v>288</v>
      </c>
      <c r="B30" s="53">
        <v>11000</v>
      </c>
      <c r="C30" s="235">
        <v>0</v>
      </c>
      <c r="D30" s="235"/>
      <c r="E30" s="493">
        <v>9047</v>
      </c>
      <c r="F30" s="130">
        <f t="shared" si="0"/>
        <v>-11000</v>
      </c>
      <c r="G30" s="302" t="s">
        <v>1094</v>
      </c>
      <c r="H30" s="743">
        <v>0</v>
      </c>
      <c r="I30" s="742" t="s">
        <v>1189</v>
      </c>
      <c r="J30" s="742"/>
      <c r="K30" s="742"/>
      <c r="L30" s="742"/>
      <c r="M30" s="768">
        <f t="shared" si="1"/>
        <v>0</v>
      </c>
    </row>
    <row r="31" spans="1:13" x14ac:dyDescent="0.3">
      <c r="A31" s="386" t="s">
        <v>645</v>
      </c>
      <c r="B31" s="134">
        <f>SUM(B25:B30)</f>
        <v>31373</v>
      </c>
      <c r="C31" s="229">
        <f>SUM(C25:C30)</f>
        <v>23425</v>
      </c>
      <c r="D31" s="232">
        <f>SUM(D25:D30)</f>
        <v>10425</v>
      </c>
      <c r="E31" s="494">
        <f>SUM(E25:E30)</f>
        <v>15618</v>
      </c>
      <c r="F31" s="57">
        <f t="shared" si="0"/>
        <v>-7948</v>
      </c>
      <c r="G31" s="307"/>
      <c r="H31" s="744">
        <f>SUM(H25:H30)</f>
        <v>23885</v>
      </c>
      <c r="M31" s="769">
        <f>SUM(M25:M30)</f>
        <v>19108</v>
      </c>
    </row>
    <row r="32" spans="1:13" ht="14.5" thickBot="1" x14ac:dyDescent="0.35">
      <c r="A32" s="392"/>
      <c r="B32" s="148"/>
      <c r="C32" s="235"/>
      <c r="D32" s="228"/>
      <c r="E32" s="491"/>
      <c r="F32" s="57">
        <f t="shared" si="0"/>
        <v>0</v>
      </c>
      <c r="G32" s="304"/>
      <c r="H32" s="743"/>
    </row>
    <row r="33" spans="1:13" ht="14.5" thickBot="1" x14ac:dyDescent="0.35">
      <c r="A33" s="322" t="s">
        <v>757</v>
      </c>
      <c r="B33" s="129">
        <f>+B31+B22</f>
        <v>219463.27</v>
      </c>
      <c r="C33" s="241">
        <f>+C31+C22</f>
        <v>219410</v>
      </c>
      <c r="D33" s="241"/>
      <c r="E33" s="495"/>
      <c r="F33" s="240">
        <f>+C33-B33</f>
        <v>-53.269999999989523</v>
      </c>
      <c r="G33" s="304"/>
      <c r="H33" s="743">
        <f>SUM(H22,H31)</f>
        <v>201429.81</v>
      </c>
      <c r="M33" s="769">
        <f>M22+M31</f>
        <v>196652.81</v>
      </c>
    </row>
    <row r="34" spans="1:13" ht="14.5" thickBot="1" x14ac:dyDescent="0.35">
      <c r="A34" s="321"/>
      <c r="B34" s="126"/>
      <c r="C34" s="140"/>
      <c r="D34" s="140"/>
      <c r="E34" s="140"/>
      <c r="F34" s="140"/>
      <c r="G34" s="140"/>
      <c r="H34" s="140"/>
      <c r="I34" s="140"/>
      <c r="J34" s="140"/>
      <c r="K34" s="140"/>
      <c r="L34" s="140"/>
    </row>
    <row r="35" spans="1:13" ht="18.5" thickBot="1" x14ac:dyDescent="0.45">
      <c r="A35" s="259" t="s">
        <v>758</v>
      </c>
      <c r="B35" s="384">
        <f>+B15-B33</f>
        <v>-192696.27</v>
      </c>
      <c r="C35" s="385">
        <f>+C15-C33</f>
        <v>-2407</v>
      </c>
      <c r="D35" s="385"/>
      <c r="E35" s="385"/>
      <c r="F35" s="240">
        <f>+C35-B35</f>
        <v>190289.27</v>
      </c>
      <c r="G35" s="312"/>
      <c r="H35" s="1098">
        <f>H15-H33</f>
        <v>37653.19</v>
      </c>
      <c r="M35" s="770">
        <f>M15-M33</f>
        <v>-5386.4100000000035</v>
      </c>
    </row>
    <row r="39" spans="1:13" x14ac:dyDescent="0.3">
      <c r="A39" s="160"/>
      <c r="B39" s="160"/>
      <c r="C39" s="160"/>
      <c r="D39" s="160"/>
      <c r="E39" s="160"/>
      <c r="F39" s="160"/>
      <c r="G39" s="266"/>
      <c r="H39" s="694"/>
      <c r="I39" s="160"/>
    </row>
    <row r="40" spans="1:13" x14ac:dyDescent="0.3">
      <c r="A40" s="160"/>
      <c r="B40" s="265"/>
      <c r="C40" s="264"/>
      <c r="D40" s="264"/>
      <c r="E40" s="264"/>
      <c r="F40" s="265"/>
      <c r="G40" s="390"/>
      <c r="H40" s="695"/>
      <c r="I40" s="160"/>
    </row>
    <row r="41" spans="1:13" x14ac:dyDescent="0.3">
      <c r="A41" s="160"/>
      <c r="B41" s="264"/>
      <c r="C41" s="264"/>
      <c r="D41" s="264"/>
      <c r="E41" s="264"/>
      <c r="F41" s="264"/>
      <c r="G41" s="391"/>
      <c r="H41" s="696"/>
      <c r="I41" s="160"/>
    </row>
    <row r="42" spans="1:13" x14ac:dyDescent="0.3">
      <c r="G42" s="301"/>
    </row>
    <row r="43" spans="1:13" x14ac:dyDescent="0.3">
      <c r="G43" s="301"/>
    </row>
    <row r="44" spans="1:13" s="326" customFormat="1" ht="14.25" customHeight="1" x14ac:dyDescent="0.3">
      <c r="H44" s="697"/>
    </row>
    <row r="45" spans="1:13" s="326" customFormat="1" ht="45.75" customHeight="1" x14ac:dyDescent="0.3">
      <c r="H45" s="697"/>
    </row>
    <row r="46" spans="1:13" x14ac:dyDescent="0.3">
      <c r="A46" s="325"/>
      <c r="G46" s="301"/>
    </row>
    <row r="47" spans="1:13" x14ac:dyDescent="0.3">
      <c r="A47" s="325"/>
      <c r="G47" s="301"/>
    </row>
    <row r="48" spans="1:13" x14ac:dyDescent="0.3">
      <c r="A48" s="325"/>
      <c r="G48" s="301"/>
    </row>
    <row r="49" spans="1:8" x14ac:dyDescent="0.3">
      <c r="A49" s="325"/>
      <c r="G49" s="301"/>
    </row>
    <row r="50" spans="1:8" x14ac:dyDescent="0.3">
      <c r="A50" s="325"/>
      <c r="G50" s="301"/>
    </row>
    <row r="51" spans="1:8" x14ac:dyDescent="0.3">
      <c r="A51" s="325"/>
      <c r="G51" s="301"/>
    </row>
    <row r="52" spans="1:8" x14ac:dyDescent="0.3">
      <c r="A52" s="325"/>
      <c r="G52" s="301"/>
    </row>
    <row r="53" spans="1:8" x14ac:dyDescent="0.3">
      <c r="A53" s="325"/>
      <c r="G53" s="301"/>
    </row>
    <row r="54" spans="1:8" x14ac:dyDescent="0.3">
      <c r="A54" s="325"/>
      <c r="G54" s="301"/>
    </row>
    <row r="55" spans="1:8" x14ac:dyDescent="0.3">
      <c r="A55" s="325"/>
      <c r="G55" s="301"/>
    </row>
    <row r="56" spans="1:8" x14ac:dyDescent="0.3">
      <c r="A56" s="325"/>
      <c r="G56" s="301"/>
    </row>
    <row r="57" spans="1:8" x14ac:dyDescent="0.3">
      <c r="A57" s="325"/>
      <c r="G57" s="301"/>
    </row>
    <row r="58" spans="1:8" x14ac:dyDescent="0.3">
      <c r="A58" s="325"/>
      <c r="G58" s="301"/>
    </row>
    <row r="59" spans="1:8" x14ac:dyDescent="0.3">
      <c r="A59" s="325"/>
      <c r="G59" s="301"/>
    </row>
    <row r="60" spans="1:8" x14ac:dyDescent="0.3">
      <c r="A60" s="325"/>
      <c r="G60" s="301"/>
    </row>
    <row r="61" spans="1:8" x14ac:dyDescent="0.3">
      <c r="A61" s="325"/>
      <c r="G61" s="301"/>
    </row>
    <row r="62" spans="1:8" x14ac:dyDescent="0.3">
      <c r="A62" s="325"/>
      <c r="G62" s="301"/>
    </row>
    <row r="63" spans="1:8" s="174" customFormat="1" ht="13" x14ac:dyDescent="0.3">
      <c r="A63" s="267"/>
      <c r="H63" s="698"/>
    </row>
    <row r="64" spans="1:8" x14ac:dyDescent="0.3">
      <c r="G64" s="301"/>
    </row>
    <row r="65" spans="7:7" x14ac:dyDescent="0.3">
      <c r="G65" s="301"/>
    </row>
  </sheetData>
  <mergeCells count="1">
    <mergeCell ref="I7:L7"/>
  </mergeCells>
  <phoneticPr fontId="53" type="noConversion"/>
  <conditionalFormatting sqref="A1:A7 G1:G6 B25:E30 F35:G35 G9:G16 A9:A12 B9:E15 F9:F12 G18 G20:G23 F25:G33">
    <cfRule type="cellIs" dxfId="20" priority="21" stopIfTrue="1" operator="lessThan">
      <formula>0</formula>
    </cfRule>
  </conditionalFormatting>
  <conditionalFormatting sqref="A30:A33 A13:A25 A35">
    <cfRule type="cellIs" dxfId="19" priority="20" stopIfTrue="1" operator="lessThan">
      <formula>0</formula>
    </cfRule>
  </conditionalFormatting>
  <conditionalFormatting sqref="A26">
    <cfRule type="cellIs" dxfId="18" priority="19" stopIfTrue="1" operator="lessThan">
      <formula>0</formula>
    </cfRule>
  </conditionalFormatting>
  <conditionalFormatting sqref="A27:A28">
    <cfRule type="cellIs" dxfId="17" priority="18" stopIfTrue="1" operator="lessThan">
      <formula>0</formula>
    </cfRule>
  </conditionalFormatting>
  <conditionalFormatting sqref="A29">
    <cfRule type="cellIs" dxfId="16" priority="17" stopIfTrue="1" operator="lessThan">
      <formula>0</formula>
    </cfRule>
  </conditionalFormatting>
  <conditionalFormatting sqref="B16:E16 B31:B33 B23:E23 B22 B1:E6 B35 B7:H7 B18:E18 B17:L17 B19:L19 B24:L24">
    <cfRule type="cellIs" dxfId="15" priority="16" stopIfTrue="1" operator="lessThan">
      <formula>0</formula>
    </cfRule>
  </conditionalFormatting>
  <conditionalFormatting sqref="F1:F6 F13:F16 F18">
    <cfRule type="cellIs" dxfId="14" priority="15" stopIfTrue="1" operator="lessThan">
      <formula>0</formula>
    </cfRule>
  </conditionalFormatting>
  <conditionalFormatting sqref="B20:E21">
    <cfRule type="cellIs" dxfId="13" priority="14" stopIfTrue="1" operator="lessThan">
      <formula>0</formula>
    </cfRule>
  </conditionalFormatting>
  <conditionalFormatting sqref="F20:F23">
    <cfRule type="cellIs" dxfId="12" priority="13" stopIfTrue="1" operator="lessThan">
      <formula>0</formula>
    </cfRule>
  </conditionalFormatting>
  <conditionalFormatting sqref="C32:E33 C35:E35">
    <cfRule type="cellIs" dxfId="11" priority="11" stopIfTrue="1" operator="lessThan">
      <formula>0</formula>
    </cfRule>
  </conditionalFormatting>
  <conditionalFormatting sqref="C22:E22">
    <cfRule type="cellIs" dxfId="10" priority="10" stopIfTrue="1" operator="lessThan">
      <formula>0</formula>
    </cfRule>
  </conditionalFormatting>
  <conditionalFormatting sqref="C31:E31">
    <cfRule type="cellIs" dxfId="9" priority="9" stopIfTrue="1" operator="lessThan">
      <formula>0</formula>
    </cfRule>
  </conditionalFormatting>
  <conditionalFormatting sqref="A8 G8">
    <cfRule type="cellIs" dxfId="8" priority="8" stopIfTrue="1" operator="lessThan">
      <formula>0</formula>
    </cfRule>
  </conditionalFormatting>
  <conditionalFormatting sqref="B8">
    <cfRule type="cellIs" dxfId="7" priority="7" stopIfTrue="1" operator="lessThan">
      <formula>0</formula>
    </cfRule>
  </conditionalFormatting>
  <conditionalFormatting sqref="F8">
    <cfRule type="cellIs" dxfId="6" priority="6" stopIfTrue="1" operator="lessThan">
      <formula>0</formula>
    </cfRule>
  </conditionalFormatting>
  <conditionalFormatting sqref="C8:E8">
    <cfRule type="cellIs" dxfId="5" priority="5" stopIfTrue="1" operator="lessThan">
      <formula>0</formula>
    </cfRule>
  </conditionalFormatting>
  <conditionalFormatting sqref="A34">
    <cfRule type="cellIs" dxfId="4" priority="3" stopIfTrue="1" operator="lessThan">
      <formula>0</formula>
    </cfRule>
  </conditionalFormatting>
  <conditionalFormatting sqref="B34:L34">
    <cfRule type="cellIs" dxfId="3" priority="2" stopIfTrue="1" operator="lessThan">
      <formula>0</formula>
    </cfRule>
  </conditionalFormatting>
  <pageMargins left="0.7" right="0.7" top="0.75" bottom="0.75" header="0.3" footer="0.3"/>
  <pageSetup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22"/>
  <sheetViews>
    <sheetView topLeftCell="D1" workbookViewId="0">
      <selection activeCell="F6" sqref="F6:I7"/>
    </sheetView>
  </sheetViews>
  <sheetFormatPr defaultColWidth="8.81640625" defaultRowHeight="14.5" x14ac:dyDescent="0.35"/>
  <cols>
    <col min="1" max="1" width="8.81640625" style="285"/>
    <col min="2" max="2" width="44.81640625" bestFit="1" customWidth="1"/>
    <col min="3" max="3" width="14.26953125" hidden="1" customWidth="1"/>
    <col min="4" max="4" width="22.90625" customWidth="1"/>
    <col min="5" max="5" width="20.26953125" bestFit="1" customWidth="1"/>
    <col min="6" max="6" width="16.08984375" customWidth="1"/>
    <col min="7" max="7" width="15.1796875" customWidth="1"/>
    <col min="8" max="8" width="21.08984375" customWidth="1"/>
    <col min="9" max="9" width="28" customWidth="1"/>
    <col min="12" max="12" width="26.26953125" customWidth="1"/>
  </cols>
  <sheetData>
    <row r="1" spans="1:22" ht="26" customHeight="1" x14ac:dyDescent="0.35">
      <c r="A1" s="1100" t="s">
        <v>903</v>
      </c>
      <c r="B1" s="1101"/>
      <c r="C1" s="933"/>
      <c r="D1" s="285"/>
      <c r="F1" s="285"/>
      <c r="G1" s="285"/>
      <c r="H1" s="285"/>
      <c r="I1" s="285"/>
      <c r="J1" s="285"/>
      <c r="K1" s="285"/>
      <c r="L1" s="285"/>
      <c r="M1" s="285"/>
      <c r="N1" s="285"/>
      <c r="O1" s="285"/>
      <c r="P1" s="285"/>
      <c r="Q1" s="285"/>
      <c r="R1" s="285"/>
      <c r="S1" s="285"/>
      <c r="T1" s="285"/>
      <c r="U1" s="285"/>
      <c r="V1" s="285"/>
    </row>
    <row r="2" spans="1:22" ht="15.5" x14ac:dyDescent="0.35">
      <c r="A2" s="294" t="s">
        <v>1095</v>
      </c>
      <c r="B2" s="285"/>
      <c r="C2" s="285"/>
      <c r="D2" s="285"/>
      <c r="F2" s="285"/>
      <c r="G2" s="285"/>
      <c r="H2" s="285"/>
      <c r="I2" s="285"/>
      <c r="J2" s="285"/>
      <c r="K2" s="285"/>
      <c r="L2" s="285"/>
      <c r="M2" s="285"/>
      <c r="N2" s="285"/>
      <c r="O2" s="285"/>
      <c r="P2" s="285"/>
      <c r="Q2" s="285"/>
      <c r="R2" s="285"/>
      <c r="S2" s="285"/>
      <c r="T2" s="285"/>
      <c r="U2" s="285"/>
      <c r="V2" s="285"/>
    </row>
    <row r="3" spans="1:22" ht="26" x14ac:dyDescent="0.35">
      <c r="A3" s="327" t="s">
        <v>1192</v>
      </c>
      <c r="B3" s="285"/>
      <c r="C3" s="285"/>
      <c r="D3" s="184"/>
      <c r="F3" s="287"/>
      <c r="G3" s="287"/>
      <c r="H3" s="287"/>
      <c r="I3" s="287"/>
      <c r="J3" s="287"/>
      <c r="K3" s="287"/>
      <c r="L3" s="287"/>
      <c r="M3" s="285"/>
      <c r="N3" s="285"/>
      <c r="O3" s="285"/>
      <c r="P3" s="184"/>
      <c r="Q3" s="184"/>
      <c r="R3" s="184"/>
      <c r="S3" s="184"/>
      <c r="T3" s="182"/>
      <c r="U3" s="285"/>
      <c r="V3" s="285"/>
    </row>
    <row r="4" spans="1:22" ht="26" x14ac:dyDescent="0.35">
      <c r="B4" s="62"/>
      <c r="C4" s="285"/>
      <c r="D4" s="285"/>
      <c r="E4" s="285"/>
      <c r="F4" s="287"/>
      <c r="G4" s="185"/>
      <c r="H4" s="185"/>
      <c r="I4" s="185"/>
      <c r="J4" s="185"/>
      <c r="K4" s="185"/>
      <c r="L4" s="185"/>
      <c r="M4" s="182"/>
      <c r="N4" s="285"/>
      <c r="O4" s="285"/>
      <c r="P4" s="285"/>
      <c r="Q4" s="285"/>
      <c r="R4" s="285"/>
      <c r="S4" s="285"/>
      <c r="T4" s="285"/>
      <c r="U4" s="285"/>
      <c r="V4" s="285"/>
    </row>
    <row r="5" spans="1:22" ht="37.5" customHeight="1" thickBot="1" x14ac:dyDescent="0.5">
      <c r="A5" s="393"/>
      <c r="B5" s="291" t="s">
        <v>613</v>
      </c>
      <c r="C5" s="291" t="s">
        <v>634</v>
      </c>
      <c r="D5" s="291" t="s">
        <v>925</v>
      </c>
      <c r="E5" s="757" t="s">
        <v>926</v>
      </c>
      <c r="F5" s="287"/>
      <c r="G5" s="287"/>
      <c r="H5" s="287"/>
      <c r="I5" s="287"/>
      <c r="J5" s="287"/>
      <c r="K5" s="287"/>
      <c r="L5" s="287"/>
      <c r="M5" s="285"/>
      <c r="N5" s="285"/>
      <c r="O5" s="285"/>
      <c r="P5" s="183"/>
      <c r="Q5" s="183"/>
      <c r="R5" s="183"/>
      <c r="S5" s="183"/>
      <c r="T5" s="183"/>
      <c r="U5" s="183"/>
      <c r="V5" s="285"/>
    </row>
    <row r="6" spans="1:22" ht="19" thickBot="1" x14ac:dyDescent="0.5">
      <c r="A6" s="83"/>
      <c r="B6" s="178" t="s">
        <v>1096</v>
      </c>
      <c r="C6" s="80"/>
      <c r="D6" s="81"/>
      <c r="E6" s="81"/>
      <c r="F6" s="995" t="s">
        <v>633</v>
      </c>
      <c r="G6" s="995"/>
      <c r="H6" s="995"/>
      <c r="I6" s="995"/>
      <c r="J6" s="186"/>
      <c r="K6" s="186"/>
      <c r="L6" s="186"/>
      <c r="M6" s="183"/>
      <c r="N6" s="285"/>
      <c r="O6" s="285"/>
      <c r="P6" s="183"/>
      <c r="Q6" s="183"/>
      <c r="R6" s="183"/>
      <c r="S6" s="183"/>
      <c r="T6" s="183"/>
      <c r="U6" s="285"/>
      <c r="V6" s="285"/>
    </row>
    <row r="7" spans="1:22" ht="18.5" x14ac:dyDescent="0.45">
      <c r="A7" s="398">
        <v>7804</v>
      </c>
      <c r="B7" s="65" t="s">
        <v>502</v>
      </c>
      <c r="C7" s="69">
        <v>4000</v>
      </c>
      <c r="D7" s="69">
        <v>4000</v>
      </c>
      <c r="E7" s="1099">
        <f>D7</f>
        <v>4000</v>
      </c>
      <c r="F7" s="742"/>
      <c r="G7" s="742"/>
      <c r="H7" s="742"/>
      <c r="I7" s="742"/>
      <c r="J7" s="186"/>
      <c r="K7" s="186"/>
      <c r="L7" s="186"/>
      <c r="M7" s="183"/>
      <c r="N7" s="183"/>
      <c r="O7" s="285"/>
      <c r="P7" s="183"/>
      <c r="Q7" s="183"/>
      <c r="R7" s="183"/>
      <c r="S7" s="183"/>
      <c r="T7" s="183"/>
      <c r="U7" s="183"/>
      <c r="V7" s="285"/>
    </row>
    <row r="8" spans="1:22" ht="18.5" x14ac:dyDescent="0.45">
      <c r="A8" s="398">
        <v>7806</v>
      </c>
      <c r="B8" s="65" t="s">
        <v>1097</v>
      </c>
      <c r="C8" s="69">
        <v>400</v>
      </c>
      <c r="D8" s="69">
        <v>400</v>
      </c>
      <c r="E8" s="1099">
        <f t="shared" ref="E8:E10" si="0">D8</f>
        <v>400</v>
      </c>
      <c r="F8" s="742"/>
      <c r="G8" s="742"/>
      <c r="H8" s="742"/>
      <c r="I8" s="742"/>
      <c r="J8" s="186"/>
      <c r="K8" s="186"/>
      <c r="L8" s="186"/>
      <c r="M8" s="183"/>
      <c r="N8" s="285"/>
      <c r="O8" s="285"/>
      <c r="P8" s="183"/>
      <c r="Q8" s="183"/>
      <c r="R8" s="183"/>
      <c r="S8" s="183"/>
      <c r="T8" s="183"/>
      <c r="U8" s="183"/>
      <c r="V8" s="285"/>
    </row>
    <row r="9" spans="1:22" ht="18.5" x14ac:dyDescent="0.45">
      <c r="A9" s="398">
        <v>7802</v>
      </c>
      <c r="B9" s="65" t="s">
        <v>500</v>
      </c>
      <c r="C9" s="69">
        <v>2000</v>
      </c>
      <c r="D9" s="69">
        <v>2000</v>
      </c>
      <c r="E9" s="1099">
        <f t="shared" si="0"/>
        <v>2000</v>
      </c>
      <c r="F9" s="742"/>
      <c r="G9" s="742"/>
      <c r="H9" s="742"/>
      <c r="I9" s="742"/>
      <c r="J9" s="186"/>
      <c r="K9" s="186"/>
      <c r="L9" s="187"/>
      <c r="M9" s="183"/>
      <c r="N9" s="183"/>
      <c r="O9" s="285"/>
      <c r="P9" s="183"/>
      <c r="Q9" s="183"/>
      <c r="R9" s="183"/>
      <c r="S9" s="183"/>
      <c r="T9" s="183"/>
      <c r="U9" s="183"/>
      <c r="V9" s="285"/>
    </row>
    <row r="10" spans="1:22" s="4" customFormat="1" ht="19" thickBot="1" x14ac:dyDescent="0.5">
      <c r="A10" s="1103">
        <v>7803</v>
      </c>
      <c r="B10" s="65" t="s">
        <v>501</v>
      </c>
      <c r="C10" s="69">
        <v>12000</v>
      </c>
      <c r="D10" s="69">
        <v>12000</v>
      </c>
      <c r="E10" s="1102">
        <f t="shared" si="0"/>
        <v>12000</v>
      </c>
      <c r="F10" s="742"/>
      <c r="G10" s="742"/>
      <c r="H10" s="742"/>
      <c r="I10" s="742"/>
      <c r="J10" s="186"/>
      <c r="K10" s="186"/>
      <c r="L10" s="187"/>
      <c r="M10" s="183"/>
      <c r="N10" s="183"/>
      <c r="O10" s="285"/>
      <c r="P10" s="183"/>
      <c r="Q10" s="183"/>
      <c r="R10" s="183"/>
      <c r="S10" s="183"/>
      <c r="T10" s="183"/>
      <c r="U10" s="183"/>
      <c r="V10" s="285"/>
    </row>
    <row r="11" spans="1:22" ht="19" thickBot="1" x14ac:dyDescent="0.5">
      <c r="B11" s="176" t="s">
        <v>927</v>
      </c>
      <c r="C11" s="78">
        <f>SUM(C7:C10)</f>
        <v>18400</v>
      </c>
      <c r="D11" s="78">
        <f>SUM(D7:D10)</f>
        <v>18400</v>
      </c>
      <c r="E11" s="1099">
        <f>SUM(E7:E10)</f>
        <v>18400</v>
      </c>
      <c r="F11" s="287"/>
      <c r="G11" s="186"/>
      <c r="H11" s="186"/>
      <c r="I11" s="186"/>
      <c r="J11" s="186"/>
      <c r="K11" s="186"/>
      <c r="L11" s="187"/>
      <c r="M11" s="183"/>
      <c r="N11" s="183"/>
      <c r="O11" s="285"/>
      <c r="P11" s="183"/>
      <c r="Q11" s="183"/>
      <c r="R11" s="183"/>
      <c r="S11" s="183"/>
      <c r="T11" s="183"/>
      <c r="U11" s="183"/>
      <c r="V11" s="285"/>
    </row>
    <row r="12" spans="1:22" ht="19" thickBot="1" x14ac:dyDescent="0.5">
      <c r="A12" s="83">
        <v>7815</v>
      </c>
      <c r="B12" s="395" t="s">
        <v>1098</v>
      </c>
      <c r="C12" s="80"/>
      <c r="D12" s="81"/>
      <c r="E12" s="81"/>
      <c r="F12" s="995" t="s">
        <v>633</v>
      </c>
      <c r="G12" s="995"/>
      <c r="H12" s="995"/>
      <c r="I12" s="995"/>
      <c r="J12" s="186"/>
      <c r="K12" s="186"/>
      <c r="L12" s="187"/>
      <c r="M12" s="183"/>
      <c r="N12" s="183"/>
      <c r="O12" s="285"/>
      <c r="P12" s="183"/>
      <c r="Q12" s="183"/>
      <c r="R12" s="183"/>
      <c r="S12" s="183"/>
      <c r="T12" s="183"/>
      <c r="U12" s="183"/>
      <c r="V12" s="285"/>
    </row>
    <row r="13" spans="1:22" ht="18.5" x14ac:dyDescent="0.45">
      <c r="B13" s="65" t="s">
        <v>1099</v>
      </c>
      <c r="C13" s="78">
        <v>8000</v>
      </c>
      <c r="D13" s="399">
        <v>8000</v>
      </c>
      <c r="E13" s="1099">
        <f>D13</f>
        <v>8000</v>
      </c>
      <c r="F13" s="742"/>
      <c r="G13" s="742"/>
      <c r="H13" s="742"/>
      <c r="I13" s="742"/>
      <c r="J13" s="186"/>
      <c r="K13" s="186"/>
      <c r="L13" s="187"/>
      <c r="M13" s="183"/>
      <c r="N13" s="183"/>
      <c r="O13" s="285"/>
      <c r="P13" s="183"/>
      <c r="Q13" s="183"/>
      <c r="R13" s="183"/>
      <c r="S13" s="183"/>
      <c r="T13" s="183"/>
      <c r="U13" s="183"/>
      <c r="V13" s="285"/>
    </row>
    <row r="14" spans="1:22" ht="18.5" x14ac:dyDescent="0.45">
      <c r="B14" s="65" t="s">
        <v>1089</v>
      </c>
      <c r="C14" s="69">
        <v>1000</v>
      </c>
      <c r="D14" s="175">
        <v>1000</v>
      </c>
      <c r="E14" s="1099">
        <f t="shared" ref="E14:E18" si="1">D14</f>
        <v>1000</v>
      </c>
      <c r="F14" s="742"/>
      <c r="G14" s="742"/>
      <c r="H14" s="742"/>
      <c r="I14" s="742"/>
      <c r="J14" s="186"/>
      <c r="K14" s="186"/>
      <c r="L14" s="187"/>
      <c r="M14" s="183"/>
      <c r="N14" s="183"/>
      <c r="O14" s="285"/>
      <c r="P14" s="183"/>
      <c r="Q14" s="285"/>
      <c r="R14" s="183"/>
      <c r="S14" s="183"/>
      <c r="T14" s="183"/>
      <c r="U14" s="183"/>
      <c r="V14" s="285"/>
    </row>
    <row r="15" spans="1:22" ht="18.5" x14ac:dyDescent="0.45">
      <c r="B15" s="65" t="s">
        <v>1100</v>
      </c>
      <c r="C15" s="69">
        <v>5000</v>
      </c>
      <c r="D15" s="175">
        <v>5000</v>
      </c>
      <c r="E15" s="1099">
        <f t="shared" si="1"/>
        <v>5000</v>
      </c>
      <c r="F15" s="742"/>
      <c r="G15" s="742"/>
      <c r="H15" s="742"/>
      <c r="I15" s="742"/>
      <c r="J15" s="287"/>
      <c r="K15" s="186"/>
      <c r="L15" s="187"/>
      <c r="M15" s="183"/>
      <c r="N15" s="183"/>
      <c r="O15" s="285"/>
      <c r="P15" s="183"/>
      <c r="Q15" s="183"/>
      <c r="R15" s="183"/>
      <c r="S15" s="183"/>
      <c r="T15" s="183"/>
      <c r="U15" s="183"/>
      <c r="V15" s="285"/>
    </row>
    <row r="16" spans="1:22" ht="18.5" x14ac:dyDescent="0.45">
      <c r="B16" s="65" t="s">
        <v>1101</v>
      </c>
      <c r="C16" s="69">
        <v>1000</v>
      </c>
      <c r="D16" s="175">
        <v>1000</v>
      </c>
      <c r="E16" s="1099">
        <f t="shared" si="1"/>
        <v>1000</v>
      </c>
      <c r="F16" s="742"/>
      <c r="G16" s="742"/>
      <c r="H16" s="742"/>
      <c r="I16" s="742"/>
      <c r="J16" s="186"/>
      <c r="K16" s="186"/>
      <c r="L16" s="186"/>
      <c r="M16" s="183"/>
      <c r="N16" s="183"/>
      <c r="O16" s="285"/>
      <c r="P16" s="285"/>
      <c r="Q16" s="285"/>
      <c r="R16" s="285"/>
      <c r="S16" s="285"/>
      <c r="T16" s="285"/>
      <c r="U16" s="285"/>
      <c r="V16" s="285"/>
    </row>
    <row r="17" spans="1:22" ht="15.5" x14ac:dyDescent="0.35">
      <c r="B17" s="65" t="s">
        <v>1102</v>
      </c>
      <c r="C17" s="69">
        <v>4000</v>
      </c>
      <c r="D17" s="175">
        <v>4000</v>
      </c>
      <c r="E17" s="1099">
        <f t="shared" si="1"/>
        <v>4000</v>
      </c>
      <c r="F17" s="742"/>
      <c r="G17" s="742"/>
      <c r="H17" s="742"/>
      <c r="I17" s="742"/>
      <c r="J17" s="287"/>
      <c r="K17" s="287"/>
      <c r="L17" s="287"/>
      <c r="M17" s="285"/>
      <c r="N17" s="285"/>
      <c r="O17" s="285"/>
      <c r="P17" s="285"/>
      <c r="Q17" s="285"/>
      <c r="R17" s="285"/>
      <c r="S17" s="285"/>
      <c r="T17" s="285"/>
      <c r="U17" s="285"/>
      <c r="V17" s="285"/>
    </row>
    <row r="18" spans="1:22" ht="16" thickBot="1" x14ac:dyDescent="0.4">
      <c r="B18" s="65" t="s">
        <v>1103</v>
      </c>
      <c r="C18" s="69">
        <v>4000</v>
      </c>
      <c r="D18" s="175">
        <v>4000</v>
      </c>
      <c r="E18" s="1102">
        <f t="shared" si="1"/>
        <v>4000</v>
      </c>
      <c r="F18" s="742"/>
      <c r="G18" s="742"/>
      <c r="H18" s="742"/>
      <c r="I18" s="742"/>
      <c r="J18" s="287"/>
      <c r="K18" s="287"/>
      <c r="L18" s="287"/>
      <c r="M18" s="285"/>
      <c r="N18" s="285"/>
      <c r="O18" s="285"/>
      <c r="P18" s="285"/>
      <c r="Q18" s="285"/>
      <c r="R18" s="285"/>
      <c r="S18" s="285"/>
      <c r="T18" s="285"/>
      <c r="U18" s="285"/>
      <c r="V18" s="285"/>
    </row>
    <row r="19" spans="1:22" ht="15" thickBot="1" x14ac:dyDescent="0.4">
      <c r="A19" s="396"/>
      <c r="B19" s="73" t="s">
        <v>927</v>
      </c>
      <c r="C19" s="122">
        <f>SUM(C13:C18)</f>
        <v>23000</v>
      </c>
      <c r="D19" s="99">
        <f>SUM(D13:D18)</f>
        <v>23000</v>
      </c>
      <c r="E19" s="1105">
        <f>SUM(E13:E18)</f>
        <v>23000</v>
      </c>
      <c r="F19" s="285"/>
      <c r="G19" s="285"/>
      <c r="H19" s="285"/>
      <c r="I19" s="285"/>
      <c r="J19" s="285"/>
      <c r="K19" s="285"/>
      <c r="L19" s="285"/>
      <c r="M19" s="285"/>
      <c r="N19" s="285"/>
      <c r="O19" s="285"/>
      <c r="P19" s="285"/>
      <c r="Q19" s="285"/>
      <c r="R19" s="285"/>
      <c r="S19" s="285"/>
      <c r="T19" s="285"/>
      <c r="U19" s="285"/>
      <c r="V19" s="285"/>
    </row>
    <row r="20" spans="1:22" ht="19.5" thickTop="1" thickBot="1" x14ac:dyDescent="0.5">
      <c r="A20" s="397"/>
      <c r="B20" s="394" t="s">
        <v>1104</v>
      </c>
      <c r="C20" s="103">
        <f>+C11+C19</f>
        <v>41400</v>
      </c>
      <c r="D20" s="1104">
        <f>+D11+D19</f>
        <v>41400</v>
      </c>
      <c r="E20" s="1106">
        <f>SUM(E11,E19)</f>
        <v>41400</v>
      </c>
      <c r="F20" s="285"/>
      <c r="G20" s="285"/>
      <c r="H20" s="285"/>
      <c r="I20" s="285"/>
      <c r="J20" s="285"/>
      <c r="K20" s="285"/>
      <c r="L20" s="285"/>
      <c r="M20" s="285"/>
      <c r="N20" s="285"/>
      <c r="O20" s="285"/>
      <c r="P20" s="285"/>
      <c r="Q20" s="285"/>
      <c r="R20" s="285"/>
      <c r="S20" s="285"/>
      <c r="T20" s="285"/>
      <c r="U20" s="285"/>
      <c r="V20" s="285"/>
    </row>
    <row r="21" spans="1:22" ht="15" thickTop="1" x14ac:dyDescent="0.35">
      <c r="B21" s="285"/>
      <c r="C21" s="285"/>
      <c r="D21" s="285"/>
      <c r="E21" s="285"/>
      <c r="F21" s="285"/>
      <c r="G21" s="285"/>
      <c r="H21" s="285"/>
      <c r="I21" s="285"/>
      <c r="J21" s="285"/>
      <c r="K21" s="285"/>
      <c r="L21" s="285"/>
      <c r="M21" s="285"/>
      <c r="N21" s="285"/>
      <c r="O21" s="285"/>
      <c r="P21" s="285"/>
      <c r="Q21" s="285"/>
      <c r="R21" s="285"/>
      <c r="S21" s="285"/>
      <c r="T21" s="285"/>
      <c r="U21" s="285"/>
      <c r="V21" s="285"/>
    </row>
    <row r="22" spans="1:22" x14ac:dyDescent="0.35">
      <c r="B22" s="285"/>
      <c r="C22" s="285"/>
      <c r="D22" s="285"/>
      <c r="E22" s="285"/>
      <c r="F22" s="285"/>
      <c r="G22" s="285"/>
      <c r="H22" s="285"/>
      <c r="I22" s="285"/>
      <c r="J22" s="285"/>
      <c r="K22" s="285"/>
      <c r="L22" s="285"/>
      <c r="M22" s="285"/>
      <c r="N22" s="285"/>
      <c r="O22" s="285"/>
      <c r="P22" s="285"/>
      <c r="Q22" s="285"/>
      <c r="R22" s="285"/>
      <c r="S22" s="285"/>
      <c r="T22" s="285"/>
      <c r="U22" s="285"/>
      <c r="V22" s="285"/>
    </row>
  </sheetData>
  <mergeCells count="3">
    <mergeCell ref="F6:I6"/>
    <mergeCell ref="F12:I12"/>
    <mergeCell ref="A1:B1"/>
  </mergeCells>
  <pageMargins left="0.7" right="0.7" top="0.75" bottom="0.75" header="0.3" footer="0.3"/>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25"/>
  <sheetViews>
    <sheetView workbookViewId="0">
      <pane ySplit="5" topLeftCell="A6" activePane="bottomLeft" state="frozen"/>
      <selection activeCell="A30" sqref="A30"/>
      <selection pane="bottomLeft" activeCell="A20" sqref="A20"/>
    </sheetView>
  </sheetViews>
  <sheetFormatPr defaultColWidth="8.81640625" defaultRowHeight="14.5" x14ac:dyDescent="0.35"/>
  <cols>
    <col min="1" max="1" width="39.1796875" customWidth="1"/>
    <col min="2" max="2" width="23.08984375" customWidth="1"/>
    <col min="3" max="3" width="10.1796875" bestFit="1" customWidth="1"/>
    <col min="4" max="4" width="27.1796875" bestFit="1" customWidth="1"/>
  </cols>
  <sheetData>
    <row r="1" spans="1:6" ht="26.25" customHeight="1" x14ac:dyDescent="0.35">
      <c r="A1" s="971" t="s">
        <v>1105</v>
      </c>
      <c r="B1" s="972"/>
      <c r="C1" s="285"/>
      <c r="D1" s="285"/>
      <c r="E1" s="285"/>
    </row>
    <row r="2" spans="1:6" ht="15.5" x14ac:dyDescent="0.35">
      <c r="A2" s="294" t="s">
        <v>1106</v>
      </c>
      <c r="B2" s="285"/>
      <c r="C2" s="285"/>
      <c r="D2" s="285"/>
      <c r="E2" s="285"/>
    </row>
    <row r="3" spans="1:6" s="4" customFormat="1" ht="15.5" x14ac:dyDescent="0.35">
      <c r="A3" s="294" t="s">
        <v>1193</v>
      </c>
      <c r="B3" s="285"/>
      <c r="C3" s="285"/>
      <c r="D3" s="285"/>
      <c r="E3" s="285"/>
    </row>
    <row r="4" spans="1:6" ht="15.5" x14ac:dyDescent="0.35">
      <c r="A4" s="62"/>
      <c r="B4" s="285"/>
      <c r="C4" s="285"/>
      <c r="D4" s="285"/>
      <c r="E4" s="285"/>
    </row>
    <row r="5" spans="1:6" ht="31.5" thickBot="1" x14ac:dyDescent="0.4">
      <c r="A5" s="291" t="s">
        <v>613</v>
      </c>
      <c r="B5" s="291" t="s">
        <v>926</v>
      </c>
      <c r="C5" s="285"/>
      <c r="D5" s="96"/>
      <c r="E5" s="96"/>
    </row>
    <row r="6" spans="1:6" ht="15" thickBot="1" x14ac:dyDescent="0.4">
      <c r="A6" s="83" t="s">
        <v>1024</v>
      </c>
      <c r="B6" s="293"/>
      <c r="C6" s="995" t="s">
        <v>633</v>
      </c>
      <c r="D6" s="995"/>
      <c r="E6" s="995"/>
      <c r="F6" s="995"/>
    </row>
    <row r="7" spans="1:6" x14ac:dyDescent="0.35">
      <c r="A7" s="65" t="s">
        <v>1107</v>
      </c>
      <c r="B7" s="69">
        <v>1000</v>
      </c>
      <c r="C7" s="742"/>
      <c r="D7" s="742"/>
      <c r="E7" s="742"/>
      <c r="F7" s="742"/>
    </row>
    <row r="8" spans="1:6" ht="15" thickBot="1" x14ac:dyDescent="0.4">
      <c r="A8" s="65" t="s">
        <v>942</v>
      </c>
      <c r="B8" s="69">
        <v>4000</v>
      </c>
      <c r="C8" s="742"/>
      <c r="D8" s="742"/>
      <c r="E8" s="742"/>
      <c r="F8" s="742"/>
    </row>
    <row r="9" spans="1:6" ht="15" thickBot="1" x14ac:dyDescent="0.4">
      <c r="A9" s="77" t="s">
        <v>927</v>
      </c>
      <c r="B9" s="78">
        <f>SUM(B7:B8)</f>
        <v>5000</v>
      </c>
      <c r="C9" s="100"/>
      <c r="D9" s="96"/>
      <c r="E9" s="96"/>
    </row>
    <row r="10" spans="1:6" ht="15" thickBot="1" x14ac:dyDescent="0.4">
      <c r="A10" s="83" t="s">
        <v>1108</v>
      </c>
      <c r="B10" s="81"/>
      <c r="C10" s="995" t="s">
        <v>633</v>
      </c>
      <c r="D10" s="995"/>
      <c r="E10" s="995"/>
      <c r="F10" s="995"/>
    </row>
    <row r="11" spans="1:6" x14ac:dyDescent="0.35">
      <c r="A11" s="707" t="s">
        <v>1109</v>
      </c>
      <c r="B11" s="1107">
        <v>1800</v>
      </c>
      <c r="C11" s="742"/>
      <c r="D11" s="742"/>
      <c r="E11" s="742"/>
      <c r="F11" s="742"/>
    </row>
    <row r="12" spans="1:6" x14ac:dyDescent="0.35">
      <c r="A12" s="65" t="s">
        <v>1110</v>
      </c>
      <c r="B12" s="69">
        <v>2000</v>
      </c>
      <c r="C12" s="742"/>
      <c r="D12" s="742"/>
      <c r="E12" s="742"/>
      <c r="F12" s="742"/>
    </row>
    <row r="13" spans="1:6" s="4" customFormat="1" ht="15" thickBot="1" x14ac:dyDescent="0.4">
      <c r="A13" s="65" t="s">
        <v>1111</v>
      </c>
      <c r="B13" s="69">
        <v>3000</v>
      </c>
      <c r="C13" s="742"/>
      <c r="D13" s="742"/>
      <c r="E13" s="742"/>
      <c r="F13" s="742"/>
    </row>
    <row r="14" spans="1:6" s="4" customFormat="1" ht="15" thickBot="1" x14ac:dyDescent="0.4">
      <c r="A14" s="77" t="s">
        <v>927</v>
      </c>
      <c r="B14" s="78">
        <f>SUM(B11:B13)</f>
        <v>6800</v>
      </c>
      <c r="C14" s="285"/>
      <c r="D14" s="96"/>
      <c r="E14" s="96"/>
    </row>
    <row r="15" spans="1:6" ht="15" thickBot="1" x14ac:dyDescent="0.4">
      <c r="A15" s="86" t="s">
        <v>1112</v>
      </c>
      <c r="B15" s="81"/>
      <c r="C15" s="995" t="s">
        <v>633</v>
      </c>
      <c r="D15" s="995"/>
      <c r="E15" s="995"/>
      <c r="F15" s="995"/>
    </row>
    <row r="16" spans="1:6" x14ac:dyDescent="0.35">
      <c r="A16" s="707" t="s">
        <v>1113</v>
      </c>
      <c r="B16" s="1107">
        <v>3000</v>
      </c>
      <c r="C16" s="742"/>
      <c r="D16" s="742"/>
      <c r="E16" s="742"/>
      <c r="F16" s="742"/>
    </row>
    <row r="17" spans="1:6" x14ac:dyDescent="0.35">
      <c r="A17" s="707" t="s">
        <v>974</v>
      </c>
      <c r="B17" s="1108">
        <v>1500</v>
      </c>
      <c r="C17" s="742"/>
      <c r="D17" s="742"/>
      <c r="E17" s="742"/>
      <c r="F17" s="742"/>
    </row>
    <row r="18" spans="1:6" ht="15" thickBot="1" x14ac:dyDescent="0.4">
      <c r="A18" s="65" t="s">
        <v>927</v>
      </c>
      <c r="B18" s="69">
        <f>SUM(B16:B17)</f>
        <v>4500</v>
      </c>
      <c r="C18" s="742"/>
      <c r="D18" s="742"/>
      <c r="E18" s="742"/>
      <c r="F18" s="742"/>
    </row>
    <row r="19" spans="1:6" s="4" customFormat="1" ht="15" thickBot="1" x14ac:dyDescent="0.4">
      <c r="A19" s="86" t="s">
        <v>1114</v>
      </c>
      <c r="B19" s="81"/>
      <c r="C19" s="995" t="s">
        <v>633</v>
      </c>
      <c r="D19" s="995"/>
      <c r="E19" s="995"/>
      <c r="F19" s="995"/>
    </row>
    <row r="20" spans="1:6" s="4" customFormat="1" ht="15" thickBot="1" x14ac:dyDescent="0.4">
      <c r="A20" s="65" t="s">
        <v>1115</v>
      </c>
      <c r="B20" s="69">
        <v>700</v>
      </c>
      <c r="C20" s="742"/>
      <c r="D20" s="742"/>
      <c r="E20" s="742"/>
      <c r="F20" s="742"/>
    </row>
    <row r="21" spans="1:6" s="4" customFormat="1" ht="15" thickBot="1" x14ac:dyDescent="0.4">
      <c r="A21" s="73" t="s">
        <v>927</v>
      </c>
      <c r="B21" s="101">
        <f>B20</f>
        <v>700</v>
      </c>
      <c r="C21" s="287"/>
    </row>
    <row r="22" spans="1:6" s="4" customFormat="1" ht="16.5" thickTop="1" thickBot="1" x14ac:dyDescent="0.4">
      <c r="A22" s="102" t="s">
        <v>1116</v>
      </c>
      <c r="B22" s="103">
        <f>SUM(B9,B14,B18,B21)</f>
        <v>17000</v>
      </c>
      <c r="C22" s="287"/>
    </row>
    <row r="23" spans="1:6" s="4" customFormat="1" ht="15" thickTop="1" x14ac:dyDescent="0.35">
      <c r="A23" s="65"/>
      <c r="B23" s="69"/>
      <c r="C23" s="285"/>
    </row>
    <row r="24" spans="1:6" s="4" customFormat="1" x14ac:dyDescent="0.35">
      <c r="A24" s="292"/>
      <c r="B24" s="70"/>
      <c r="C24" s="285"/>
    </row>
    <row r="25" spans="1:6" s="4" customFormat="1" x14ac:dyDescent="0.35">
      <c r="A25" s="287"/>
      <c r="B25" s="285"/>
      <c r="C25" s="285"/>
    </row>
  </sheetData>
  <mergeCells count="5">
    <mergeCell ref="A1:B1"/>
    <mergeCell ref="C6:F6"/>
    <mergeCell ref="C10:F10"/>
    <mergeCell ref="C15:F15"/>
    <mergeCell ref="C19:F19"/>
  </mergeCells>
  <pageMargins left="0.7" right="0.7" top="0.75" bottom="0.75" header="0.3" footer="0.3"/>
  <pageSetup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23"/>
  <sheetViews>
    <sheetView zoomScale="83" zoomScaleNormal="130" workbookViewId="0">
      <pane ySplit="5" topLeftCell="A6" activePane="bottomLeft" state="frozen"/>
      <selection activeCell="A30" sqref="A30"/>
      <selection pane="bottomLeft" activeCell="A2" sqref="A2"/>
    </sheetView>
  </sheetViews>
  <sheetFormatPr defaultColWidth="8.81640625" defaultRowHeight="14.5" x14ac:dyDescent="0.35"/>
  <cols>
    <col min="1" max="1" width="37.7265625" style="285" customWidth="1"/>
    <col min="2" max="2" width="14.26953125" style="285" hidden="1" customWidth="1"/>
    <col min="3" max="3" width="14.26953125" style="285" bestFit="1" customWidth="1"/>
    <col min="4" max="4" width="14.26953125" style="285" hidden="1" customWidth="1"/>
    <col min="5" max="6" width="12.81640625" style="285" hidden="1" customWidth="1"/>
    <col min="7" max="7" width="14.7265625" style="699" customWidth="1"/>
    <col min="8" max="8" width="19.1796875" style="285" customWidth="1"/>
    <col min="9" max="16384" width="8.81640625" style="285"/>
  </cols>
  <sheetData>
    <row r="1" spans="1:11" ht="26" x14ac:dyDescent="0.35">
      <c r="A1" s="971" t="s">
        <v>1195</v>
      </c>
      <c r="B1" s="972"/>
      <c r="C1" s="972"/>
      <c r="D1" s="972"/>
      <c r="E1" s="972"/>
      <c r="F1" s="972"/>
    </row>
    <row r="2" spans="1:11" ht="15.5" x14ac:dyDescent="0.35">
      <c r="A2" s="294" t="s">
        <v>977</v>
      </c>
    </row>
    <row r="3" spans="1:11" ht="15.5" x14ac:dyDescent="0.35">
      <c r="A3" s="294" t="s">
        <v>1194</v>
      </c>
    </row>
    <row r="4" spans="1:11" ht="15.5" x14ac:dyDescent="0.35">
      <c r="A4" s="62"/>
    </row>
    <row r="5" spans="1:11" ht="31" x14ac:dyDescent="0.35">
      <c r="A5" s="291" t="s">
        <v>613</v>
      </c>
      <c r="B5" s="291" t="s">
        <v>634</v>
      </c>
      <c r="C5" s="291" t="s">
        <v>925</v>
      </c>
      <c r="D5" s="291" t="s">
        <v>978</v>
      </c>
      <c r="E5" s="291" t="s">
        <v>979</v>
      </c>
      <c r="F5" s="291" t="s">
        <v>980</v>
      </c>
      <c r="G5" s="723" t="s">
        <v>926</v>
      </c>
      <c r="H5" s="996" t="s">
        <v>633</v>
      </c>
      <c r="I5" s="997"/>
      <c r="J5" s="997"/>
      <c r="K5" s="997"/>
    </row>
    <row r="6" spans="1:11" ht="16" thickBot="1" x14ac:dyDescent="0.4">
      <c r="A6" s="72"/>
      <c r="B6" s="66"/>
      <c r="C6" s="76"/>
      <c r="D6" s="66"/>
      <c r="E6" s="66"/>
      <c r="F6" s="66"/>
    </row>
    <row r="7" spans="1:11" ht="15" thickBot="1" x14ac:dyDescent="0.4">
      <c r="A7" s="83" t="s">
        <v>968</v>
      </c>
      <c r="B7" s="82"/>
      <c r="C7" s="82"/>
      <c r="D7" s="82"/>
      <c r="E7" s="82"/>
      <c r="F7" s="82"/>
      <c r="G7" s="732"/>
      <c r="H7" s="82"/>
      <c r="I7" s="82"/>
      <c r="J7" s="82"/>
      <c r="K7" s="82"/>
    </row>
    <row r="8" spans="1:11" x14ac:dyDescent="0.35">
      <c r="A8" s="65" t="s">
        <v>1118</v>
      </c>
      <c r="B8" s="69">
        <v>8000</v>
      </c>
      <c r="C8" s="74">
        <v>4000</v>
      </c>
      <c r="D8" s="69">
        <v>4137.4399999999996</v>
      </c>
      <c r="E8" s="69">
        <v>0</v>
      </c>
      <c r="F8" s="97">
        <f>C8-D8</f>
        <v>-137.4399999999996</v>
      </c>
      <c r="G8" s="733">
        <v>0</v>
      </c>
      <c r="H8" s="722"/>
      <c r="I8" s="690"/>
      <c r="J8" s="690"/>
      <c r="K8" s="690"/>
    </row>
    <row r="9" spans="1:11" x14ac:dyDescent="0.35">
      <c r="A9" s="65" t="s">
        <v>1112</v>
      </c>
      <c r="B9" s="69">
        <v>0</v>
      </c>
      <c r="C9" s="74">
        <v>4000</v>
      </c>
      <c r="D9" s="69"/>
      <c r="E9" s="69"/>
      <c r="F9" s="69"/>
      <c r="G9" s="703">
        <v>0</v>
      </c>
      <c r="H9" s="722" t="s">
        <v>1119</v>
      </c>
      <c r="I9" s="690"/>
      <c r="J9" s="690"/>
      <c r="K9" s="690"/>
    </row>
    <row r="10" spans="1:11" x14ac:dyDescent="0.35">
      <c r="A10" s="65" t="s">
        <v>1120</v>
      </c>
      <c r="B10" s="69">
        <v>2000</v>
      </c>
      <c r="C10" s="74">
        <v>0</v>
      </c>
      <c r="D10" s="69">
        <v>1596.74</v>
      </c>
      <c r="E10" s="69">
        <v>0</v>
      </c>
      <c r="F10" s="69">
        <f t="shared" ref="F10:F17" si="0">C10-D10</f>
        <v>-1596.74</v>
      </c>
      <c r="G10" s="703">
        <v>0</v>
      </c>
      <c r="H10" s="722" t="s">
        <v>1121</v>
      </c>
      <c r="I10" s="690"/>
      <c r="J10" s="690"/>
      <c r="K10" s="690"/>
    </row>
    <row r="11" spans="1:11" x14ac:dyDescent="0.35">
      <c r="A11" s="65" t="s">
        <v>1122</v>
      </c>
      <c r="B11" s="69">
        <v>2500</v>
      </c>
      <c r="C11" s="74">
        <v>2500</v>
      </c>
      <c r="D11" s="69">
        <v>-2000</v>
      </c>
      <c r="E11" s="69">
        <v>0</v>
      </c>
      <c r="F11" s="69">
        <f t="shared" si="0"/>
        <v>4500</v>
      </c>
      <c r="G11" s="703">
        <v>6000</v>
      </c>
      <c r="H11" s="722"/>
      <c r="I11" s="690"/>
      <c r="J11" s="690"/>
      <c r="K11" s="690"/>
    </row>
    <row r="12" spans="1:11" x14ac:dyDescent="0.35">
      <c r="A12" s="65" t="s">
        <v>1123</v>
      </c>
      <c r="B12" s="69">
        <v>0</v>
      </c>
      <c r="C12" s="74">
        <v>0</v>
      </c>
      <c r="D12" s="69">
        <v>0</v>
      </c>
      <c r="E12" s="69"/>
      <c r="F12" s="69"/>
      <c r="G12" s="724">
        <v>6000</v>
      </c>
      <c r="H12" s="722" t="s">
        <v>1124</v>
      </c>
      <c r="I12" s="690"/>
      <c r="J12" s="690"/>
      <c r="K12" s="690"/>
    </row>
    <row r="13" spans="1:11" ht="15" thickBot="1" x14ac:dyDescent="0.4">
      <c r="A13" s="65" t="s">
        <v>1125</v>
      </c>
      <c r="B13" s="69">
        <v>1250</v>
      </c>
      <c r="C13" s="74">
        <v>1500</v>
      </c>
      <c r="D13" s="69">
        <v>5000</v>
      </c>
      <c r="E13" s="69">
        <v>0</v>
      </c>
      <c r="F13" s="69">
        <f t="shared" si="0"/>
        <v>-3500</v>
      </c>
      <c r="G13" s="703">
        <v>1500</v>
      </c>
      <c r="H13" s="722"/>
      <c r="I13" s="722"/>
      <c r="J13" s="690"/>
      <c r="K13" s="690"/>
    </row>
    <row r="14" spans="1:11" ht="15" thickBot="1" x14ac:dyDescent="0.4">
      <c r="A14" s="77" t="s">
        <v>927</v>
      </c>
      <c r="B14" s="78">
        <f>SUM(B8:B13)</f>
        <v>13750</v>
      </c>
      <c r="C14" s="79">
        <f>SUM(C8:C13)</f>
        <v>12000</v>
      </c>
      <c r="D14" s="78">
        <f>SUM(D8:D13)</f>
        <v>8734.18</v>
      </c>
      <c r="E14" s="78">
        <f>SUM(E8:E13)</f>
        <v>0</v>
      </c>
      <c r="F14" s="78">
        <f t="shared" si="0"/>
        <v>3265.8199999999997</v>
      </c>
      <c r="G14" s="725">
        <f>SUM(G8:G13)</f>
        <v>13500</v>
      </c>
      <c r="H14" s="64"/>
    </row>
    <row r="15" spans="1:11" ht="15" thickBot="1" x14ac:dyDescent="0.4">
      <c r="A15" s="83" t="s">
        <v>1126</v>
      </c>
      <c r="B15" s="80"/>
      <c r="C15" s="80"/>
      <c r="D15" s="80"/>
      <c r="E15" s="80"/>
      <c r="F15" s="80"/>
      <c r="G15" s="702"/>
      <c r="H15" s="80"/>
      <c r="I15" s="80"/>
      <c r="J15" s="80"/>
      <c r="K15" s="80"/>
    </row>
    <row r="16" spans="1:11" ht="15" thickBot="1" x14ac:dyDescent="0.4">
      <c r="A16" s="65" t="s">
        <v>1127</v>
      </c>
      <c r="B16" s="69">
        <v>1000</v>
      </c>
      <c r="C16" s="74">
        <v>1000</v>
      </c>
      <c r="D16" s="69">
        <v>0</v>
      </c>
      <c r="E16" s="69">
        <v>0</v>
      </c>
      <c r="F16" s="69">
        <f t="shared" si="0"/>
        <v>1000</v>
      </c>
      <c r="G16" s="731">
        <v>0</v>
      </c>
      <c r="H16" s="722"/>
      <c r="I16" s="690"/>
      <c r="J16" s="690"/>
      <c r="K16" s="690"/>
    </row>
    <row r="17" spans="1:11" ht="15" thickBot="1" x14ac:dyDescent="0.4">
      <c r="A17" s="77" t="s">
        <v>927</v>
      </c>
      <c r="B17" s="78">
        <f>SUM(B16:B16)</f>
        <v>1000</v>
      </c>
      <c r="C17" s="79">
        <f>SUM(C16)</f>
        <v>1000</v>
      </c>
      <c r="D17" s="78">
        <f>SUM(D16:D16)</f>
        <v>0</v>
      </c>
      <c r="E17" s="78">
        <f>SUM(E16:E16)</f>
        <v>0</v>
      </c>
      <c r="F17" s="78">
        <f t="shared" si="0"/>
        <v>1000</v>
      </c>
      <c r="G17" s="726">
        <f>G16</f>
        <v>0</v>
      </c>
    </row>
    <row r="18" spans="1:11" ht="15" thickBot="1" x14ac:dyDescent="0.4">
      <c r="A18" s="86" t="s">
        <v>1024</v>
      </c>
      <c r="B18" s="80"/>
      <c r="C18" s="80"/>
      <c r="D18" s="80"/>
      <c r="E18" s="80"/>
      <c r="F18" s="80"/>
      <c r="G18" s="702"/>
      <c r="H18" s="80"/>
      <c r="I18" s="80"/>
      <c r="J18" s="80"/>
      <c r="K18" s="80"/>
    </row>
    <row r="19" spans="1:11" x14ac:dyDescent="0.35">
      <c r="A19" s="522" t="s">
        <v>1128</v>
      </c>
      <c r="B19" s="69">
        <v>4000</v>
      </c>
      <c r="C19" s="74">
        <v>5250</v>
      </c>
      <c r="D19" s="523"/>
      <c r="E19" s="523"/>
      <c r="F19" s="523"/>
      <c r="G19" s="727">
        <v>5000</v>
      </c>
      <c r="H19" s="690"/>
      <c r="I19" s="690"/>
      <c r="J19" s="690"/>
      <c r="K19" s="690"/>
    </row>
    <row r="20" spans="1:11" ht="15" thickBot="1" x14ac:dyDescent="0.4">
      <c r="A20" s="522" t="s">
        <v>1129</v>
      </c>
      <c r="B20" s="69">
        <v>1250</v>
      </c>
      <c r="C20" s="74">
        <v>1750</v>
      </c>
      <c r="D20" s="523"/>
      <c r="E20" s="523"/>
      <c r="F20" s="523"/>
      <c r="G20" s="728">
        <v>1500</v>
      </c>
      <c r="H20" s="690"/>
      <c r="I20" s="690"/>
      <c r="J20" s="690"/>
      <c r="K20" s="690"/>
    </row>
    <row r="21" spans="1:11" ht="15" thickBot="1" x14ac:dyDescent="0.4">
      <c r="A21" s="77" t="s">
        <v>927</v>
      </c>
      <c r="B21" s="78">
        <f>SUM(B19:B20)</f>
        <v>5250</v>
      </c>
      <c r="C21" s="79">
        <f>SUM(C19:C20)</f>
        <v>7000</v>
      </c>
      <c r="D21" s="78"/>
      <c r="E21" s="78"/>
      <c r="F21" s="78"/>
      <c r="G21" s="729">
        <f>SUM(G19:G20)</f>
        <v>6500</v>
      </c>
      <c r="H21" s="690"/>
      <c r="I21" s="690"/>
      <c r="J21" s="690"/>
      <c r="K21" s="690"/>
    </row>
    <row r="22" spans="1:11" ht="16.5" thickTop="1" thickBot="1" x14ac:dyDescent="0.4">
      <c r="A22" s="68" t="s">
        <v>1130</v>
      </c>
      <c r="B22" s="347">
        <f>B21+B17+B14</f>
        <v>20000</v>
      </c>
      <c r="C22" s="75">
        <f>C21+C17+C14</f>
        <v>20000</v>
      </c>
      <c r="D22" s="71">
        <f>D14+D17+D21</f>
        <v>8734.18</v>
      </c>
      <c r="E22" s="71">
        <f>E14+E17+E21</f>
        <v>0</v>
      </c>
      <c r="F22" s="71">
        <f>F14+F17+F21</f>
        <v>4265.82</v>
      </c>
      <c r="G22" s="730">
        <f>G14+G17+G21</f>
        <v>20000</v>
      </c>
    </row>
    <row r="23" spans="1:11" ht="15" thickTop="1" x14ac:dyDescent="0.35"/>
  </sheetData>
  <mergeCells count="2">
    <mergeCell ref="A1:F1"/>
    <mergeCell ref="H5:K5"/>
  </mergeCells>
  <pageMargins left="0.7" right="0.7" top="0.75" bottom="0.75" header="0.3" footer="0.3"/>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6"/>
  <sheetViews>
    <sheetView workbookViewId="0">
      <pane ySplit="5" topLeftCell="A6" activePane="bottomLeft" state="frozen"/>
      <selection activeCell="A30" sqref="A30"/>
      <selection pane="bottomLeft" activeCell="C39" sqref="C39"/>
    </sheetView>
  </sheetViews>
  <sheetFormatPr defaultColWidth="8.81640625" defaultRowHeight="14.5" x14ac:dyDescent="0.35"/>
  <cols>
    <col min="1" max="1" width="50.453125" bestFit="1" customWidth="1"/>
    <col min="2" max="2" width="16.1796875" style="699" customWidth="1"/>
  </cols>
  <sheetData>
    <row r="1" spans="1:11" ht="23" x14ac:dyDescent="0.5">
      <c r="A1" s="119" t="s">
        <v>1196</v>
      </c>
      <c r="C1" s="285"/>
      <c r="D1" s="285"/>
      <c r="E1" s="285"/>
      <c r="F1" s="285"/>
      <c r="G1" s="285"/>
      <c r="H1" s="285"/>
      <c r="I1" s="285"/>
      <c r="J1" s="285"/>
      <c r="K1" s="285"/>
    </row>
    <row r="2" spans="1:11" ht="15.5" x14ac:dyDescent="0.35">
      <c r="A2" s="294" t="s">
        <v>1131</v>
      </c>
      <c r="C2" s="285"/>
      <c r="D2" s="285"/>
      <c r="E2" s="285"/>
      <c r="F2" s="285"/>
      <c r="G2" s="285"/>
      <c r="H2" s="285"/>
      <c r="I2" s="285"/>
      <c r="J2" s="285"/>
      <c r="K2" s="285"/>
    </row>
    <row r="3" spans="1:11" s="4" customFormat="1" ht="15.5" x14ac:dyDescent="0.35">
      <c r="A3" s="294" t="s">
        <v>1197</v>
      </c>
      <c r="B3" s="699"/>
      <c r="C3" s="285"/>
      <c r="D3" s="285"/>
      <c r="E3" s="285"/>
      <c r="F3" s="285"/>
      <c r="G3" s="285"/>
      <c r="H3" s="285"/>
      <c r="I3" s="285"/>
      <c r="J3" s="285"/>
      <c r="K3" s="285"/>
    </row>
    <row r="4" spans="1:11" ht="15.5" x14ac:dyDescent="0.35">
      <c r="A4" s="62"/>
      <c r="C4" s="285"/>
      <c r="D4" s="285"/>
      <c r="E4" s="285"/>
      <c r="F4" s="285"/>
      <c r="G4" s="285"/>
      <c r="H4" s="285"/>
      <c r="I4" s="285"/>
      <c r="J4" s="285"/>
      <c r="K4" s="285"/>
    </row>
    <row r="5" spans="1:11" ht="31" x14ac:dyDescent="0.35">
      <c r="A5" s="291" t="s">
        <v>613</v>
      </c>
      <c r="B5" s="734" t="s">
        <v>926</v>
      </c>
      <c r="C5" s="285"/>
      <c r="D5" s="285"/>
      <c r="E5" s="104"/>
      <c r="F5" s="104"/>
      <c r="G5" s="104"/>
      <c r="H5" s="104"/>
      <c r="I5" s="104"/>
      <c r="J5" s="104"/>
      <c r="K5" s="285"/>
    </row>
    <row r="6" spans="1:11" ht="16" thickBot="1" x14ac:dyDescent="0.4">
      <c r="A6" s="72"/>
      <c r="B6" s="735"/>
      <c r="C6" s="285"/>
      <c r="D6" s="285"/>
      <c r="E6" s="104"/>
      <c r="F6" s="104"/>
      <c r="G6" s="104"/>
      <c r="H6" s="104"/>
      <c r="I6" s="104"/>
      <c r="J6" s="285"/>
      <c r="K6" s="59"/>
    </row>
    <row r="7" spans="1:11" ht="15" hidden="1" thickBot="1" x14ac:dyDescent="0.4">
      <c r="A7" s="83" t="s">
        <v>1132</v>
      </c>
      <c r="B7" s="702"/>
      <c r="C7" s="285"/>
      <c r="D7" s="285"/>
      <c r="E7" s="104"/>
      <c r="F7" s="104"/>
      <c r="G7" s="104"/>
      <c r="H7" s="104"/>
      <c r="I7" s="104"/>
      <c r="J7" s="104"/>
      <c r="K7" s="59"/>
    </row>
    <row r="8" spans="1:11" ht="15" hidden="1" thickBot="1" x14ac:dyDescent="0.4">
      <c r="A8" s="65" t="s">
        <v>1133</v>
      </c>
      <c r="C8" s="285"/>
      <c r="D8" s="285"/>
      <c r="E8" s="104"/>
      <c r="F8" s="104"/>
      <c r="G8" s="104"/>
      <c r="H8" s="104"/>
      <c r="I8" s="285"/>
      <c r="J8" s="285"/>
      <c r="K8" s="285"/>
    </row>
    <row r="9" spans="1:11" ht="15" hidden="1" thickBot="1" x14ac:dyDescent="0.4">
      <c r="A9" s="65"/>
      <c r="C9" s="285"/>
      <c r="D9" s="285"/>
      <c r="E9" s="104"/>
      <c r="F9" s="104"/>
      <c r="G9" s="104"/>
      <c r="H9" s="104"/>
      <c r="I9" s="104"/>
      <c r="J9" s="285"/>
      <c r="K9" s="59"/>
    </row>
    <row r="10" spans="1:11" ht="15" hidden="1" thickBot="1" x14ac:dyDescent="0.4">
      <c r="A10" s="65"/>
      <c r="C10" s="285"/>
      <c r="D10" s="285"/>
      <c r="E10" s="104"/>
      <c r="F10" s="104"/>
      <c r="G10" s="104"/>
      <c r="H10" s="104"/>
      <c r="I10" s="104"/>
      <c r="J10" s="285"/>
      <c r="K10" s="59"/>
    </row>
    <row r="11" spans="1:11" ht="15" hidden="1" thickBot="1" x14ac:dyDescent="0.4">
      <c r="A11" s="77" t="s">
        <v>927</v>
      </c>
      <c r="C11" s="285"/>
      <c r="D11" s="285"/>
      <c r="E11" s="104"/>
      <c r="F11" s="104"/>
      <c r="G11" s="104"/>
      <c r="H11" s="104"/>
      <c r="I11" s="104"/>
      <c r="J11" s="285"/>
      <c r="K11" s="59"/>
    </row>
    <row r="12" spans="1:11" ht="15" hidden="1" thickBot="1" x14ac:dyDescent="0.4">
      <c r="A12" s="83" t="s">
        <v>1134</v>
      </c>
      <c r="B12" s="702"/>
      <c r="C12" s="285"/>
      <c r="D12" s="285"/>
      <c r="E12" s="104"/>
      <c r="F12" s="104"/>
      <c r="G12" s="104"/>
      <c r="H12" s="104"/>
      <c r="I12" s="104"/>
      <c r="J12" s="285"/>
      <c r="K12" s="59"/>
    </row>
    <row r="13" spans="1:11" ht="15" hidden="1" thickBot="1" x14ac:dyDescent="0.4">
      <c r="A13" s="65" t="s">
        <v>1117</v>
      </c>
      <c r="C13" s="285"/>
      <c r="D13" s="285"/>
      <c r="E13" s="104"/>
      <c r="F13" s="104"/>
      <c r="G13" s="104"/>
      <c r="H13" s="104"/>
      <c r="I13" s="104"/>
      <c r="J13" s="104"/>
      <c r="K13" s="59"/>
    </row>
    <row r="14" spans="1:11" ht="15" hidden="1" thickBot="1" x14ac:dyDescent="0.4">
      <c r="A14" s="65"/>
      <c r="C14" s="285"/>
      <c r="D14" s="285"/>
      <c r="E14" s="104"/>
      <c r="F14" s="104"/>
      <c r="G14" s="104"/>
      <c r="H14" s="104"/>
      <c r="I14" s="285"/>
      <c r="J14" s="285"/>
      <c r="K14" s="285"/>
    </row>
    <row r="15" spans="1:11" ht="15" hidden="1" thickBot="1" x14ac:dyDescent="0.4">
      <c r="A15" s="65"/>
      <c r="C15" s="285"/>
      <c r="D15" s="285"/>
      <c r="E15" s="104"/>
      <c r="F15" s="104"/>
      <c r="G15" s="104"/>
      <c r="H15" s="104"/>
      <c r="I15" s="104"/>
      <c r="J15" s="104"/>
      <c r="K15" s="59"/>
    </row>
    <row r="16" spans="1:11" ht="15" hidden="1" thickBot="1" x14ac:dyDescent="0.4">
      <c r="A16" s="77" t="s">
        <v>927</v>
      </c>
      <c r="B16" s="736"/>
      <c r="C16" s="285"/>
      <c r="D16" s="285"/>
      <c r="E16" s="104"/>
      <c r="F16" s="104"/>
      <c r="G16" s="104"/>
      <c r="H16" s="104"/>
      <c r="I16" s="285"/>
      <c r="J16" s="285"/>
      <c r="K16" s="285"/>
    </row>
    <row r="17" spans="1:11" ht="15" hidden="1" thickBot="1" x14ac:dyDescent="0.4">
      <c r="A17" s="83" t="s">
        <v>1135</v>
      </c>
      <c r="B17" s="702"/>
      <c r="C17" s="104"/>
      <c r="D17" s="285"/>
      <c r="E17" s="104"/>
      <c r="F17" s="104"/>
      <c r="G17" s="104"/>
      <c r="H17" s="104"/>
      <c r="I17" s="285"/>
      <c r="J17" s="285"/>
      <c r="K17" s="285"/>
    </row>
    <row r="18" spans="1:11" ht="15" hidden="1" thickBot="1" x14ac:dyDescent="0.4">
      <c r="A18" s="67"/>
      <c r="C18" s="285"/>
      <c r="D18" s="285"/>
      <c r="E18" s="104"/>
      <c r="F18" s="104"/>
      <c r="G18" s="104"/>
      <c r="H18" s="104"/>
      <c r="I18" s="104"/>
      <c r="J18" s="104"/>
      <c r="K18" s="59"/>
    </row>
    <row r="19" spans="1:11" s="285" customFormat="1" ht="15" thickBot="1" x14ac:dyDescent="0.4">
      <c r="A19" s="83" t="s">
        <v>968</v>
      </c>
      <c r="B19" s="702"/>
      <c r="E19" s="104"/>
      <c r="F19" s="104"/>
      <c r="G19" s="104"/>
      <c r="H19" s="104"/>
      <c r="I19" s="104"/>
      <c r="J19" s="104"/>
      <c r="K19" s="59"/>
    </row>
    <row r="20" spans="1:11" s="285" customFormat="1" x14ac:dyDescent="0.35">
      <c r="A20" s="292" t="s">
        <v>1136</v>
      </c>
      <c r="B20" s="699">
        <v>2000</v>
      </c>
      <c r="E20" s="104"/>
      <c r="F20" s="104"/>
      <c r="G20" s="104"/>
      <c r="H20" s="104"/>
      <c r="I20" s="104"/>
      <c r="J20" s="104"/>
      <c r="K20" s="59"/>
    </row>
    <row r="21" spans="1:11" s="285" customFormat="1" x14ac:dyDescent="0.35">
      <c r="A21" s="292" t="s">
        <v>1137</v>
      </c>
      <c r="B21" s="699">
        <v>2000</v>
      </c>
      <c r="E21" s="104"/>
      <c r="F21" s="104"/>
      <c r="G21" s="104"/>
      <c r="H21" s="104"/>
      <c r="I21" s="104"/>
      <c r="J21" s="104"/>
      <c r="K21" s="59"/>
    </row>
    <row r="22" spans="1:11" s="285" customFormat="1" x14ac:dyDescent="0.35">
      <c r="A22" s="292" t="s">
        <v>1138</v>
      </c>
      <c r="B22" s="699">
        <v>5000</v>
      </c>
      <c r="E22" s="104"/>
      <c r="F22" s="104"/>
      <c r="G22" s="104"/>
      <c r="H22" s="104"/>
      <c r="I22" s="104"/>
      <c r="J22" s="104"/>
      <c r="K22" s="59"/>
    </row>
    <row r="23" spans="1:11" s="1" customFormat="1" ht="15" thickBot="1" x14ac:dyDescent="0.4">
      <c r="A23" s="737" t="s">
        <v>927</v>
      </c>
      <c r="B23" s="704">
        <f>SUM(B20:B22)</f>
        <v>9000</v>
      </c>
      <c r="E23" s="104"/>
      <c r="F23" s="104"/>
      <c r="G23" s="104"/>
      <c r="H23" s="104"/>
      <c r="I23" s="104"/>
      <c r="J23" s="104"/>
      <c r="K23" s="104"/>
    </row>
    <row r="24" spans="1:11" ht="15" thickBot="1" x14ac:dyDescent="0.4">
      <c r="A24" s="83" t="s">
        <v>1139</v>
      </c>
      <c r="B24" s="702"/>
      <c r="C24" s="285"/>
      <c r="D24" s="285"/>
      <c r="E24" s="104"/>
      <c r="F24" s="104"/>
      <c r="G24" s="104"/>
      <c r="H24" s="104"/>
      <c r="I24" s="285"/>
      <c r="J24" s="285"/>
      <c r="K24" s="285"/>
    </row>
    <row r="25" spans="1:11" hidden="1" x14ac:dyDescent="0.35">
      <c r="A25" s="65" t="s">
        <v>1140</v>
      </c>
      <c r="C25" s="285"/>
      <c r="D25" s="285"/>
      <c r="E25" s="104"/>
      <c r="F25" s="104"/>
      <c r="G25" s="104"/>
      <c r="H25" s="104"/>
      <c r="I25" s="104"/>
      <c r="J25" s="104"/>
      <c r="K25" s="59"/>
    </row>
    <row r="26" spans="1:11" hidden="1" x14ac:dyDescent="0.35">
      <c r="A26" s="65" t="s">
        <v>1141</v>
      </c>
      <c r="B26" s="735"/>
      <c r="C26" s="285"/>
      <c r="D26" s="285"/>
      <c r="E26" s="285"/>
      <c r="F26" s="285"/>
      <c r="G26" s="285"/>
      <c r="H26" s="285"/>
      <c r="I26" s="104"/>
      <c r="J26" s="285"/>
      <c r="K26" s="285"/>
    </row>
    <row r="27" spans="1:11" hidden="1" x14ac:dyDescent="0.35">
      <c r="A27" s="65" t="s">
        <v>1142</v>
      </c>
      <c r="B27" s="735"/>
      <c r="C27" s="285"/>
      <c r="D27" s="285"/>
      <c r="E27" s="285"/>
      <c r="F27" s="285"/>
      <c r="G27" s="285"/>
      <c r="H27" s="285"/>
      <c r="I27" s="104"/>
      <c r="J27" s="285"/>
      <c r="K27" s="59"/>
    </row>
    <row r="28" spans="1:11" s="285" customFormat="1" x14ac:dyDescent="0.35">
      <c r="A28" s="65" t="s">
        <v>1143</v>
      </c>
      <c r="B28" s="736">
        <v>1000</v>
      </c>
      <c r="I28" s="104"/>
      <c r="K28" s="59"/>
    </row>
    <row r="29" spans="1:11" s="285" customFormat="1" x14ac:dyDescent="0.35">
      <c r="A29" s="292" t="s">
        <v>1144</v>
      </c>
      <c r="B29" s="740">
        <v>4000</v>
      </c>
      <c r="I29" s="104"/>
      <c r="K29" s="59"/>
    </row>
    <row r="30" spans="1:11" s="1" customFormat="1" ht="15" thickBot="1" x14ac:dyDescent="0.4">
      <c r="A30" s="738" t="s">
        <v>927</v>
      </c>
      <c r="B30" s="739">
        <f>SUM(B25:B29)</f>
        <v>5000</v>
      </c>
    </row>
    <row r="31" spans="1:11" ht="15" hidden="1" thickBot="1" x14ac:dyDescent="0.4">
      <c r="A31" s="83" t="s">
        <v>1145</v>
      </c>
      <c r="B31" s="702"/>
      <c r="C31" s="285"/>
      <c r="D31" s="285"/>
      <c r="E31" s="285"/>
      <c r="F31" s="285"/>
      <c r="G31" s="285"/>
      <c r="H31" s="285"/>
      <c r="I31" s="104"/>
      <c r="J31" s="285"/>
      <c r="K31" s="59"/>
    </row>
    <row r="32" spans="1:11" ht="15" hidden="1" thickBot="1" x14ac:dyDescent="0.4">
      <c r="A32" s="65"/>
      <c r="B32" s="735"/>
      <c r="C32" s="285"/>
      <c r="D32" s="285"/>
      <c r="E32" s="285"/>
      <c r="F32" s="285"/>
      <c r="G32" s="285"/>
      <c r="H32" s="285"/>
      <c r="I32" s="285"/>
      <c r="J32" s="285"/>
      <c r="K32" s="285"/>
    </row>
    <row r="33" spans="1:11" ht="15" hidden="1" thickBot="1" x14ac:dyDescent="0.4">
      <c r="A33" s="65"/>
      <c r="C33" s="285"/>
      <c r="D33" s="285"/>
      <c r="E33" s="285"/>
      <c r="F33" s="285"/>
      <c r="G33" s="285"/>
      <c r="H33" s="285"/>
      <c r="I33" s="104"/>
      <c r="J33" s="285"/>
      <c r="K33" s="59"/>
    </row>
    <row r="34" spans="1:11" ht="15" hidden="1" thickBot="1" x14ac:dyDescent="0.4">
      <c r="A34" s="65"/>
      <c r="B34" s="735"/>
      <c r="C34" s="285"/>
      <c r="D34" s="285"/>
      <c r="E34" s="285"/>
      <c r="F34" s="285"/>
      <c r="G34" s="285"/>
      <c r="H34" s="285"/>
      <c r="I34" s="285"/>
      <c r="J34" s="285"/>
      <c r="K34" s="104"/>
    </row>
    <row r="35" spans="1:11" ht="15" hidden="1" thickBot="1" x14ac:dyDescent="0.4">
      <c r="A35" s="77" t="s">
        <v>927</v>
      </c>
      <c r="C35" s="285"/>
      <c r="D35" s="285"/>
      <c r="E35" s="285"/>
      <c r="F35" s="285"/>
      <c r="G35" s="285"/>
      <c r="H35" s="285"/>
      <c r="I35" s="285"/>
      <c r="J35" s="285"/>
      <c r="K35" s="285"/>
    </row>
    <row r="36" spans="1:11" s="285" customFormat="1" ht="15" thickBot="1" x14ac:dyDescent="0.4">
      <c r="A36" s="83" t="s">
        <v>1114</v>
      </c>
      <c r="B36" s="702"/>
    </row>
    <row r="37" spans="1:11" s="285" customFormat="1" x14ac:dyDescent="0.35">
      <c r="A37" s="73" t="s">
        <v>1146</v>
      </c>
      <c r="B37" s="699">
        <v>3000</v>
      </c>
    </row>
    <row r="38" spans="1:11" s="285" customFormat="1" x14ac:dyDescent="0.35">
      <c r="A38" s="292" t="s">
        <v>1147</v>
      </c>
      <c r="B38" s="699">
        <v>4000</v>
      </c>
    </row>
    <row r="39" spans="1:11" s="1" customFormat="1" ht="15" thickBot="1" x14ac:dyDescent="0.4">
      <c r="A39" s="737" t="s">
        <v>927</v>
      </c>
      <c r="B39" s="704">
        <f>SUM(B37:B38)</f>
        <v>7000</v>
      </c>
    </row>
    <row r="40" spans="1:11" s="285" customFormat="1" ht="15" thickBot="1" x14ac:dyDescent="0.4">
      <c r="A40" s="83" t="s">
        <v>1114</v>
      </c>
      <c r="B40" s="702"/>
    </row>
    <row r="41" spans="1:11" s="285" customFormat="1" x14ac:dyDescent="0.35">
      <c r="A41" s="73" t="s">
        <v>1020</v>
      </c>
      <c r="B41" s="699">
        <v>1000</v>
      </c>
    </row>
    <row r="42" spans="1:11" s="285" customFormat="1" x14ac:dyDescent="0.35">
      <c r="A42" s="292" t="s">
        <v>1148</v>
      </c>
      <c r="B42" s="699">
        <v>3000</v>
      </c>
    </row>
    <row r="43" spans="1:11" s="1" customFormat="1" ht="15" thickBot="1" x14ac:dyDescent="0.4">
      <c r="A43" s="737" t="s">
        <v>927</v>
      </c>
      <c r="B43" s="704">
        <f>SUM(B41:B42)</f>
        <v>4000</v>
      </c>
    </row>
    <row r="44" spans="1:11" ht="15" thickBot="1" x14ac:dyDescent="0.4">
      <c r="A44" s="80"/>
      <c r="B44" s="741"/>
    </row>
    <row r="45" spans="1:11" s="62" customFormat="1" ht="16.5" thickTop="1" thickBot="1" x14ac:dyDescent="0.4">
      <c r="A45" s="85" t="s">
        <v>1149</v>
      </c>
      <c r="B45" s="730">
        <f>SUM(B23,B30,B39,B43)</f>
        <v>25000</v>
      </c>
    </row>
    <row r="46" spans="1:11" ht="15" thickTop="1" x14ac:dyDescent="0.35">
      <c r="A46" s="285"/>
    </row>
  </sheetData>
  <phoneticPr fontId="53" type="noConversion"/>
  <pageMargins left="0.7" right="0.7" top="0.75" bottom="0.75" header="0.3" footer="0.3"/>
  <pageSetup paperSize="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E1:L1"/>
  <sheetViews>
    <sheetView workbookViewId="0"/>
  </sheetViews>
  <sheetFormatPr defaultColWidth="8.81640625" defaultRowHeight="14.5" x14ac:dyDescent="0.35"/>
  <sheetData>
    <row r="1" spans="5:12" x14ac:dyDescent="0.35">
      <c r="E1" s="285" t="s">
        <v>10</v>
      </c>
      <c r="F1" s="285" t="s">
        <v>10</v>
      </c>
      <c r="G1" s="285"/>
      <c r="H1" s="285"/>
      <c r="I1" s="285"/>
      <c r="J1" s="285"/>
      <c r="K1" s="285"/>
      <c r="L1" s="285" t="s">
        <v>1150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541"/>
  <sheetViews>
    <sheetView workbookViewId="0"/>
  </sheetViews>
  <sheetFormatPr defaultColWidth="8.81640625" defaultRowHeight="14.5" x14ac:dyDescent="0.35"/>
  <sheetData>
    <row r="1" spans="1:4" x14ac:dyDescent="0.35">
      <c r="A1" s="285">
        <v>1</v>
      </c>
      <c r="B1" s="285">
        <v>1000</v>
      </c>
      <c r="C1" s="285" t="s">
        <v>29</v>
      </c>
      <c r="D1" s="285">
        <v>1</v>
      </c>
    </row>
    <row r="2" spans="1:4" x14ac:dyDescent="0.35">
      <c r="A2" s="285">
        <v>1</v>
      </c>
      <c r="B2" s="285">
        <v>10000</v>
      </c>
      <c r="C2" s="285" t="s">
        <v>519</v>
      </c>
      <c r="D2" s="285">
        <v>5</v>
      </c>
    </row>
    <row r="3" spans="1:4" x14ac:dyDescent="0.35">
      <c r="A3" s="285">
        <v>1</v>
      </c>
      <c r="B3" s="285">
        <v>1001</v>
      </c>
      <c r="C3" s="285" t="s">
        <v>30</v>
      </c>
      <c r="D3" s="285">
        <v>1</v>
      </c>
    </row>
    <row r="4" spans="1:4" x14ac:dyDescent="0.35">
      <c r="A4" s="285">
        <v>1</v>
      </c>
      <c r="B4" s="285">
        <v>1002</v>
      </c>
      <c r="C4" s="285" t="s">
        <v>31</v>
      </c>
      <c r="D4" s="285">
        <v>1</v>
      </c>
    </row>
    <row r="5" spans="1:4" x14ac:dyDescent="0.35">
      <c r="A5" s="285">
        <v>1</v>
      </c>
      <c r="B5" s="285">
        <v>1003</v>
      </c>
      <c r="C5" s="285" t="s">
        <v>32</v>
      </c>
      <c r="D5" s="285">
        <v>1</v>
      </c>
    </row>
    <row r="6" spans="1:4" x14ac:dyDescent="0.35">
      <c r="A6" s="285">
        <v>1</v>
      </c>
      <c r="B6" s="285">
        <v>1025</v>
      </c>
      <c r="C6" s="285" t="s">
        <v>33</v>
      </c>
      <c r="D6" s="285">
        <v>1</v>
      </c>
    </row>
    <row r="7" spans="1:4" x14ac:dyDescent="0.35">
      <c r="A7" s="285">
        <v>1</v>
      </c>
      <c r="B7" s="285">
        <v>1026</v>
      </c>
      <c r="C7" s="285" t="s">
        <v>34</v>
      </c>
      <c r="D7" s="285">
        <v>1</v>
      </c>
    </row>
    <row r="8" spans="1:4" x14ac:dyDescent="0.35">
      <c r="A8" s="285">
        <v>1</v>
      </c>
      <c r="B8" s="285">
        <v>1027</v>
      </c>
      <c r="C8" s="285" t="s">
        <v>35</v>
      </c>
      <c r="D8" s="285">
        <v>1</v>
      </c>
    </row>
    <row r="9" spans="1:4" x14ac:dyDescent="0.35">
      <c r="A9" s="285">
        <v>1</v>
      </c>
      <c r="B9" s="285">
        <v>1030</v>
      </c>
      <c r="C9" s="285" t="s">
        <v>36</v>
      </c>
      <c r="D9" s="285">
        <v>1</v>
      </c>
    </row>
    <row r="10" spans="1:4" x14ac:dyDescent="0.35">
      <c r="A10" s="285">
        <v>1</v>
      </c>
      <c r="B10" s="285">
        <v>1031</v>
      </c>
      <c r="C10" s="285" t="s">
        <v>37</v>
      </c>
      <c r="D10" s="285">
        <v>1</v>
      </c>
    </row>
    <row r="11" spans="1:4" x14ac:dyDescent="0.35">
      <c r="A11" s="285">
        <v>1</v>
      </c>
      <c r="B11" s="285">
        <v>1032</v>
      </c>
      <c r="C11" s="285" t="s">
        <v>38</v>
      </c>
      <c r="D11" s="285">
        <v>1</v>
      </c>
    </row>
    <row r="12" spans="1:4" x14ac:dyDescent="0.35">
      <c r="A12" s="285">
        <v>1</v>
      </c>
      <c r="B12" s="285">
        <v>1040</v>
      </c>
      <c r="C12" s="285" t="s">
        <v>39</v>
      </c>
      <c r="D12" s="285">
        <v>1</v>
      </c>
    </row>
    <row r="13" spans="1:4" x14ac:dyDescent="0.35">
      <c r="A13" s="285">
        <v>1</v>
      </c>
      <c r="B13" s="285">
        <v>1050</v>
      </c>
      <c r="C13" s="285" t="s">
        <v>40</v>
      </c>
      <c r="D13" s="285">
        <v>1</v>
      </c>
    </row>
    <row r="14" spans="1:4" x14ac:dyDescent="0.35">
      <c r="A14" s="285">
        <v>1</v>
      </c>
      <c r="B14" s="285">
        <v>1075</v>
      </c>
      <c r="C14" s="285" t="s">
        <v>41</v>
      </c>
      <c r="D14" s="285">
        <v>1</v>
      </c>
    </row>
    <row r="15" spans="1:4" x14ac:dyDescent="0.35">
      <c r="A15" s="285">
        <v>1</v>
      </c>
      <c r="B15" s="285">
        <v>1076</v>
      </c>
      <c r="C15" s="285" t="s">
        <v>42</v>
      </c>
      <c r="D15" s="285">
        <v>1</v>
      </c>
    </row>
    <row r="16" spans="1:4" x14ac:dyDescent="0.35">
      <c r="A16" s="285">
        <v>1</v>
      </c>
      <c r="B16" s="285">
        <v>1077</v>
      </c>
      <c r="C16" s="285" t="s">
        <v>43</v>
      </c>
      <c r="D16" s="285">
        <v>1</v>
      </c>
    </row>
    <row r="17" spans="1:4" x14ac:dyDescent="0.35">
      <c r="A17" s="285">
        <v>1</v>
      </c>
      <c r="B17" s="285">
        <v>1080</v>
      </c>
      <c r="C17" s="285" t="s">
        <v>44</v>
      </c>
      <c r="D17" s="285">
        <v>1</v>
      </c>
    </row>
    <row r="18" spans="1:4" x14ac:dyDescent="0.35">
      <c r="A18" s="285">
        <v>1</v>
      </c>
      <c r="B18" s="285">
        <v>1082</v>
      </c>
      <c r="C18" s="285" t="s">
        <v>45</v>
      </c>
      <c r="D18" s="285">
        <v>1</v>
      </c>
    </row>
    <row r="19" spans="1:4" x14ac:dyDescent="0.35">
      <c r="A19" s="285">
        <v>1</v>
      </c>
      <c r="B19" s="285">
        <v>1085</v>
      </c>
      <c r="C19" s="285" t="s">
        <v>46</v>
      </c>
      <c r="D19" s="285">
        <v>1</v>
      </c>
    </row>
    <row r="20" spans="1:4" x14ac:dyDescent="0.35">
      <c r="A20" s="285">
        <v>1</v>
      </c>
      <c r="B20" s="285">
        <v>1086</v>
      </c>
      <c r="C20" s="285" t="s">
        <v>47</v>
      </c>
      <c r="D20" s="285">
        <v>1</v>
      </c>
    </row>
    <row r="21" spans="1:4" x14ac:dyDescent="0.35">
      <c r="A21" s="285">
        <v>1</v>
      </c>
      <c r="B21" s="285">
        <v>1090</v>
      </c>
      <c r="C21" s="285" t="s">
        <v>48</v>
      </c>
      <c r="D21" s="285">
        <v>1</v>
      </c>
    </row>
    <row r="22" spans="1:4" x14ac:dyDescent="0.35">
      <c r="A22" s="285">
        <v>1</v>
      </c>
      <c r="B22" s="285">
        <v>1091</v>
      </c>
      <c r="C22" s="285" t="s">
        <v>49</v>
      </c>
      <c r="D22" s="285">
        <v>1</v>
      </c>
    </row>
    <row r="23" spans="1:4" x14ac:dyDescent="0.35">
      <c r="A23" s="285">
        <v>1</v>
      </c>
      <c r="B23" s="285">
        <v>1092</v>
      </c>
      <c r="C23" s="285" t="s">
        <v>50</v>
      </c>
      <c r="D23" s="285">
        <v>1</v>
      </c>
    </row>
    <row r="24" spans="1:4" x14ac:dyDescent="0.35">
      <c r="A24" s="285">
        <v>1</v>
      </c>
      <c r="B24" s="285">
        <v>1093</v>
      </c>
      <c r="C24" s="285" t="s">
        <v>51</v>
      </c>
      <c r="D24" s="285">
        <v>1</v>
      </c>
    </row>
    <row r="25" spans="1:4" x14ac:dyDescent="0.35">
      <c r="A25" s="285">
        <v>1</v>
      </c>
      <c r="B25" s="285">
        <v>1094</v>
      </c>
      <c r="C25" s="285" t="s">
        <v>52</v>
      </c>
      <c r="D25" s="285">
        <v>1</v>
      </c>
    </row>
    <row r="26" spans="1:4" x14ac:dyDescent="0.35">
      <c r="A26" s="285">
        <v>1</v>
      </c>
      <c r="B26" s="285">
        <v>1095</v>
      </c>
      <c r="C26" s="285" t="s">
        <v>53</v>
      </c>
      <c r="D26" s="285">
        <v>1</v>
      </c>
    </row>
    <row r="27" spans="1:4" x14ac:dyDescent="0.35">
      <c r="A27" s="285">
        <v>1</v>
      </c>
      <c r="B27" s="285">
        <v>1096</v>
      </c>
      <c r="C27" s="285" t="s">
        <v>54</v>
      </c>
      <c r="D27" s="285">
        <v>1</v>
      </c>
    </row>
    <row r="28" spans="1:4" x14ac:dyDescent="0.35">
      <c r="A28" s="285">
        <v>1</v>
      </c>
      <c r="B28" s="285">
        <v>1097</v>
      </c>
      <c r="C28" s="285" t="s">
        <v>55</v>
      </c>
      <c r="D28" s="285">
        <v>1</v>
      </c>
    </row>
    <row r="29" spans="1:4" x14ac:dyDescent="0.35">
      <c r="A29" s="285">
        <v>1</v>
      </c>
      <c r="B29" s="285">
        <v>1100</v>
      </c>
      <c r="C29" s="285" t="s">
        <v>56</v>
      </c>
      <c r="D29" s="285">
        <v>1</v>
      </c>
    </row>
    <row r="30" spans="1:4" x14ac:dyDescent="0.35">
      <c r="A30" s="285">
        <v>1</v>
      </c>
      <c r="B30" s="285">
        <v>1101</v>
      </c>
      <c r="C30" s="285" t="s">
        <v>57</v>
      </c>
      <c r="D30" s="285">
        <v>1</v>
      </c>
    </row>
    <row r="31" spans="1:4" x14ac:dyDescent="0.35">
      <c r="A31" s="285">
        <v>1</v>
      </c>
      <c r="B31" s="285">
        <v>1102</v>
      </c>
      <c r="C31" s="285" t="s">
        <v>58</v>
      </c>
      <c r="D31" s="285">
        <v>1</v>
      </c>
    </row>
    <row r="32" spans="1:4" x14ac:dyDescent="0.35">
      <c r="A32" s="285">
        <v>1</v>
      </c>
      <c r="B32" s="285">
        <v>1103</v>
      </c>
      <c r="C32" s="285" t="s">
        <v>59</v>
      </c>
      <c r="D32" s="285">
        <v>1</v>
      </c>
    </row>
    <row r="33" spans="1:4" x14ac:dyDescent="0.35">
      <c r="A33" s="285">
        <v>1</v>
      </c>
      <c r="B33" s="285">
        <v>1104</v>
      </c>
      <c r="C33" s="285" t="s">
        <v>60</v>
      </c>
      <c r="D33" s="285">
        <v>1</v>
      </c>
    </row>
    <row r="34" spans="1:4" x14ac:dyDescent="0.35">
      <c r="A34" s="285">
        <v>1</v>
      </c>
      <c r="B34" s="285">
        <v>1105</v>
      </c>
      <c r="C34" s="285" t="s">
        <v>61</v>
      </c>
      <c r="D34" s="285">
        <v>1</v>
      </c>
    </row>
    <row r="35" spans="1:4" x14ac:dyDescent="0.35">
      <c r="A35" s="285">
        <v>1</v>
      </c>
      <c r="B35" s="285">
        <v>1106</v>
      </c>
      <c r="C35" s="285" t="s">
        <v>62</v>
      </c>
      <c r="D35" s="285">
        <v>1</v>
      </c>
    </row>
    <row r="36" spans="1:4" x14ac:dyDescent="0.35">
      <c r="A36" s="285">
        <v>1</v>
      </c>
      <c r="B36" s="285">
        <v>1107</v>
      </c>
      <c r="C36" s="285" t="s">
        <v>63</v>
      </c>
      <c r="D36" s="285">
        <v>1</v>
      </c>
    </row>
    <row r="37" spans="1:4" x14ac:dyDescent="0.35">
      <c r="A37" s="285">
        <v>1</v>
      </c>
      <c r="B37" s="285">
        <v>1108</v>
      </c>
      <c r="C37" s="285" t="s">
        <v>64</v>
      </c>
      <c r="D37" s="285">
        <v>1</v>
      </c>
    </row>
    <row r="38" spans="1:4" x14ac:dyDescent="0.35">
      <c r="A38" s="285">
        <v>1</v>
      </c>
      <c r="B38" s="285">
        <v>1109</v>
      </c>
      <c r="C38" s="285" t="s">
        <v>65</v>
      </c>
      <c r="D38" s="285">
        <v>1</v>
      </c>
    </row>
    <row r="39" spans="1:4" x14ac:dyDescent="0.35">
      <c r="A39" s="285">
        <v>1</v>
      </c>
      <c r="B39" s="285">
        <v>1110</v>
      </c>
      <c r="C39" s="285" t="s">
        <v>66</v>
      </c>
      <c r="D39" s="285">
        <v>1</v>
      </c>
    </row>
    <row r="40" spans="1:4" x14ac:dyDescent="0.35">
      <c r="A40" s="285">
        <v>1</v>
      </c>
      <c r="B40" s="285">
        <v>1111</v>
      </c>
      <c r="C40" s="285" t="s">
        <v>67</v>
      </c>
      <c r="D40" s="285">
        <v>1</v>
      </c>
    </row>
    <row r="41" spans="1:4" x14ac:dyDescent="0.35">
      <c r="A41" s="285">
        <v>1</v>
      </c>
      <c r="B41" s="285">
        <v>1150</v>
      </c>
      <c r="C41" s="285" t="s">
        <v>68</v>
      </c>
      <c r="D41" s="285">
        <v>1</v>
      </c>
    </row>
    <row r="42" spans="1:4" x14ac:dyDescent="0.35">
      <c r="A42" s="285">
        <v>1</v>
      </c>
      <c r="B42" s="285">
        <v>1200</v>
      </c>
      <c r="C42" s="285" t="s">
        <v>69</v>
      </c>
      <c r="D42" s="285">
        <v>1</v>
      </c>
    </row>
    <row r="43" spans="1:4" x14ac:dyDescent="0.35">
      <c r="A43" s="285">
        <v>1</v>
      </c>
      <c r="B43" s="285">
        <v>1201</v>
      </c>
      <c r="C43" s="285" t="s">
        <v>70</v>
      </c>
      <c r="D43" s="285">
        <v>1</v>
      </c>
    </row>
    <row r="44" spans="1:4" x14ac:dyDescent="0.35">
      <c r="A44" s="285">
        <v>1</v>
      </c>
      <c r="B44" s="285">
        <v>1202</v>
      </c>
      <c r="C44" s="285" t="s">
        <v>71</v>
      </c>
      <c r="D44" s="285">
        <v>1</v>
      </c>
    </row>
    <row r="45" spans="1:4" x14ac:dyDescent="0.35">
      <c r="A45" s="285">
        <v>1</v>
      </c>
      <c r="B45" s="285">
        <v>1203</v>
      </c>
      <c r="C45" s="285" t="s">
        <v>72</v>
      </c>
      <c r="D45" s="285">
        <v>1</v>
      </c>
    </row>
    <row r="46" spans="1:4" x14ac:dyDescent="0.35">
      <c r="A46" s="285">
        <v>1</v>
      </c>
      <c r="B46" s="285">
        <v>1205</v>
      </c>
      <c r="C46" s="285" t="s">
        <v>73</v>
      </c>
      <c r="D46" s="285">
        <v>1</v>
      </c>
    </row>
    <row r="47" spans="1:4" x14ac:dyDescent="0.35">
      <c r="A47" s="285">
        <v>1</v>
      </c>
      <c r="B47" s="285">
        <v>1210</v>
      </c>
      <c r="C47" s="285" t="s">
        <v>74</v>
      </c>
      <c r="D47" s="285">
        <v>1</v>
      </c>
    </row>
    <row r="48" spans="1:4" x14ac:dyDescent="0.35">
      <c r="A48" s="285">
        <v>1</v>
      </c>
      <c r="B48" s="285">
        <v>1215</v>
      </c>
      <c r="C48" s="285" t="s">
        <v>75</v>
      </c>
      <c r="D48" s="285">
        <v>1</v>
      </c>
    </row>
    <row r="49" spans="1:4" x14ac:dyDescent="0.35">
      <c r="A49" s="285">
        <v>1</v>
      </c>
      <c r="B49" s="285">
        <v>1216</v>
      </c>
      <c r="C49" s="285" t="s">
        <v>76</v>
      </c>
      <c r="D49" s="285">
        <v>1</v>
      </c>
    </row>
    <row r="50" spans="1:4" x14ac:dyDescent="0.35">
      <c r="A50" s="285">
        <v>1</v>
      </c>
      <c r="B50" s="285">
        <v>1217</v>
      </c>
      <c r="C50" s="285" t="s">
        <v>77</v>
      </c>
      <c r="D50" s="285">
        <v>1</v>
      </c>
    </row>
    <row r="51" spans="1:4" x14ac:dyDescent="0.35">
      <c r="A51" s="285">
        <v>1</v>
      </c>
      <c r="B51" s="285">
        <v>1220</v>
      </c>
      <c r="C51" s="285" t="s">
        <v>78</v>
      </c>
      <c r="D51" s="285">
        <v>1</v>
      </c>
    </row>
    <row r="52" spans="1:4" x14ac:dyDescent="0.35">
      <c r="A52" s="285">
        <v>1</v>
      </c>
      <c r="B52" s="285">
        <v>1225</v>
      </c>
      <c r="C52" s="285" t="s">
        <v>79</v>
      </c>
      <c r="D52" s="285">
        <v>1</v>
      </c>
    </row>
    <row r="53" spans="1:4" x14ac:dyDescent="0.35">
      <c r="A53" s="285">
        <v>1</v>
      </c>
      <c r="B53" s="285">
        <v>1250</v>
      </c>
      <c r="C53" s="285" t="s">
        <v>80</v>
      </c>
      <c r="D53" s="285">
        <v>1</v>
      </c>
    </row>
    <row r="54" spans="1:4" x14ac:dyDescent="0.35">
      <c r="A54" s="285">
        <v>1</v>
      </c>
      <c r="B54" s="285">
        <v>1300</v>
      </c>
      <c r="C54" s="285" t="s">
        <v>81</v>
      </c>
      <c r="D54" s="285">
        <v>1</v>
      </c>
    </row>
    <row r="55" spans="1:4" x14ac:dyDescent="0.35">
      <c r="A55" s="285">
        <v>1</v>
      </c>
      <c r="B55" s="285">
        <v>1350</v>
      </c>
      <c r="C55" s="285" t="s">
        <v>82</v>
      </c>
      <c r="D55" s="285">
        <v>1</v>
      </c>
    </row>
    <row r="56" spans="1:4" x14ac:dyDescent="0.35">
      <c r="A56" s="285">
        <v>1</v>
      </c>
      <c r="B56" s="285">
        <v>1355</v>
      </c>
      <c r="C56" s="285" t="s">
        <v>83</v>
      </c>
      <c r="D56" s="285">
        <v>1</v>
      </c>
    </row>
    <row r="57" spans="1:4" x14ac:dyDescent="0.35">
      <c r="A57" s="285">
        <v>1</v>
      </c>
      <c r="B57" s="285">
        <v>1400</v>
      </c>
      <c r="C57" s="285" t="s">
        <v>84</v>
      </c>
      <c r="D57" s="285">
        <v>1</v>
      </c>
    </row>
    <row r="58" spans="1:4" x14ac:dyDescent="0.35">
      <c r="A58" s="285">
        <v>1</v>
      </c>
      <c r="B58" s="285">
        <v>1405</v>
      </c>
      <c r="C58" s="285" t="s">
        <v>85</v>
      </c>
      <c r="D58" s="285">
        <v>1</v>
      </c>
    </row>
    <row r="59" spans="1:4" x14ac:dyDescent="0.35">
      <c r="A59" s="285">
        <v>1</v>
      </c>
      <c r="B59" s="285">
        <v>1410</v>
      </c>
      <c r="C59" s="285" t="s">
        <v>86</v>
      </c>
      <c r="D59" s="285">
        <v>1</v>
      </c>
    </row>
    <row r="60" spans="1:4" x14ac:dyDescent="0.35">
      <c r="A60" s="285">
        <v>1</v>
      </c>
      <c r="B60" s="285">
        <v>1415</v>
      </c>
      <c r="C60" s="285" t="s">
        <v>87</v>
      </c>
      <c r="D60" s="285">
        <v>1</v>
      </c>
    </row>
    <row r="61" spans="1:4" x14ac:dyDescent="0.35">
      <c r="A61" s="285">
        <v>1</v>
      </c>
      <c r="B61" s="285">
        <v>1420</v>
      </c>
      <c r="C61" s="285" t="s">
        <v>88</v>
      </c>
      <c r="D61" s="285">
        <v>1</v>
      </c>
    </row>
    <row r="62" spans="1:4" x14ac:dyDescent="0.35">
      <c r="A62" s="285">
        <v>1</v>
      </c>
      <c r="B62" s="285">
        <v>1425</v>
      </c>
      <c r="C62" s="285" t="s">
        <v>89</v>
      </c>
      <c r="D62" s="285">
        <v>1</v>
      </c>
    </row>
    <row r="63" spans="1:4" x14ac:dyDescent="0.35">
      <c r="A63" s="285">
        <v>1</v>
      </c>
      <c r="B63" s="285">
        <v>1430</v>
      </c>
      <c r="C63" s="285" t="s">
        <v>90</v>
      </c>
      <c r="D63" s="285">
        <v>1</v>
      </c>
    </row>
    <row r="64" spans="1:4" x14ac:dyDescent="0.35">
      <c r="A64" s="285">
        <v>1</v>
      </c>
      <c r="B64" s="285">
        <v>1435</v>
      </c>
      <c r="C64" s="285" t="s">
        <v>91</v>
      </c>
      <c r="D64" s="285">
        <v>1</v>
      </c>
    </row>
    <row r="65" spans="1:4" x14ac:dyDescent="0.35">
      <c r="A65" s="285">
        <v>1</v>
      </c>
      <c r="B65" s="285">
        <v>1440</v>
      </c>
      <c r="C65" s="285" t="s">
        <v>92</v>
      </c>
      <c r="D65" s="285">
        <v>1</v>
      </c>
    </row>
    <row r="66" spans="1:4" x14ac:dyDescent="0.35">
      <c r="A66" s="285">
        <v>1</v>
      </c>
      <c r="B66" s="285">
        <v>1445</v>
      </c>
      <c r="C66" s="285" t="s">
        <v>93</v>
      </c>
      <c r="D66" s="285">
        <v>1</v>
      </c>
    </row>
    <row r="67" spans="1:4" x14ac:dyDescent="0.35">
      <c r="A67" s="285">
        <v>1</v>
      </c>
      <c r="B67" s="285">
        <v>1446</v>
      </c>
      <c r="C67" s="285" t="s">
        <v>94</v>
      </c>
      <c r="D67" s="285">
        <v>1</v>
      </c>
    </row>
    <row r="68" spans="1:4" x14ac:dyDescent="0.35">
      <c r="A68" s="285">
        <v>1</v>
      </c>
      <c r="B68" s="285">
        <v>1447</v>
      </c>
      <c r="C68" s="285" t="s">
        <v>95</v>
      </c>
      <c r="D68" s="285">
        <v>1</v>
      </c>
    </row>
    <row r="69" spans="1:4" x14ac:dyDescent="0.35">
      <c r="A69" s="285">
        <v>1</v>
      </c>
      <c r="B69" s="285">
        <v>1448</v>
      </c>
      <c r="C69" s="285" t="s">
        <v>96</v>
      </c>
      <c r="D69" s="285">
        <v>1</v>
      </c>
    </row>
    <row r="70" spans="1:4" x14ac:dyDescent="0.35">
      <c r="A70" s="285">
        <v>1</v>
      </c>
      <c r="B70" s="285">
        <v>1449</v>
      </c>
      <c r="C70" s="285" t="s">
        <v>97</v>
      </c>
      <c r="D70" s="285">
        <v>1</v>
      </c>
    </row>
    <row r="71" spans="1:4" x14ac:dyDescent="0.35">
      <c r="A71" s="285">
        <v>1</v>
      </c>
      <c r="B71" s="285">
        <v>1450</v>
      </c>
      <c r="C71" s="285" t="s">
        <v>98</v>
      </c>
      <c r="D71" s="285">
        <v>1</v>
      </c>
    </row>
    <row r="72" spans="1:4" x14ac:dyDescent="0.35">
      <c r="A72" s="285">
        <v>1</v>
      </c>
      <c r="B72" s="285">
        <v>1455</v>
      </c>
      <c r="C72" s="285" t="s">
        <v>99</v>
      </c>
      <c r="D72" s="285">
        <v>1</v>
      </c>
    </row>
    <row r="73" spans="1:4" x14ac:dyDescent="0.35">
      <c r="A73" s="285">
        <v>1</v>
      </c>
      <c r="B73" s="285">
        <v>1460</v>
      </c>
      <c r="C73" s="285" t="s">
        <v>100</v>
      </c>
      <c r="D73" s="285">
        <v>1</v>
      </c>
    </row>
    <row r="74" spans="1:4" x14ac:dyDescent="0.35">
      <c r="A74" s="285">
        <v>1</v>
      </c>
      <c r="B74" s="285">
        <v>1465</v>
      </c>
      <c r="C74" s="285" t="s">
        <v>101</v>
      </c>
      <c r="D74" s="285">
        <v>1</v>
      </c>
    </row>
    <row r="75" spans="1:4" x14ac:dyDescent="0.35">
      <c r="A75" s="285">
        <v>1</v>
      </c>
      <c r="B75" s="285">
        <v>1470</v>
      </c>
      <c r="C75" s="285" t="s">
        <v>102</v>
      </c>
      <c r="D75" s="285">
        <v>1</v>
      </c>
    </row>
    <row r="76" spans="1:4" x14ac:dyDescent="0.35">
      <c r="A76" s="285">
        <v>1</v>
      </c>
      <c r="B76" s="285">
        <v>1475</v>
      </c>
      <c r="C76" s="285" t="s">
        <v>103</v>
      </c>
      <c r="D76" s="285">
        <v>1</v>
      </c>
    </row>
    <row r="77" spans="1:4" x14ac:dyDescent="0.35">
      <c r="A77" s="285">
        <v>1</v>
      </c>
      <c r="B77" s="285">
        <v>1480</v>
      </c>
      <c r="C77" s="285" t="s">
        <v>104</v>
      </c>
      <c r="D77" s="285">
        <v>1</v>
      </c>
    </row>
    <row r="78" spans="1:4" x14ac:dyDescent="0.35">
      <c r="A78" s="285">
        <v>1</v>
      </c>
      <c r="B78" s="285">
        <v>2025</v>
      </c>
      <c r="C78" s="285" t="s">
        <v>105</v>
      </c>
      <c r="D78" s="285">
        <v>2</v>
      </c>
    </row>
    <row r="79" spans="1:4" x14ac:dyDescent="0.35">
      <c r="A79" s="285">
        <v>1</v>
      </c>
      <c r="B79" s="285">
        <v>2026</v>
      </c>
      <c r="C79" s="285" t="s">
        <v>106</v>
      </c>
      <c r="D79" s="285">
        <v>1</v>
      </c>
    </row>
    <row r="80" spans="1:4" x14ac:dyDescent="0.35">
      <c r="A80" s="285">
        <v>1</v>
      </c>
      <c r="B80" s="285">
        <v>2040</v>
      </c>
      <c r="C80" s="285" t="s">
        <v>107</v>
      </c>
      <c r="D80" s="285">
        <v>2</v>
      </c>
    </row>
    <row r="81" spans="1:4" x14ac:dyDescent="0.35">
      <c r="A81" s="285">
        <v>1</v>
      </c>
      <c r="B81" s="285">
        <v>2050</v>
      </c>
      <c r="C81" s="285" t="s">
        <v>108</v>
      </c>
      <c r="D81" s="285">
        <v>2</v>
      </c>
    </row>
    <row r="82" spans="1:4" x14ac:dyDescent="0.35">
      <c r="A82" s="285">
        <v>1</v>
      </c>
      <c r="B82" s="285">
        <v>2051</v>
      </c>
      <c r="C82" s="285" t="s">
        <v>109</v>
      </c>
      <c r="D82" s="285">
        <v>1</v>
      </c>
    </row>
    <row r="83" spans="1:4" x14ac:dyDescent="0.35">
      <c r="A83" s="285">
        <v>1</v>
      </c>
      <c r="B83" s="285">
        <v>2100</v>
      </c>
      <c r="C83" s="285" t="s">
        <v>110</v>
      </c>
      <c r="D83" s="285">
        <v>2</v>
      </c>
    </row>
    <row r="84" spans="1:4" x14ac:dyDescent="0.35">
      <c r="A84" s="285">
        <v>1</v>
      </c>
      <c r="B84" s="285">
        <v>2101</v>
      </c>
      <c r="C84" s="285" t="s">
        <v>111</v>
      </c>
      <c r="D84" s="285">
        <v>2</v>
      </c>
    </row>
    <row r="85" spans="1:4" x14ac:dyDescent="0.35">
      <c r="A85" s="285">
        <v>1</v>
      </c>
      <c r="B85" s="285">
        <v>2102</v>
      </c>
      <c r="C85" s="285" t="s">
        <v>112</v>
      </c>
      <c r="D85" s="285">
        <v>2</v>
      </c>
    </row>
    <row r="86" spans="1:4" x14ac:dyDescent="0.35">
      <c r="A86" s="285">
        <v>1</v>
      </c>
      <c r="B86" s="285">
        <v>2103</v>
      </c>
      <c r="C86" s="285" t="s">
        <v>113</v>
      </c>
      <c r="D86" s="285">
        <v>2</v>
      </c>
    </row>
    <row r="87" spans="1:4" x14ac:dyDescent="0.35">
      <c r="A87" s="285">
        <v>1</v>
      </c>
      <c r="B87" s="285">
        <v>2104</v>
      </c>
      <c r="C87" s="285" t="s">
        <v>114</v>
      </c>
      <c r="D87" s="285">
        <v>2</v>
      </c>
    </row>
    <row r="88" spans="1:4" x14ac:dyDescent="0.35">
      <c r="A88" s="285">
        <v>1</v>
      </c>
      <c r="B88" s="285">
        <v>2105</v>
      </c>
      <c r="C88" s="285" t="s">
        <v>115</v>
      </c>
      <c r="D88" s="285">
        <v>2</v>
      </c>
    </row>
    <row r="89" spans="1:4" x14ac:dyDescent="0.35">
      <c r="A89" s="285">
        <v>1</v>
      </c>
      <c r="B89" s="285">
        <v>2106</v>
      </c>
      <c r="C89" s="285" t="s">
        <v>116</v>
      </c>
      <c r="D89" s="285">
        <v>2</v>
      </c>
    </row>
    <row r="90" spans="1:4" x14ac:dyDescent="0.35">
      <c r="A90" s="285">
        <v>1</v>
      </c>
      <c r="B90" s="285">
        <v>2107</v>
      </c>
      <c r="C90" s="285" t="s">
        <v>117</v>
      </c>
      <c r="D90" s="285">
        <v>2</v>
      </c>
    </row>
    <row r="91" spans="1:4" x14ac:dyDescent="0.35">
      <c r="A91" s="285">
        <v>1</v>
      </c>
      <c r="B91" s="285">
        <v>2108</v>
      </c>
      <c r="C91" s="285" t="s">
        <v>118</v>
      </c>
      <c r="D91" s="285">
        <v>2</v>
      </c>
    </row>
    <row r="92" spans="1:4" x14ac:dyDescent="0.35">
      <c r="A92" s="285">
        <v>1</v>
      </c>
      <c r="B92" s="285">
        <v>2109</v>
      </c>
      <c r="C92" s="285" t="s">
        <v>119</v>
      </c>
      <c r="D92" s="285">
        <v>2</v>
      </c>
    </row>
    <row r="93" spans="1:4" x14ac:dyDescent="0.35">
      <c r="A93" s="285">
        <v>1</v>
      </c>
      <c r="B93" s="285">
        <v>2110</v>
      </c>
      <c r="C93" s="285" t="s">
        <v>120</v>
      </c>
      <c r="D93" s="285">
        <v>2</v>
      </c>
    </row>
    <row r="94" spans="1:4" x14ac:dyDescent="0.35">
      <c r="A94" s="285">
        <v>1</v>
      </c>
      <c r="B94" s="285">
        <v>2115</v>
      </c>
      <c r="C94" s="285" t="s">
        <v>121</v>
      </c>
      <c r="D94" s="285">
        <v>2</v>
      </c>
    </row>
    <row r="95" spans="1:4" x14ac:dyDescent="0.35">
      <c r="A95" s="285">
        <v>1</v>
      </c>
      <c r="B95" s="285">
        <v>2116</v>
      </c>
      <c r="C95" s="285" t="s">
        <v>122</v>
      </c>
      <c r="D95" s="285">
        <v>2</v>
      </c>
    </row>
    <row r="96" spans="1:4" x14ac:dyDescent="0.35">
      <c r="A96" s="285">
        <v>1</v>
      </c>
      <c r="B96" s="285">
        <v>2117</v>
      </c>
      <c r="C96" s="285" t="s">
        <v>123</v>
      </c>
      <c r="D96" s="285">
        <v>2</v>
      </c>
    </row>
    <row r="97" spans="1:4" x14ac:dyDescent="0.35">
      <c r="A97" s="285">
        <v>1</v>
      </c>
      <c r="B97" s="285">
        <v>2120</v>
      </c>
      <c r="C97" s="285" t="s">
        <v>124</v>
      </c>
      <c r="D97" s="285">
        <v>2</v>
      </c>
    </row>
    <row r="98" spans="1:4" x14ac:dyDescent="0.35">
      <c r="A98" s="285">
        <v>1</v>
      </c>
      <c r="B98" s="285">
        <v>2125</v>
      </c>
      <c r="C98" s="285" t="s">
        <v>125</v>
      </c>
      <c r="D98" s="285">
        <v>2</v>
      </c>
    </row>
    <row r="99" spans="1:4" x14ac:dyDescent="0.35">
      <c r="A99" s="285">
        <v>1</v>
      </c>
      <c r="B99" s="285">
        <v>2126</v>
      </c>
      <c r="C99" s="285" t="s">
        <v>126</v>
      </c>
      <c r="D99" s="285">
        <v>2</v>
      </c>
    </row>
    <row r="100" spans="1:4" x14ac:dyDescent="0.35">
      <c r="A100" s="285">
        <v>1</v>
      </c>
      <c r="B100" s="285">
        <v>2150</v>
      </c>
      <c r="C100" s="285" t="s">
        <v>127</v>
      </c>
      <c r="D100" s="285">
        <v>2</v>
      </c>
    </row>
    <row r="101" spans="1:4" x14ac:dyDescent="0.35">
      <c r="A101" s="285">
        <v>1</v>
      </c>
      <c r="B101" s="285">
        <v>2151</v>
      </c>
      <c r="C101" s="285" t="s">
        <v>128</v>
      </c>
      <c r="D101" s="285">
        <v>2</v>
      </c>
    </row>
    <row r="102" spans="1:4" x14ac:dyDescent="0.35">
      <c r="A102" s="285">
        <v>1</v>
      </c>
      <c r="B102" s="285">
        <v>2152</v>
      </c>
      <c r="C102" s="285" t="s">
        <v>129</v>
      </c>
      <c r="D102" s="285">
        <v>2</v>
      </c>
    </row>
    <row r="103" spans="1:4" x14ac:dyDescent="0.35">
      <c r="A103" s="285">
        <v>1</v>
      </c>
      <c r="B103" s="285">
        <v>2160</v>
      </c>
      <c r="C103" s="285" t="s">
        <v>130</v>
      </c>
      <c r="D103" s="285">
        <v>2</v>
      </c>
    </row>
    <row r="104" spans="1:4" x14ac:dyDescent="0.35">
      <c r="A104" s="285">
        <v>1</v>
      </c>
      <c r="B104" s="285">
        <v>2165</v>
      </c>
      <c r="C104" s="285" t="s">
        <v>131</v>
      </c>
      <c r="D104" s="285">
        <v>2</v>
      </c>
    </row>
    <row r="105" spans="1:4" x14ac:dyDescent="0.35">
      <c r="A105" s="285">
        <v>1</v>
      </c>
      <c r="B105" s="285">
        <v>2170</v>
      </c>
      <c r="C105" s="285" t="s">
        <v>132</v>
      </c>
      <c r="D105" s="285">
        <v>2</v>
      </c>
    </row>
    <row r="106" spans="1:4" x14ac:dyDescent="0.35">
      <c r="A106" s="285">
        <v>1</v>
      </c>
      <c r="B106" s="285">
        <v>2175</v>
      </c>
      <c r="C106" s="285" t="s">
        <v>133</v>
      </c>
      <c r="D106" s="285">
        <v>2</v>
      </c>
    </row>
    <row r="107" spans="1:4" x14ac:dyDescent="0.35">
      <c r="A107" s="285">
        <v>1</v>
      </c>
      <c r="B107" s="285">
        <v>2176</v>
      </c>
      <c r="C107" s="285" t="s">
        <v>134</v>
      </c>
      <c r="D107" s="285">
        <v>2</v>
      </c>
    </row>
    <row r="108" spans="1:4" x14ac:dyDescent="0.35">
      <c r="A108" s="285">
        <v>1</v>
      </c>
      <c r="B108" s="285">
        <v>2180</v>
      </c>
      <c r="C108" s="285" t="s">
        <v>135</v>
      </c>
      <c r="D108" s="285">
        <v>2</v>
      </c>
    </row>
    <row r="109" spans="1:4" x14ac:dyDescent="0.35">
      <c r="A109" s="285">
        <v>1</v>
      </c>
      <c r="B109" s="285">
        <v>2185</v>
      </c>
      <c r="C109" s="285" t="s">
        <v>136</v>
      </c>
      <c r="D109" s="285">
        <v>2</v>
      </c>
    </row>
    <row r="110" spans="1:4" x14ac:dyDescent="0.35">
      <c r="A110" s="285">
        <v>1</v>
      </c>
      <c r="B110" s="285">
        <v>2200</v>
      </c>
      <c r="C110" s="285" t="s">
        <v>137</v>
      </c>
      <c r="D110" s="285">
        <v>2</v>
      </c>
    </row>
    <row r="111" spans="1:4" x14ac:dyDescent="0.35">
      <c r="A111" s="285">
        <v>1</v>
      </c>
      <c r="B111" s="285">
        <v>2210</v>
      </c>
      <c r="C111" s="285" t="s">
        <v>138</v>
      </c>
      <c r="D111" s="285">
        <v>2</v>
      </c>
    </row>
    <row r="112" spans="1:4" x14ac:dyDescent="0.35">
      <c r="A112" s="285">
        <v>1</v>
      </c>
      <c r="B112" s="285">
        <v>2220</v>
      </c>
      <c r="C112" s="285" t="s">
        <v>139</v>
      </c>
      <c r="D112" s="285">
        <v>2</v>
      </c>
    </row>
    <row r="113" spans="1:4" x14ac:dyDescent="0.35">
      <c r="A113" s="285">
        <v>1</v>
      </c>
      <c r="B113" s="285">
        <v>2230</v>
      </c>
      <c r="C113" s="285" t="s">
        <v>140</v>
      </c>
      <c r="D113" s="285">
        <v>2</v>
      </c>
    </row>
    <row r="114" spans="1:4" x14ac:dyDescent="0.35">
      <c r="A114" s="285">
        <v>1</v>
      </c>
      <c r="B114" s="285">
        <v>2400</v>
      </c>
      <c r="C114" s="285" t="s">
        <v>141</v>
      </c>
      <c r="D114" s="285">
        <v>2</v>
      </c>
    </row>
    <row r="115" spans="1:4" x14ac:dyDescent="0.35">
      <c r="A115" s="285">
        <v>1</v>
      </c>
      <c r="B115" s="285">
        <v>2501</v>
      </c>
      <c r="C115" s="285" t="s">
        <v>142</v>
      </c>
      <c r="D115" s="285">
        <v>1</v>
      </c>
    </row>
    <row r="116" spans="1:4" x14ac:dyDescent="0.35">
      <c r="A116" s="285">
        <v>1</v>
      </c>
      <c r="B116" s="285">
        <v>2502</v>
      </c>
      <c r="C116" s="285" t="s">
        <v>143</v>
      </c>
      <c r="D116" s="285">
        <v>1</v>
      </c>
    </row>
    <row r="117" spans="1:4" x14ac:dyDescent="0.35">
      <c r="A117" s="285">
        <v>1</v>
      </c>
      <c r="B117" s="285">
        <v>2503</v>
      </c>
      <c r="C117" s="285" t="s">
        <v>144</v>
      </c>
      <c r="D117" s="285">
        <v>1</v>
      </c>
    </row>
    <row r="118" spans="1:4" x14ac:dyDescent="0.35">
      <c r="A118" s="285">
        <v>1</v>
      </c>
      <c r="B118" s="285">
        <v>2999</v>
      </c>
      <c r="C118" s="285" t="s">
        <v>145</v>
      </c>
      <c r="D118" s="285">
        <v>2</v>
      </c>
    </row>
    <row r="119" spans="1:4" x14ac:dyDescent="0.35">
      <c r="A119" s="285">
        <v>1</v>
      </c>
      <c r="B119" s="285">
        <v>3000</v>
      </c>
      <c r="C119" s="285" t="s">
        <v>146</v>
      </c>
      <c r="D119" s="285">
        <v>3</v>
      </c>
    </row>
    <row r="120" spans="1:4" x14ac:dyDescent="0.35">
      <c r="A120" s="285">
        <v>1</v>
      </c>
      <c r="B120" s="285">
        <v>3001</v>
      </c>
      <c r="C120" s="285" t="s">
        <v>147</v>
      </c>
      <c r="D120" s="285">
        <v>3</v>
      </c>
    </row>
    <row r="121" spans="1:4" x14ac:dyDescent="0.35">
      <c r="A121" s="285">
        <v>1</v>
      </c>
      <c r="B121" s="285">
        <v>3003</v>
      </c>
      <c r="C121" s="285" t="s">
        <v>148</v>
      </c>
      <c r="D121" s="285">
        <v>3</v>
      </c>
    </row>
    <row r="122" spans="1:4" x14ac:dyDescent="0.35">
      <c r="A122" s="285">
        <v>1</v>
      </c>
      <c r="B122" s="285">
        <v>3005</v>
      </c>
      <c r="C122" s="285" t="s">
        <v>149</v>
      </c>
      <c r="D122" s="285">
        <v>3</v>
      </c>
    </row>
    <row r="123" spans="1:4" x14ac:dyDescent="0.35">
      <c r="A123" s="285">
        <v>1</v>
      </c>
      <c r="B123" s="285">
        <v>3051</v>
      </c>
      <c r="C123" s="285" t="s">
        <v>150</v>
      </c>
      <c r="D123" s="285">
        <v>5</v>
      </c>
    </row>
    <row r="124" spans="1:4" x14ac:dyDescent="0.35">
      <c r="A124" s="285">
        <v>1</v>
      </c>
      <c r="B124" s="285">
        <v>3052</v>
      </c>
      <c r="C124" s="285" t="s">
        <v>151</v>
      </c>
      <c r="D124" s="285">
        <v>5</v>
      </c>
    </row>
    <row r="125" spans="1:4" x14ac:dyDescent="0.35">
      <c r="A125" s="285">
        <v>1</v>
      </c>
      <c r="B125" s="285">
        <v>4000</v>
      </c>
      <c r="C125" s="285" t="s">
        <v>152</v>
      </c>
      <c r="D125" s="285">
        <v>4</v>
      </c>
    </row>
    <row r="126" spans="1:4" x14ac:dyDescent="0.35">
      <c r="A126" s="285">
        <v>1</v>
      </c>
      <c r="B126" s="285">
        <v>4001</v>
      </c>
      <c r="C126" s="285" t="s">
        <v>153</v>
      </c>
      <c r="D126" s="285">
        <v>4</v>
      </c>
    </row>
    <row r="127" spans="1:4" x14ac:dyDescent="0.35">
      <c r="A127" s="285">
        <v>1</v>
      </c>
      <c r="B127" s="285">
        <v>4002</v>
      </c>
      <c r="C127" s="285" t="s">
        <v>150</v>
      </c>
      <c r="D127" s="285">
        <v>4</v>
      </c>
    </row>
    <row r="128" spans="1:4" x14ac:dyDescent="0.35">
      <c r="A128" s="285">
        <v>1</v>
      </c>
      <c r="B128" s="285">
        <v>4003</v>
      </c>
      <c r="C128" s="285" t="s">
        <v>154</v>
      </c>
      <c r="D128" s="285">
        <v>4</v>
      </c>
    </row>
    <row r="129" spans="1:4" x14ac:dyDescent="0.35">
      <c r="A129" s="285">
        <v>1</v>
      </c>
      <c r="B129" s="285">
        <v>4004</v>
      </c>
      <c r="C129" s="285" t="s">
        <v>155</v>
      </c>
      <c r="D129" s="285">
        <v>4</v>
      </c>
    </row>
    <row r="130" spans="1:4" x14ac:dyDescent="0.35">
      <c r="A130" s="285">
        <v>1</v>
      </c>
      <c r="B130" s="285">
        <v>4005</v>
      </c>
      <c r="C130" s="285" t="s">
        <v>156</v>
      </c>
      <c r="D130" s="285">
        <v>4</v>
      </c>
    </row>
    <row r="131" spans="1:4" x14ac:dyDescent="0.35">
      <c r="A131" s="285">
        <v>1</v>
      </c>
      <c r="B131" s="285">
        <v>4006</v>
      </c>
      <c r="C131" s="285" t="s">
        <v>157</v>
      </c>
      <c r="D131" s="285">
        <v>4</v>
      </c>
    </row>
    <row r="132" spans="1:4" x14ac:dyDescent="0.35">
      <c r="A132" s="285">
        <v>1</v>
      </c>
      <c r="B132" s="285">
        <v>4007</v>
      </c>
      <c r="C132" s="285" t="s">
        <v>158</v>
      </c>
      <c r="D132" s="285">
        <v>4</v>
      </c>
    </row>
    <row r="133" spans="1:4" x14ac:dyDescent="0.35">
      <c r="A133" s="285">
        <v>1</v>
      </c>
      <c r="B133" s="285">
        <v>4008</v>
      </c>
      <c r="C133" s="285" t="s">
        <v>159</v>
      </c>
      <c r="D133" s="285">
        <v>4</v>
      </c>
    </row>
    <row r="134" spans="1:4" x14ac:dyDescent="0.35">
      <c r="A134" s="285">
        <v>1</v>
      </c>
      <c r="B134" s="285">
        <v>4009</v>
      </c>
      <c r="C134" s="285" t="s">
        <v>160</v>
      </c>
      <c r="D134" s="285">
        <v>4</v>
      </c>
    </row>
    <row r="135" spans="1:4" x14ac:dyDescent="0.35">
      <c r="A135" s="285">
        <v>1</v>
      </c>
      <c r="B135" s="285">
        <v>4010</v>
      </c>
      <c r="C135" s="285" t="s">
        <v>161</v>
      </c>
      <c r="D135" s="285">
        <v>4</v>
      </c>
    </row>
    <row r="136" spans="1:4" x14ac:dyDescent="0.35">
      <c r="A136" s="285">
        <v>1</v>
      </c>
      <c r="B136" s="285">
        <v>4015</v>
      </c>
      <c r="C136" s="285" t="s">
        <v>162</v>
      </c>
      <c r="D136" s="285">
        <v>4</v>
      </c>
    </row>
    <row r="137" spans="1:4" x14ac:dyDescent="0.35">
      <c r="A137" s="285">
        <v>1</v>
      </c>
      <c r="B137" s="285">
        <v>4020</v>
      </c>
      <c r="C137" s="285" t="s">
        <v>163</v>
      </c>
      <c r="D137" s="285">
        <v>4</v>
      </c>
    </row>
    <row r="138" spans="1:4" x14ac:dyDescent="0.35">
      <c r="A138" s="285">
        <v>1</v>
      </c>
      <c r="B138" s="285">
        <v>4021</v>
      </c>
      <c r="C138" s="285" t="s">
        <v>164</v>
      </c>
      <c r="D138" s="285">
        <v>4</v>
      </c>
    </row>
    <row r="139" spans="1:4" x14ac:dyDescent="0.35">
      <c r="A139" s="285">
        <v>1</v>
      </c>
      <c r="B139" s="285">
        <v>4022</v>
      </c>
      <c r="C139" s="285" t="s">
        <v>165</v>
      </c>
      <c r="D139" s="285">
        <v>4</v>
      </c>
    </row>
    <row r="140" spans="1:4" x14ac:dyDescent="0.35">
      <c r="A140" s="285">
        <v>1</v>
      </c>
      <c r="B140" s="285">
        <v>4023</v>
      </c>
      <c r="C140" s="285" t="s">
        <v>166</v>
      </c>
      <c r="D140" s="285">
        <v>4</v>
      </c>
    </row>
    <row r="141" spans="1:4" x14ac:dyDescent="0.35">
      <c r="A141" s="285">
        <v>1</v>
      </c>
      <c r="B141" s="285">
        <v>4025</v>
      </c>
      <c r="C141" s="285" t="s">
        <v>167</v>
      </c>
      <c r="D141" s="285">
        <v>4</v>
      </c>
    </row>
    <row r="142" spans="1:4" x14ac:dyDescent="0.35">
      <c r="A142" s="285">
        <v>1</v>
      </c>
      <c r="B142" s="285">
        <v>4026</v>
      </c>
      <c r="C142" s="285"/>
      <c r="D142" s="285">
        <v>4</v>
      </c>
    </row>
    <row r="143" spans="1:4" x14ac:dyDescent="0.35">
      <c r="A143" s="285">
        <v>1</v>
      </c>
      <c r="B143" s="285">
        <v>4027</v>
      </c>
      <c r="C143" s="285" t="s">
        <v>168</v>
      </c>
      <c r="D143" s="285">
        <v>4</v>
      </c>
    </row>
    <row r="144" spans="1:4" x14ac:dyDescent="0.35">
      <c r="A144" s="285">
        <v>1</v>
      </c>
      <c r="B144" s="285">
        <v>4028</v>
      </c>
      <c r="C144" s="285" t="s">
        <v>169</v>
      </c>
      <c r="D144" s="285">
        <v>4</v>
      </c>
    </row>
    <row r="145" spans="1:4" x14ac:dyDescent="0.35">
      <c r="A145" s="285">
        <v>1</v>
      </c>
      <c r="B145" s="285">
        <v>4030</v>
      </c>
      <c r="C145" s="285" t="s">
        <v>170</v>
      </c>
      <c r="D145" s="285">
        <v>4</v>
      </c>
    </row>
    <row r="146" spans="1:4" x14ac:dyDescent="0.35">
      <c r="A146" s="285">
        <v>1</v>
      </c>
      <c r="B146" s="285">
        <v>4031</v>
      </c>
      <c r="C146" s="285" t="s">
        <v>171</v>
      </c>
      <c r="D146" s="285">
        <v>4</v>
      </c>
    </row>
    <row r="147" spans="1:4" x14ac:dyDescent="0.35">
      <c r="A147" s="285">
        <v>1</v>
      </c>
      <c r="B147" s="285">
        <v>4032</v>
      </c>
      <c r="C147" s="285" t="s">
        <v>172</v>
      </c>
      <c r="D147" s="285">
        <v>4</v>
      </c>
    </row>
    <row r="148" spans="1:4" x14ac:dyDescent="0.35">
      <c r="A148" s="285">
        <v>1</v>
      </c>
      <c r="B148" s="285">
        <v>4033</v>
      </c>
      <c r="C148" s="285" t="s">
        <v>173</v>
      </c>
      <c r="D148" s="285">
        <v>4</v>
      </c>
    </row>
    <row r="149" spans="1:4" x14ac:dyDescent="0.35">
      <c r="A149" s="285">
        <v>1</v>
      </c>
      <c r="B149" s="285">
        <v>4035</v>
      </c>
      <c r="C149" s="285" t="s">
        <v>174</v>
      </c>
      <c r="D149" s="285">
        <v>4</v>
      </c>
    </row>
    <row r="150" spans="1:4" x14ac:dyDescent="0.35">
      <c r="A150" s="285">
        <v>1</v>
      </c>
      <c r="B150" s="285">
        <v>4040</v>
      </c>
      <c r="C150" s="285" t="s">
        <v>175</v>
      </c>
      <c r="D150" s="285">
        <v>4</v>
      </c>
    </row>
    <row r="151" spans="1:4" x14ac:dyDescent="0.35">
      <c r="A151" s="285">
        <v>1</v>
      </c>
      <c r="B151" s="285">
        <v>4041</v>
      </c>
      <c r="C151" s="285" t="s">
        <v>176</v>
      </c>
      <c r="D151" s="285">
        <v>4</v>
      </c>
    </row>
    <row r="152" spans="1:4" x14ac:dyDescent="0.35">
      <c r="A152" s="285">
        <v>1</v>
      </c>
      <c r="B152" s="285">
        <v>4045</v>
      </c>
      <c r="C152" s="285" t="s">
        <v>177</v>
      </c>
      <c r="D152" s="285">
        <v>4</v>
      </c>
    </row>
    <row r="153" spans="1:4" x14ac:dyDescent="0.35">
      <c r="A153" s="285">
        <v>1</v>
      </c>
      <c r="B153" s="285">
        <v>4046</v>
      </c>
      <c r="C153" s="285" t="s">
        <v>178</v>
      </c>
      <c r="D153" s="285">
        <v>4</v>
      </c>
    </row>
    <row r="154" spans="1:4" x14ac:dyDescent="0.35">
      <c r="A154" s="285">
        <v>1</v>
      </c>
      <c r="B154" s="285">
        <v>4050</v>
      </c>
      <c r="C154" s="285" t="s">
        <v>179</v>
      </c>
      <c r="D154" s="285">
        <v>4</v>
      </c>
    </row>
    <row r="155" spans="1:4" x14ac:dyDescent="0.35">
      <c r="A155" s="285">
        <v>1</v>
      </c>
      <c r="B155" s="285">
        <v>4051</v>
      </c>
      <c r="C155" s="285" t="s">
        <v>180</v>
      </c>
      <c r="D155" s="285">
        <v>4</v>
      </c>
    </row>
    <row r="156" spans="1:4" x14ac:dyDescent="0.35">
      <c r="A156" s="285">
        <v>1</v>
      </c>
      <c r="B156" s="285">
        <v>4052</v>
      </c>
      <c r="C156" s="285" t="s">
        <v>181</v>
      </c>
      <c r="D156" s="285">
        <v>4</v>
      </c>
    </row>
    <row r="157" spans="1:4" x14ac:dyDescent="0.35">
      <c r="A157" s="285">
        <v>1</v>
      </c>
      <c r="B157" s="285">
        <v>4055</v>
      </c>
      <c r="C157" s="285" t="s">
        <v>182</v>
      </c>
      <c r="D157" s="285">
        <v>4</v>
      </c>
    </row>
    <row r="158" spans="1:4" x14ac:dyDescent="0.35">
      <c r="A158" s="285">
        <v>1</v>
      </c>
      <c r="B158" s="285">
        <v>4060</v>
      </c>
      <c r="C158" s="285" t="s">
        <v>183</v>
      </c>
      <c r="D158" s="285">
        <v>4</v>
      </c>
    </row>
    <row r="159" spans="1:4" x14ac:dyDescent="0.35">
      <c r="A159" s="285">
        <v>1</v>
      </c>
      <c r="B159" s="285">
        <v>4065</v>
      </c>
      <c r="C159" s="285" t="s">
        <v>184</v>
      </c>
      <c r="D159" s="285">
        <v>4</v>
      </c>
    </row>
    <row r="160" spans="1:4" x14ac:dyDescent="0.35">
      <c r="A160" s="285">
        <v>1</v>
      </c>
      <c r="B160" s="285">
        <v>4070</v>
      </c>
      <c r="C160" s="285" t="s">
        <v>185</v>
      </c>
      <c r="D160" s="285">
        <v>4</v>
      </c>
    </row>
    <row r="161" spans="1:4" x14ac:dyDescent="0.35">
      <c r="A161" s="285">
        <v>1</v>
      </c>
      <c r="B161" s="285">
        <v>4080</v>
      </c>
      <c r="C161" s="285" t="s">
        <v>186</v>
      </c>
      <c r="D161" s="285">
        <v>4</v>
      </c>
    </row>
    <row r="162" spans="1:4" x14ac:dyDescent="0.35">
      <c r="A162" s="285">
        <v>1</v>
      </c>
      <c r="B162" s="285">
        <v>4090</v>
      </c>
      <c r="C162" s="285" t="s">
        <v>187</v>
      </c>
      <c r="D162" s="285">
        <v>4</v>
      </c>
    </row>
    <row r="163" spans="1:4" x14ac:dyDescent="0.35">
      <c r="A163" s="285">
        <v>1</v>
      </c>
      <c r="B163" s="285">
        <v>4091</v>
      </c>
      <c r="C163" s="285" t="s">
        <v>188</v>
      </c>
      <c r="D163" s="285">
        <v>4</v>
      </c>
    </row>
    <row r="164" spans="1:4" x14ac:dyDescent="0.35">
      <c r="A164" s="285">
        <v>1</v>
      </c>
      <c r="B164" s="285">
        <v>4500</v>
      </c>
      <c r="C164" s="285" t="s">
        <v>189</v>
      </c>
      <c r="D164" s="285">
        <v>4</v>
      </c>
    </row>
    <row r="165" spans="1:4" x14ac:dyDescent="0.35">
      <c r="A165" s="285">
        <v>1</v>
      </c>
      <c r="B165" s="285">
        <v>4980</v>
      </c>
      <c r="C165" s="285" t="s">
        <v>190</v>
      </c>
      <c r="D165" s="285">
        <v>4</v>
      </c>
    </row>
    <row r="166" spans="1:4" x14ac:dyDescent="0.35">
      <c r="A166" s="285">
        <v>1</v>
      </c>
      <c r="B166" s="285">
        <v>4981</v>
      </c>
      <c r="C166" s="285" t="s">
        <v>191</v>
      </c>
      <c r="D166" s="285">
        <v>4</v>
      </c>
    </row>
    <row r="167" spans="1:4" x14ac:dyDescent="0.35">
      <c r="A167" s="285">
        <v>1</v>
      </c>
      <c r="B167" s="285">
        <v>4985</v>
      </c>
      <c r="C167" s="285" t="s">
        <v>192</v>
      </c>
      <c r="D167" s="285">
        <v>4</v>
      </c>
    </row>
    <row r="168" spans="1:4" x14ac:dyDescent="0.35">
      <c r="A168" s="285">
        <v>1</v>
      </c>
      <c r="B168" s="285">
        <v>4986</v>
      </c>
      <c r="C168" s="285" t="s">
        <v>193</v>
      </c>
      <c r="D168" s="285">
        <v>4</v>
      </c>
    </row>
    <row r="169" spans="1:4" x14ac:dyDescent="0.35">
      <c r="A169" s="285">
        <v>1</v>
      </c>
      <c r="B169" s="285">
        <v>4999</v>
      </c>
      <c r="C169" s="285" t="s">
        <v>194</v>
      </c>
      <c r="D169" s="285">
        <v>4</v>
      </c>
    </row>
    <row r="170" spans="1:4" x14ac:dyDescent="0.35">
      <c r="A170" s="285">
        <v>1</v>
      </c>
      <c r="B170" s="285">
        <v>5000</v>
      </c>
      <c r="C170" s="285"/>
      <c r="D170" s="285">
        <v>4</v>
      </c>
    </row>
    <row r="171" spans="1:4" x14ac:dyDescent="0.35">
      <c r="A171" s="285">
        <v>1</v>
      </c>
      <c r="B171" s="285">
        <v>5001</v>
      </c>
      <c r="C171" s="285" t="s">
        <v>195</v>
      </c>
      <c r="D171" s="285">
        <v>5</v>
      </c>
    </row>
    <row r="172" spans="1:4" x14ac:dyDescent="0.35">
      <c r="A172" s="285">
        <v>1</v>
      </c>
      <c r="B172" s="285">
        <v>5002</v>
      </c>
      <c r="C172" s="285" t="s">
        <v>196</v>
      </c>
      <c r="D172" s="285">
        <v>5</v>
      </c>
    </row>
    <row r="173" spans="1:4" x14ac:dyDescent="0.35">
      <c r="A173" s="285">
        <v>1</v>
      </c>
      <c r="B173" s="285">
        <v>5003</v>
      </c>
      <c r="C173" s="285" t="s">
        <v>197</v>
      </c>
      <c r="D173" s="285">
        <v>5</v>
      </c>
    </row>
    <row r="174" spans="1:4" x14ac:dyDescent="0.35">
      <c r="A174" s="285">
        <v>1</v>
      </c>
      <c r="B174" s="285">
        <v>5004</v>
      </c>
      <c r="C174" s="285" t="s">
        <v>197</v>
      </c>
      <c r="D174" s="285">
        <v>5</v>
      </c>
    </row>
    <row r="175" spans="1:4" x14ac:dyDescent="0.35">
      <c r="A175" s="285">
        <v>1</v>
      </c>
      <c r="B175" s="285">
        <v>5005</v>
      </c>
      <c r="C175" s="285" t="s">
        <v>197</v>
      </c>
      <c r="D175" s="285">
        <v>5</v>
      </c>
    </row>
    <row r="176" spans="1:4" x14ac:dyDescent="0.35">
      <c r="A176" s="285">
        <v>1</v>
      </c>
      <c r="B176" s="285">
        <v>5006</v>
      </c>
      <c r="C176" s="285" t="s">
        <v>198</v>
      </c>
      <c r="D176" s="285">
        <v>5</v>
      </c>
    </row>
    <row r="177" spans="1:4" x14ac:dyDescent="0.35">
      <c r="A177" s="285">
        <v>1</v>
      </c>
      <c r="B177" s="285">
        <v>5010</v>
      </c>
      <c r="C177" s="285" t="s">
        <v>199</v>
      </c>
      <c r="D177" s="285">
        <v>5</v>
      </c>
    </row>
    <row r="178" spans="1:4" x14ac:dyDescent="0.35">
      <c r="A178" s="285">
        <v>1</v>
      </c>
      <c r="B178" s="285">
        <v>5011</v>
      </c>
      <c r="C178" s="285" t="s">
        <v>200</v>
      </c>
      <c r="D178" s="285">
        <v>5</v>
      </c>
    </row>
    <row r="179" spans="1:4" x14ac:dyDescent="0.35">
      <c r="A179" s="285">
        <v>1</v>
      </c>
      <c r="B179" s="285">
        <v>5012</v>
      </c>
      <c r="C179" s="285" t="s">
        <v>201</v>
      </c>
      <c r="D179" s="285">
        <v>5</v>
      </c>
    </row>
    <row r="180" spans="1:4" x14ac:dyDescent="0.35">
      <c r="A180" s="285">
        <v>1</v>
      </c>
      <c r="B180" s="285">
        <v>5013</v>
      </c>
      <c r="C180" s="285" t="s">
        <v>202</v>
      </c>
      <c r="D180" s="285">
        <v>5</v>
      </c>
    </row>
    <row r="181" spans="1:4" x14ac:dyDescent="0.35">
      <c r="A181" s="285">
        <v>1</v>
      </c>
      <c r="B181" s="285">
        <v>5014</v>
      </c>
      <c r="C181" s="285" t="s">
        <v>203</v>
      </c>
      <c r="D181" s="285">
        <v>5</v>
      </c>
    </row>
    <row r="182" spans="1:4" x14ac:dyDescent="0.35">
      <c r="A182" s="285">
        <v>1</v>
      </c>
      <c r="B182" s="285">
        <v>5015</v>
      </c>
      <c r="C182" s="285" t="s">
        <v>204</v>
      </c>
      <c r="D182" s="285">
        <v>5</v>
      </c>
    </row>
    <row r="183" spans="1:4" x14ac:dyDescent="0.35">
      <c r="A183" s="285">
        <v>1</v>
      </c>
      <c r="B183" s="285">
        <v>5016</v>
      </c>
      <c r="C183" s="285" t="s">
        <v>204</v>
      </c>
      <c r="D183" s="285">
        <v>5</v>
      </c>
    </row>
    <row r="184" spans="1:4" x14ac:dyDescent="0.35">
      <c r="A184" s="285">
        <v>1</v>
      </c>
      <c r="B184" s="285">
        <v>5017</v>
      </c>
      <c r="C184" s="285" t="s">
        <v>205</v>
      </c>
      <c r="D184" s="285">
        <v>5</v>
      </c>
    </row>
    <row r="185" spans="1:4" x14ac:dyDescent="0.35">
      <c r="A185" s="285">
        <v>1</v>
      </c>
      <c r="B185" s="285">
        <v>5018</v>
      </c>
      <c r="C185" s="285" t="s">
        <v>204</v>
      </c>
      <c r="D185" s="285">
        <v>5</v>
      </c>
    </row>
    <row r="186" spans="1:4" x14ac:dyDescent="0.35">
      <c r="A186" s="285">
        <v>1</v>
      </c>
      <c r="B186" s="285">
        <v>5019</v>
      </c>
      <c r="C186" s="285" t="s">
        <v>204</v>
      </c>
      <c r="D186" s="285">
        <v>5</v>
      </c>
    </row>
    <row r="187" spans="1:4" x14ac:dyDescent="0.35">
      <c r="A187" s="285">
        <v>1</v>
      </c>
      <c r="B187" s="285">
        <v>5020</v>
      </c>
      <c r="C187" s="285" t="s">
        <v>206</v>
      </c>
      <c r="D187" s="285">
        <v>5</v>
      </c>
    </row>
    <row r="188" spans="1:4" x14ac:dyDescent="0.35">
      <c r="A188" s="285">
        <v>1</v>
      </c>
      <c r="B188" s="285">
        <v>5021</v>
      </c>
      <c r="C188" s="285" t="s">
        <v>207</v>
      </c>
      <c r="D188" s="285">
        <v>5</v>
      </c>
    </row>
    <row r="189" spans="1:4" x14ac:dyDescent="0.35">
      <c r="A189" s="285">
        <v>1</v>
      </c>
      <c r="B189" s="285">
        <v>5022</v>
      </c>
      <c r="C189" s="285" t="s">
        <v>208</v>
      </c>
      <c r="D189" s="285">
        <v>5</v>
      </c>
    </row>
    <row r="190" spans="1:4" x14ac:dyDescent="0.35">
      <c r="A190" s="285">
        <v>1</v>
      </c>
      <c r="B190" s="285">
        <v>5023</v>
      </c>
      <c r="C190" s="285" t="s">
        <v>209</v>
      </c>
      <c r="D190" s="285">
        <v>5</v>
      </c>
    </row>
    <row r="191" spans="1:4" x14ac:dyDescent="0.35">
      <c r="A191" s="285">
        <v>1</v>
      </c>
      <c r="B191" s="285">
        <v>5024</v>
      </c>
      <c r="C191" s="285" t="s">
        <v>210</v>
      </c>
      <c r="D191" s="285">
        <v>5</v>
      </c>
    </row>
    <row r="192" spans="1:4" x14ac:dyDescent="0.35">
      <c r="A192" s="285">
        <v>1</v>
      </c>
      <c r="B192" s="285">
        <v>5025</v>
      </c>
      <c r="C192" s="285" t="s">
        <v>211</v>
      </c>
      <c r="D192" s="285">
        <v>5</v>
      </c>
    </row>
    <row r="193" spans="1:4" x14ac:dyDescent="0.35">
      <c r="A193" s="285">
        <v>1</v>
      </c>
      <c r="B193" s="285">
        <v>5100</v>
      </c>
      <c r="C193" s="285" t="s">
        <v>212</v>
      </c>
      <c r="D193" s="285">
        <v>5</v>
      </c>
    </row>
    <row r="194" spans="1:4" x14ac:dyDescent="0.35">
      <c r="A194" s="285">
        <v>1</v>
      </c>
      <c r="B194" s="285">
        <v>5101</v>
      </c>
      <c r="C194" s="285" t="s">
        <v>213</v>
      </c>
      <c r="D194" s="285">
        <v>5</v>
      </c>
    </row>
    <row r="195" spans="1:4" x14ac:dyDescent="0.35">
      <c r="A195" s="285">
        <v>1</v>
      </c>
      <c r="B195" s="285">
        <v>5105</v>
      </c>
      <c r="C195" s="285" t="s">
        <v>214</v>
      </c>
      <c r="D195" s="285">
        <v>5</v>
      </c>
    </row>
    <row r="196" spans="1:4" x14ac:dyDescent="0.35">
      <c r="A196" s="285">
        <v>1</v>
      </c>
      <c r="B196" s="285">
        <v>5106</v>
      </c>
      <c r="C196" s="285" t="s">
        <v>215</v>
      </c>
      <c r="D196" s="285">
        <v>5</v>
      </c>
    </row>
    <row r="197" spans="1:4" x14ac:dyDescent="0.35">
      <c r="A197" s="285">
        <v>1</v>
      </c>
      <c r="B197" s="285">
        <v>5110</v>
      </c>
      <c r="C197" s="285" t="s">
        <v>216</v>
      </c>
      <c r="D197" s="285">
        <v>5</v>
      </c>
    </row>
    <row r="198" spans="1:4" x14ac:dyDescent="0.35">
      <c r="A198" s="285">
        <v>1</v>
      </c>
      <c r="B198" s="285">
        <v>5111</v>
      </c>
      <c r="C198" s="285" t="s">
        <v>217</v>
      </c>
      <c r="D198" s="285">
        <v>5</v>
      </c>
    </row>
    <row r="199" spans="1:4" x14ac:dyDescent="0.35">
      <c r="A199" s="285">
        <v>1</v>
      </c>
      <c r="B199" s="285">
        <v>5115</v>
      </c>
      <c r="C199" s="285" t="s">
        <v>218</v>
      </c>
      <c r="D199" s="285">
        <v>5</v>
      </c>
    </row>
    <row r="200" spans="1:4" x14ac:dyDescent="0.35">
      <c r="A200" s="285">
        <v>1</v>
      </c>
      <c r="B200" s="285">
        <v>5117</v>
      </c>
      <c r="C200" s="285" t="s">
        <v>219</v>
      </c>
      <c r="D200" s="285">
        <v>5</v>
      </c>
    </row>
    <row r="201" spans="1:4" x14ac:dyDescent="0.35">
      <c r="A201" s="285">
        <v>1</v>
      </c>
      <c r="B201" s="285">
        <v>5118</v>
      </c>
      <c r="C201" s="285" t="s">
        <v>220</v>
      </c>
      <c r="D201" s="285">
        <v>5</v>
      </c>
    </row>
    <row r="202" spans="1:4" x14ac:dyDescent="0.35">
      <c r="A202" s="285">
        <v>1</v>
      </c>
      <c r="B202" s="285">
        <v>5120</v>
      </c>
      <c r="C202" s="285" t="s">
        <v>221</v>
      </c>
      <c r="D202" s="285">
        <v>5</v>
      </c>
    </row>
    <row r="203" spans="1:4" x14ac:dyDescent="0.35">
      <c r="A203" s="285">
        <v>1</v>
      </c>
      <c r="B203" s="285">
        <v>5200</v>
      </c>
      <c r="C203" s="285" t="s">
        <v>222</v>
      </c>
      <c r="D203" s="285">
        <v>5</v>
      </c>
    </row>
    <row r="204" spans="1:4" x14ac:dyDescent="0.35">
      <c r="A204" s="285">
        <v>1</v>
      </c>
      <c r="B204" s="285">
        <v>5201</v>
      </c>
      <c r="C204" s="285" t="s">
        <v>223</v>
      </c>
      <c r="D204" s="285">
        <v>5</v>
      </c>
    </row>
    <row r="205" spans="1:4" x14ac:dyDescent="0.35">
      <c r="A205" s="285">
        <v>1</v>
      </c>
      <c r="B205" s="285">
        <v>5202</v>
      </c>
      <c r="C205" s="285" t="s">
        <v>224</v>
      </c>
      <c r="D205" s="285">
        <v>5</v>
      </c>
    </row>
    <row r="206" spans="1:4" x14ac:dyDescent="0.35">
      <c r="A206" s="285">
        <v>1</v>
      </c>
      <c r="B206" s="285">
        <v>5205</v>
      </c>
      <c r="C206" s="285" t="s">
        <v>225</v>
      </c>
      <c r="D206" s="285">
        <v>5</v>
      </c>
    </row>
    <row r="207" spans="1:4" x14ac:dyDescent="0.35">
      <c r="A207" s="285">
        <v>1</v>
      </c>
      <c r="B207" s="285">
        <v>5210</v>
      </c>
      <c r="C207" s="285" t="s">
        <v>226</v>
      </c>
      <c r="D207" s="285">
        <v>5</v>
      </c>
    </row>
    <row r="208" spans="1:4" x14ac:dyDescent="0.35">
      <c r="A208" s="285">
        <v>1</v>
      </c>
      <c r="B208" s="285">
        <v>5211</v>
      </c>
      <c r="C208" s="285" t="s">
        <v>150</v>
      </c>
      <c r="D208" s="285">
        <v>5</v>
      </c>
    </row>
    <row r="209" spans="1:4" x14ac:dyDescent="0.35">
      <c r="A209" s="285">
        <v>1</v>
      </c>
      <c r="B209" s="285">
        <v>5212</v>
      </c>
      <c r="C209" s="285" t="s">
        <v>227</v>
      </c>
      <c r="D209" s="285">
        <v>5</v>
      </c>
    </row>
    <row r="210" spans="1:4" x14ac:dyDescent="0.35">
      <c r="A210" s="285">
        <v>1</v>
      </c>
      <c r="B210" s="285">
        <v>5213</v>
      </c>
      <c r="C210" s="285" t="s">
        <v>150</v>
      </c>
      <c r="D210" s="285">
        <v>5</v>
      </c>
    </row>
    <row r="211" spans="1:4" x14ac:dyDescent="0.35">
      <c r="A211" s="285">
        <v>1</v>
      </c>
      <c r="B211" s="285">
        <v>5215</v>
      </c>
      <c r="C211" s="285" t="s">
        <v>228</v>
      </c>
      <c r="D211" s="285">
        <v>5</v>
      </c>
    </row>
    <row r="212" spans="1:4" x14ac:dyDescent="0.35">
      <c r="A212" s="285">
        <v>1</v>
      </c>
      <c r="B212" s="285">
        <v>5216</v>
      </c>
      <c r="C212" s="285" t="s">
        <v>229</v>
      </c>
      <c r="D212" s="285">
        <v>5</v>
      </c>
    </row>
    <row r="213" spans="1:4" x14ac:dyDescent="0.35">
      <c r="A213" s="285">
        <v>1</v>
      </c>
      <c r="B213" s="285">
        <v>5217</v>
      </c>
      <c r="C213" s="285" t="s">
        <v>230</v>
      </c>
      <c r="D213" s="285">
        <v>5</v>
      </c>
    </row>
    <row r="214" spans="1:4" x14ac:dyDescent="0.35">
      <c r="A214" s="285">
        <v>1</v>
      </c>
      <c r="B214" s="285">
        <v>5218</v>
      </c>
      <c r="C214" s="285" t="s">
        <v>231</v>
      </c>
      <c r="D214" s="285">
        <v>5</v>
      </c>
    </row>
    <row r="215" spans="1:4" x14ac:dyDescent="0.35">
      <c r="A215" s="285">
        <v>1</v>
      </c>
      <c r="B215" s="285">
        <v>5219</v>
      </c>
      <c r="C215" s="285" t="s">
        <v>232</v>
      </c>
      <c r="D215" s="285">
        <v>5</v>
      </c>
    </row>
    <row r="216" spans="1:4" x14ac:dyDescent="0.35">
      <c r="A216" s="285">
        <v>1</v>
      </c>
      <c r="B216" s="285">
        <v>5220</v>
      </c>
      <c r="C216" s="285" t="s">
        <v>233</v>
      </c>
      <c r="D216" s="285">
        <v>5</v>
      </c>
    </row>
    <row r="217" spans="1:4" x14ac:dyDescent="0.35">
      <c r="A217" s="285">
        <v>1</v>
      </c>
      <c r="B217" s="285">
        <v>5230</v>
      </c>
      <c r="C217" s="285" t="s">
        <v>234</v>
      </c>
      <c r="D217" s="285">
        <v>5</v>
      </c>
    </row>
    <row r="218" spans="1:4" x14ac:dyDescent="0.35">
      <c r="A218" s="285">
        <v>1</v>
      </c>
      <c r="B218" s="285">
        <v>5300</v>
      </c>
      <c r="C218" s="285" t="s">
        <v>235</v>
      </c>
      <c r="D218" s="285">
        <v>5</v>
      </c>
    </row>
    <row r="219" spans="1:4" x14ac:dyDescent="0.35">
      <c r="A219" s="285">
        <v>1</v>
      </c>
      <c r="B219" s="285">
        <v>5305</v>
      </c>
      <c r="C219" s="285" t="s">
        <v>236</v>
      </c>
      <c r="D219" s="285">
        <v>5</v>
      </c>
    </row>
    <row r="220" spans="1:4" x14ac:dyDescent="0.35">
      <c r="A220" s="285">
        <v>1</v>
      </c>
      <c r="B220" s="285">
        <v>5306</v>
      </c>
      <c r="C220" s="285" t="s">
        <v>237</v>
      </c>
      <c r="D220" s="285">
        <v>5</v>
      </c>
    </row>
    <row r="221" spans="1:4" x14ac:dyDescent="0.35">
      <c r="A221" s="285">
        <v>1</v>
      </c>
      <c r="B221" s="285">
        <v>5307</v>
      </c>
      <c r="C221" s="285" t="s">
        <v>236</v>
      </c>
      <c r="D221" s="285">
        <v>5</v>
      </c>
    </row>
    <row r="222" spans="1:4" x14ac:dyDescent="0.35">
      <c r="A222" s="285">
        <v>1</v>
      </c>
      <c r="B222" s="285">
        <v>5308</v>
      </c>
      <c r="C222" s="285" t="s">
        <v>236</v>
      </c>
      <c r="D222" s="285">
        <v>5</v>
      </c>
    </row>
    <row r="223" spans="1:4" x14ac:dyDescent="0.35">
      <c r="A223" s="285">
        <v>1</v>
      </c>
      <c r="B223" s="285">
        <v>5310</v>
      </c>
      <c r="C223" s="285" t="s">
        <v>238</v>
      </c>
      <c r="D223" s="285">
        <v>5</v>
      </c>
    </row>
    <row r="224" spans="1:4" x14ac:dyDescent="0.35">
      <c r="A224" s="285">
        <v>1</v>
      </c>
      <c r="B224" s="285">
        <v>5315</v>
      </c>
      <c r="C224" s="285" t="s">
        <v>239</v>
      </c>
      <c r="D224" s="285">
        <v>5</v>
      </c>
    </row>
    <row r="225" spans="1:4" x14ac:dyDescent="0.35">
      <c r="A225" s="285">
        <v>1</v>
      </c>
      <c r="B225" s="285">
        <v>5320</v>
      </c>
      <c r="C225" s="285" t="s">
        <v>240</v>
      </c>
      <c r="D225" s="285">
        <v>5</v>
      </c>
    </row>
    <row r="226" spans="1:4" x14ac:dyDescent="0.35">
      <c r="A226" s="285">
        <v>1</v>
      </c>
      <c r="B226" s="285">
        <v>5400</v>
      </c>
      <c r="C226" s="285" t="s">
        <v>241</v>
      </c>
      <c r="D226" s="285">
        <v>5</v>
      </c>
    </row>
    <row r="227" spans="1:4" x14ac:dyDescent="0.35">
      <c r="A227" s="285">
        <v>1</v>
      </c>
      <c r="B227" s="285">
        <v>5401</v>
      </c>
      <c r="C227" s="285" t="s">
        <v>242</v>
      </c>
      <c r="D227" s="285">
        <v>5</v>
      </c>
    </row>
    <row r="228" spans="1:4" x14ac:dyDescent="0.35">
      <c r="A228" s="285">
        <v>1</v>
      </c>
      <c r="B228" s="285">
        <v>5402</v>
      </c>
      <c r="C228" s="285" t="s">
        <v>243</v>
      </c>
      <c r="D228" s="285">
        <v>5</v>
      </c>
    </row>
    <row r="229" spans="1:4" x14ac:dyDescent="0.35">
      <c r="A229" s="285">
        <v>1</v>
      </c>
      <c r="B229" s="285">
        <v>5403</v>
      </c>
      <c r="C229" s="285" t="s">
        <v>244</v>
      </c>
      <c r="D229" s="285">
        <v>5</v>
      </c>
    </row>
    <row r="230" spans="1:4" x14ac:dyDescent="0.35">
      <c r="A230" s="285">
        <v>1</v>
      </c>
      <c r="B230" s="285">
        <v>5404</v>
      </c>
      <c r="C230" s="285" t="s">
        <v>244</v>
      </c>
      <c r="D230" s="285">
        <v>5</v>
      </c>
    </row>
    <row r="231" spans="1:4" x14ac:dyDescent="0.35">
      <c r="A231" s="285">
        <v>1</v>
      </c>
      <c r="B231" s="285">
        <v>5405</v>
      </c>
      <c r="C231" s="285" t="s">
        <v>245</v>
      </c>
      <c r="D231" s="285">
        <v>5</v>
      </c>
    </row>
    <row r="232" spans="1:4" x14ac:dyDescent="0.35">
      <c r="A232" s="285">
        <v>1</v>
      </c>
      <c r="B232" s="285">
        <v>5406</v>
      </c>
      <c r="C232" s="285" t="s">
        <v>246</v>
      </c>
      <c r="D232" s="285">
        <v>5</v>
      </c>
    </row>
    <row r="233" spans="1:4" x14ac:dyDescent="0.35">
      <c r="A233" s="285">
        <v>1</v>
      </c>
      <c r="B233" s="285">
        <v>5407</v>
      </c>
      <c r="C233" s="285" t="s">
        <v>247</v>
      </c>
      <c r="D233" s="285">
        <v>5</v>
      </c>
    </row>
    <row r="234" spans="1:4" x14ac:dyDescent="0.35">
      <c r="A234" s="285">
        <v>1</v>
      </c>
      <c r="B234" s="285">
        <v>5408</v>
      </c>
      <c r="C234" s="285" t="s">
        <v>248</v>
      </c>
      <c r="D234" s="285">
        <v>5</v>
      </c>
    </row>
    <row r="235" spans="1:4" x14ac:dyDescent="0.35">
      <c r="A235" s="285">
        <v>1</v>
      </c>
      <c r="B235" s="285">
        <v>5409</v>
      </c>
      <c r="C235" s="285" t="s">
        <v>249</v>
      </c>
      <c r="D235" s="285">
        <v>5</v>
      </c>
    </row>
    <row r="236" spans="1:4" x14ac:dyDescent="0.35">
      <c r="A236" s="285">
        <v>1</v>
      </c>
      <c r="B236" s="285">
        <v>5410</v>
      </c>
      <c r="C236" s="285" t="s">
        <v>250</v>
      </c>
      <c r="D236" s="285">
        <v>5</v>
      </c>
    </row>
    <row r="237" spans="1:4" x14ac:dyDescent="0.35">
      <c r="A237" s="285">
        <v>1</v>
      </c>
      <c r="B237" s="285">
        <v>5411</v>
      </c>
      <c r="C237" s="285" t="s">
        <v>251</v>
      </c>
      <c r="D237" s="285">
        <v>5</v>
      </c>
    </row>
    <row r="238" spans="1:4" x14ac:dyDescent="0.35">
      <c r="A238" s="285">
        <v>1</v>
      </c>
      <c r="B238" s="285">
        <v>5412</v>
      </c>
      <c r="C238" s="285" t="s">
        <v>252</v>
      </c>
      <c r="D238" s="285">
        <v>5</v>
      </c>
    </row>
    <row r="239" spans="1:4" x14ac:dyDescent="0.35">
      <c r="A239" s="285">
        <v>1</v>
      </c>
      <c r="B239" s="285">
        <v>5413</v>
      </c>
      <c r="C239" s="285" t="s">
        <v>253</v>
      </c>
      <c r="D239" s="285">
        <v>5</v>
      </c>
    </row>
    <row r="240" spans="1:4" x14ac:dyDescent="0.35">
      <c r="A240" s="285">
        <v>1</v>
      </c>
      <c r="B240" s="285">
        <v>5415</v>
      </c>
      <c r="C240" s="285" t="s">
        <v>254</v>
      </c>
      <c r="D240" s="285">
        <v>5</v>
      </c>
    </row>
    <row r="241" spans="1:4" x14ac:dyDescent="0.35">
      <c r="A241" s="285">
        <v>1</v>
      </c>
      <c r="B241" s="285">
        <v>5416</v>
      </c>
      <c r="C241" s="285" t="s">
        <v>255</v>
      </c>
      <c r="D241" s="285">
        <v>5</v>
      </c>
    </row>
    <row r="242" spans="1:4" x14ac:dyDescent="0.35">
      <c r="A242" s="285">
        <v>1</v>
      </c>
      <c r="B242" s="285">
        <v>5417</v>
      </c>
      <c r="C242" s="285" t="s">
        <v>256</v>
      </c>
      <c r="D242" s="285">
        <v>5</v>
      </c>
    </row>
    <row r="243" spans="1:4" x14ac:dyDescent="0.35">
      <c r="A243" s="285">
        <v>1</v>
      </c>
      <c r="B243" s="285">
        <v>5418</v>
      </c>
      <c r="C243" s="285" t="s">
        <v>257</v>
      </c>
      <c r="D243" s="285">
        <v>5</v>
      </c>
    </row>
    <row r="244" spans="1:4" x14ac:dyDescent="0.35">
      <c r="A244" s="285">
        <v>1</v>
      </c>
      <c r="B244" s="285">
        <v>5419</v>
      </c>
      <c r="C244" s="285" t="s">
        <v>258</v>
      </c>
      <c r="D244" s="285">
        <v>5</v>
      </c>
    </row>
    <row r="245" spans="1:4" x14ac:dyDescent="0.35">
      <c r="A245" s="285">
        <v>1</v>
      </c>
      <c r="B245" s="285">
        <v>5420</v>
      </c>
      <c r="C245" s="285" t="s">
        <v>259</v>
      </c>
      <c r="D245" s="285">
        <v>5</v>
      </c>
    </row>
    <row r="246" spans="1:4" x14ac:dyDescent="0.35">
      <c r="A246" s="285">
        <v>1</v>
      </c>
      <c r="B246" s="285">
        <v>5421</v>
      </c>
      <c r="C246" s="285" t="s">
        <v>260</v>
      </c>
      <c r="D246" s="285">
        <v>5</v>
      </c>
    </row>
    <row r="247" spans="1:4" x14ac:dyDescent="0.35">
      <c r="A247" s="285">
        <v>1</v>
      </c>
      <c r="B247" s="285">
        <v>5422</v>
      </c>
      <c r="C247" s="285" t="s">
        <v>261</v>
      </c>
      <c r="D247" s="285">
        <v>5</v>
      </c>
    </row>
    <row r="248" spans="1:4" x14ac:dyDescent="0.35">
      <c r="A248" s="285">
        <v>1</v>
      </c>
      <c r="B248" s="285">
        <v>5423</v>
      </c>
      <c r="C248" s="285" t="s">
        <v>262</v>
      </c>
      <c r="D248" s="285">
        <v>5</v>
      </c>
    </row>
    <row r="249" spans="1:4" x14ac:dyDescent="0.35">
      <c r="A249" s="285">
        <v>1</v>
      </c>
      <c r="B249" s="285">
        <v>5425</v>
      </c>
      <c r="C249" s="285" t="s">
        <v>263</v>
      </c>
      <c r="D249" s="285">
        <v>5</v>
      </c>
    </row>
    <row r="250" spans="1:4" x14ac:dyDescent="0.35">
      <c r="A250" s="285">
        <v>1</v>
      </c>
      <c r="B250" s="285">
        <v>5430</v>
      </c>
      <c r="C250" s="285" t="s">
        <v>264</v>
      </c>
      <c r="D250" s="285">
        <v>5</v>
      </c>
    </row>
    <row r="251" spans="1:4" x14ac:dyDescent="0.35">
      <c r="A251" s="285">
        <v>1</v>
      </c>
      <c r="B251" s="285">
        <v>5435</v>
      </c>
      <c r="C251" s="285" t="s">
        <v>265</v>
      </c>
      <c r="D251" s="285">
        <v>5</v>
      </c>
    </row>
    <row r="252" spans="1:4" x14ac:dyDescent="0.35">
      <c r="A252" s="285">
        <v>1</v>
      </c>
      <c r="B252" s="285">
        <v>5440</v>
      </c>
      <c r="C252" s="285" t="s">
        <v>266</v>
      </c>
      <c r="D252" s="285">
        <v>5</v>
      </c>
    </row>
    <row r="253" spans="1:4" x14ac:dyDescent="0.35">
      <c r="A253" s="285">
        <v>1</v>
      </c>
      <c r="B253" s="285">
        <v>5445</v>
      </c>
      <c r="C253" s="285" t="s">
        <v>267</v>
      </c>
      <c r="D253" s="285">
        <v>5</v>
      </c>
    </row>
    <row r="254" spans="1:4" x14ac:dyDescent="0.35">
      <c r="A254" s="285">
        <v>1</v>
      </c>
      <c r="B254" s="285">
        <v>5450</v>
      </c>
      <c r="C254" s="285" t="s">
        <v>268</v>
      </c>
      <c r="D254" s="285">
        <v>5</v>
      </c>
    </row>
    <row r="255" spans="1:4" x14ac:dyDescent="0.35">
      <c r="A255" s="285">
        <v>1</v>
      </c>
      <c r="B255" s="285">
        <v>5455</v>
      </c>
      <c r="C255" s="285" t="s">
        <v>269</v>
      </c>
      <c r="D255" s="285">
        <v>5</v>
      </c>
    </row>
    <row r="256" spans="1:4" x14ac:dyDescent="0.35">
      <c r="A256" s="285">
        <v>1</v>
      </c>
      <c r="B256" s="285">
        <v>5460</v>
      </c>
      <c r="C256" s="285" t="s">
        <v>270</v>
      </c>
      <c r="D256" s="285">
        <v>5</v>
      </c>
    </row>
    <row r="257" spans="1:4" x14ac:dyDescent="0.35">
      <c r="A257" s="285">
        <v>1</v>
      </c>
      <c r="B257" s="285">
        <v>5461</v>
      </c>
      <c r="C257" s="285" t="s">
        <v>271</v>
      </c>
      <c r="D257" s="285">
        <v>5</v>
      </c>
    </row>
    <row r="258" spans="1:4" x14ac:dyDescent="0.35">
      <c r="A258" s="285">
        <v>1</v>
      </c>
      <c r="B258" s="285">
        <v>5462</v>
      </c>
      <c r="C258" s="285" t="s">
        <v>272</v>
      </c>
      <c r="D258" s="285">
        <v>5</v>
      </c>
    </row>
    <row r="259" spans="1:4" x14ac:dyDescent="0.35">
      <c r="A259" s="285">
        <v>1</v>
      </c>
      <c r="B259" s="285">
        <v>5463</v>
      </c>
      <c r="C259" s="285" t="s">
        <v>273</v>
      </c>
      <c r="D259" s="285">
        <v>5</v>
      </c>
    </row>
    <row r="260" spans="1:4" x14ac:dyDescent="0.35">
      <c r="A260" s="285">
        <v>1</v>
      </c>
      <c r="B260" s="285">
        <v>5464</v>
      </c>
      <c r="C260" s="285" t="s">
        <v>274</v>
      </c>
      <c r="D260" s="285">
        <v>5</v>
      </c>
    </row>
    <row r="261" spans="1:4" x14ac:dyDescent="0.35">
      <c r="A261" s="285">
        <v>1</v>
      </c>
      <c r="B261" s="285">
        <v>5465</v>
      </c>
      <c r="C261" s="285" t="s">
        <v>275</v>
      </c>
      <c r="D261" s="285">
        <v>5</v>
      </c>
    </row>
    <row r="262" spans="1:4" x14ac:dyDescent="0.35">
      <c r="A262" s="285">
        <v>1</v>
      </c>
      <c r="B262" s="285">
        <v>5470</v>
      </c>
      <c r="C262" s="285" t="s">
        <v>276</v>
      </c>
      <c r="D262" s="285">
        <v>5</v>
      </c>
    </row>
    <row r="263" spans="1:4" x14ac:dyDescent="0.35">
      <c r="A263" s="285">
        <v>1</v>
      </c>
      <c r="B263" s="285">
        <v>5480</v>
      </c>
      <c r="C263" s="285" t="s">
        <v>277</v>
      </c>
      <c r="D263" s="285">
        <v>5</v>
      </c>
    </row>
    <row r="264" spans="1:4" x14ac:dyDescent="0.35">
      <c r="A264" s="285">
        <v>1</v>
      </c>
      <c r="B264" s="285">
        <v>5500</v>
      </c>
      <c r="C264" s="285" t="s">
        <v>278</v>
      </c>
      <c r="D264" s="285">
        <v>5</v>
      </c>
    </row>
    <row r="265" spans="1:4" x14ac:dyDescent="0.35">
      <c r="A265" s="285">
        <v>1</v>
      </c>
      <c r="B265" s="285">
        <v>5505</v>
      </c>
      <c r="C265" s="285" t="s">
        <v>279</v>
      </c>
      <c r="D265" s="285">
        <v>5</v>
      </c>
    </row>
    <row r="266" spans="1:4" x14ac:dyDescent="0.35">
      <c r="A266" s="285">
        <v>1</v>
      </c>
      <c r="B266" s="285">
        <v>5600</v>
      </c>
      <c r="C266" s="285" t="s">
        <v>280</v>
      </c>
      <c r="D266" s="285">
        <v>5</v>
      </c>
    </row>
    <row r="267" spans="1:4" x14ac:dyDescent="0.35">
      <c r="A267" s="285">
        <v>1</v>
      </c>
      <c r="B267" s="285">
        <v>5601</v>
      </c>
      <c r="C267" s="285" t="s">
        <v>281</v>
      </c>
      <c r="D267" s="285">
        <v>5</v>
      </c>
    </row>
    <row r="268" spans="1:4" x14ac:dyDescent="0.35">
      <c r="A268" s="285">
        <v>1</v>
      </c>
      <c r="B268" s="285">
        <v>5602</v>
      </c>
      <c r="C268" s="285" t="s">
        <v>150</v>
      </c>
      <c r="D268" s="285">
        <v>5</v>
      </c>
    </row>
    <row r="269" spans="1:4" x14ac:dyDescent="0.35">
      <c r="A269" s="285">
        <v>1</v>
      </c>
      <c r="B269" s="285">
        <v>5603</v>
      </c>
      <c r="C269" s="285" t="s">
        <v>150</v>
      </c>
      <c r="D269" s="285">
        <v>5</v>
      </c>
    </row>
    <row r="270" spans="1:4" x14ac:dyDescent="0.35">
      <c r="A270" s="285">
        <v>1</v>
      </c>
      <c r="B270" s="285">
        <v>5800</v>
      </c>
      <c r="C270" s="285" t="s">
        <v>282</v>
      </c>
      <c r="D270" s="285">
        <v>5</v>
      </c>
    </row>
    <row r="271" spans="1:4" x14ac:dyDescent="0.35">
      <c r="A271" s="285">
        <v>1</v>
      </c>
      <c r="B271" s="285">
        <v>5801</v>
      </c>
      <c r="C271" s="285" t="s">
        <v>283</v>
      </c>
      <c r="D271" s="285">
        <v>5</v>
      </c>
    </row>
    <row r="272" spans="1:4" x14ac:dyDescent="0.35">
      <c r="A272" s="285">
        <v>1</v>
      </c>
      <c r="B272" s="285">
        <v>5802</v>
      </c>
      <c r="C272" s="285" t="s">
        <v>150</v>
      </c>
      <c r="D272" s="285">
        <v>5</v>
      </c>
    </row>
    <row r="273" spans="1:4" x14ac:dyDescent="0.35">
      <c r="A273" s="285">
        <v>1</v>
      </c>
      <c r="B273" s="285">
        <v>5803</v>
      </c>
      <c r="C273" s="285" t="s">
        <v>150</v>
      </c>
      <c r="D273" s="285">
        <v>5</v>
      </c>
    </row>
    <row r="274" spans="1:4" x14ac:dyDescent="0.35">
      <c r="A274" s="285">
        <v>1</v>
      </c>
      <c r="B274" s="285">
        <v>5804</v>
      </c>
      <c r="C274" s="285" t="s">
        <v>150</v>
      </c>
      <c r="D274" s="285">
        <v>5</v>
      </c>
    </row>
    <row r="275" spans="1:4" x14ac:dyDescent="0.35">
      <c r="A275" s="285">
        <v>1</v>
      </c>
      <c r="B275" s="285">
        <v>5805</v>
      </c>
      <c r="C275" s="285" t="s">
        <v>150</v>
      </c>
      <c r="D275" s="285">
        <v>5</v>
      </c>
    </row>
    <row r="276" spans="1:4" x14ac:dyDescent="0.35">
      <c r="A276" s="285">
        <v>1</v>
      </c>
      <c r="B276" s="285">
        <v>5810</v>
      </c>
      <c r="C276" s="285" t="s">
        <v>150</v>
      </c>
      <c r="D276" s="285">
        <v>5</v>
      </c>
    </row>
    <row r="277" spans="1:4" x14ac:dyDescent="0.35">
      <c r="A277" s="285">
        <v>1</v>
      </c>
      <c r="B277" s="285">
        <v>5815</v>
      </c>
      <c r="C277" s="285" t="s">
        <v>150</v>
      </c>
      <c r="D277" s="285">
        <v>5</v>
      </c>
    </row>
    <row r="278" spans="1:4" x14ac:dyDescent="0.35">
      <c r="A278" s="285">
        <v>1</v>
      </c>
      <c r="B278" s="285">
        <v>5818</v>
      </c>
      <c r="C278" s="285" t="s">
        <v>284</v>
      </c>
      <c r="D278" s="285">
        <v>5</v>
      </c>
    </row>
    <row r="279" spans="1:4" x14ac:dyDescent="0.35">
      <c r="A279" s="285">
        <v>1</v>
      </c>
      <c r="B279" s="285">
        <v>5819</v>
      </c>
      <c r="C279" s="285" t="s">
        <v>285</v>
      </c>
      <c r="D279" s="285">
        <v>5</v>
      </c>
    </row>
    <row r="280" spans="1:4" x14ac:dyDescent="0.35">
      <c r="A280" s="285">
        <v>1</v>
      </c>
      <c r="B280" s="285">
        <v>5820</v>
      </c>
      <c r="C280" s="285" t="s">
        <v>286</v>
      </c>
      <c r="D280" s="285">
        <v>5</v>
      </c>
    </row>
    <row r="281" spans="1:4" x14ac:dyDescent="0.35">
      <c r="A281" s="285">
        <v>1</v>
      </c>
      <c r="B281" s="285">
        <v>5821</v>
      </c>
      <c r="C281" s="285" t="s">
        <v>287</v>
      </c>
      <c r="D281" s="285">
        <v>5</v>
      </c>
    </row>
    <row r="282" spans="1:4" x14ac:dyDescent="0.35">
      <c r="A282" s="285">
        <v>1</v>
      </c>
      <c r="B282" s="285">
        <v>5822</v>
      </c>
      <c r="C282" s="285" t="s">
        <v>288</v>
      </c>
      <c r="D282" s="285">
        <v>5</v>
      </c>
    </row>
    <row r="283" spans="1:4" x14ac:dyDescent="0.35">
      <c r="A283" s="285">
        <v>1</v>
      </c>
      <c r="B283" s="285">
        <v>5900</v>
      </c>
      <c r="C283" s="285" t="s">
        <v>150</v>
      </c>
      <c r="D283" s="285">
        <v>5</v>
      </c>
    </row>
    <row r="284" spans="1:4" x14ac:dyDescent="0.35">
      <c r="A284" s="285">
        <v>1</v>
      </c>
      <c r="B284" s="285">
        <v>5905</v>
      </c>
      <c r="C284" s="285" t="s">
        <v>289</v>
      </c>
      <c r="D284" s="285">
        <v>5</v>
      </c>
    </row>
    <row r="285" spans="1:4" x14ac:dyDescent="0.35">
      <c r="A285" s="285">
        <v>1</v>
      </c>
      <c r="B285" s="285">
        <v>5910</v>
      </c>
      <c r="C285" s="285" t="s">
        <v>290</v>
      </c>
      <c r="D285" s="285">
        <v>5</v>
      </c>
    </row>
    <row r="286" spans="1:4" x14ac:dyDescent="0.35">
      <c r="A286" s="285">
        <v>1</v>
      </c>
      <c r="B286" s="285">
        <v>5915</v>
      </c>
      <c r="C286" s="285" t="s">
        <v>291</v>
      </c>
      <c r="D286" s="285">
        <v>5</v>
      </c>
    </row>
    <row r="287" spans="1:4" x14ac:dyDescent="0.35">
      <c r="A287" s="285">
        <v>1</v>
      </c>
      <c r="B287" s="285">
        <v>5950</v>
      </c>
      <c r="C287" s="285" t="s">
        <v>292</v>
      </c>
      <c r="D287" s="285">
        <v>5</v>
      </c>
    </row>
    <row r="288" spans="1:4" x14ac:dyDescent="0.35">
      <c r="A288" s="285">
        <v>1</v>
      </c>
      <c r="B288" s="285">
        <v>5960</v>
      </c>
      <c r="C288" s="285" t="s">
        <v>150</v>
      </c>
      <c r="D288" s="285">
        <v>5</v>
      </c>
    </row>
    <row r="289" spans="1:4" x14ac:dyDescent="0.35">
      <c r="A289" s="285">
        <v>1</v>
      </c>
      <c r="B289" s="285">
        <v>5980</v>
      </c>
      <c r="C289" s="285" t="s">
        <v>293</v>
      </c>
      <c r="D289" s="285">
        <v>5</v>
      </c>
    </row>
    <row r="290" spans="1:4" x14ac:dyDescent="0.35">
      <c r="A290" s="285">
        <v>1</v>
      </c>
      <c r="B290" s="285">
        <v>6000</v>
      </c>
      <c r="C290" s="285" t="s">
        <v>294</v>
      </c>
      <c r="D290" s="285">
        <v>5</v>
      </c>
    </row>
    <row r="291" spans="1:4" x14ac:dyDescent="0.35">
      <c r="A291" s="285">
        <v>1</v>
      </c>
      <c r="B291" s="285">
        <v>6001</v>
      </c>
      <c r="C291" s="285" t="s">
        <v>295</v>
      </c>
      <c r="D291" s="285">
        <v>5</v>
      </c>
    </row>
    <row r="292" spans="1:4" x14ac:dyDescent="0.35">
      <c r="A292" s="285">
        <v>1</v>
      </c>
      <c r="B292" s="285">
        <v>6002</v>
      </c>
      <c r="C292" s="285" t="s">
        <v>296</v>
      </c>
      <c r="D292" s="285">
        <v>5</v>
      </c>
    </row>
    <row r="293" spans="1:4" x14ac:dyDescent="0.35">
      <c r="A293" s="285">
        <v>1</v>
      </c>
      <c r="B293" s="285">
        <v>6005</v>
      </c>
      <c r="C293" s="285" t="s">
        <v>297</v>
      </c>
      <c r="D293" s="285">
        <v>5</v>
      </c>
    </row>
    <row r="294" spans="1:4" x14ac:dyDescent="0.35">
      <c r="A294" s="285">
        <v>1</v>
      </c>
      <c r="B294" s="285">
        <v>6006</v>
      </c>
      <c r="C294" s="285" t="s">
        <v>298</v>
      </c>
      <c r="D294" s="285">
        <v>5</v>
      </c>
    </row>
    <row r="295" spans="1:4" x14ac:dyDescent="0.35">
      <c r="A295" s="285">
        <v>1</v>
      </c>
      <c r="B295" s="285">
        <v>6007</v>
      </c>
      <c r="C295" s="285" t="s">
        <v>299</v>
      </c>
      <c r="D295" s="285">
        <v>5</v>
      </c>
    </row>
    <row r="296" spans="1:4" x14ac:dyDescent="0.35">
      <c r="A296" s="285">
        <v>1</v>
      </c>
      <c r="B296" s="285">
        <v>6008</v>
      </c>
      <c r="C296" s="285" t="s">
        <v>300</v>
      </c>
      <c r="D296" s="285">
        <v>5</v>
      </c>
    </row>
    <row r="297" spans="1:4" x14ac:dyDescent="0.35">
      <c r="A297" s="285">
        <v>1</v>
      </c>
      <c r="B297" s="285">
        <v>6050</v>
      </c>
      <c r="C297" s="285" t="s">
        <v>301</v>
      </c>
      <c r="D297" s="285">
        <v>5</v>
      </c>
    </row>
    <row r="298" spans="1:4" x14ac:dyDescent="0.35">
      <c r="A298" s="285">
        <v>1</v>
      </c>
      <c r="B298" s="285">
        <v>6055</v>
      </c>
      <c r="C298" s="285" t="s">
        <v>302</v>
      </c>
      <c r="D298" s="285">
        <v>5</v>
      </c>
    </row>
    <row r="299" spans="1:4" x14ac:dyDescent="0.35">
      <c r="A299" s="285">
        <v>1</v>
      </c>
      <c r="B299" s="285">
        <v>6060</v>
      </c>
      <c r="C299" s="285" t="s">
        <v>303</v>
      </c>
      <c r="D299" s="285">
        <v>5</v>
      </c>
    </row>
    <row r="300" spans="1:4" x14ac:dyDescent="0.35">
      <c r="A300" s="285">
        <v>1</v>
      </c>
      <c r="B300" s="285">
        <v>6070</v>
      </c>
      <c r="C300" s="285" t="s">
        <v>304</v>
      </c>
      <c r="D300" s="285">
        <v>5</v>
      </c>
    </row>
    <row r="301" spans="1:4" x14ac:dyDescent="0.35">
      <c r="A301" s="285">
        <v>1</v>
      </c>
      <c r="B301" s="285">
        <v>6099</v>
      </c>
      <c r="C301" s="285" t="s">
        <v>305</v>
      </c>
      <c r="D301" s="285">
        <v>5</v>
      </c>
    </row>
    <row r="302" spans="1:4" x14ac:dyDescent="0.35">
      <c r="A302" s="285">
        <v>1</v>
      </c>
      <c r="B302" s="285">
        <v>6100</v>
      </c>
      <c r="C302" s="285" t="s">
        <v>306</v>
      </c>
      <c r="D302" s="285">
        <v>5</v>
      </c>
    </row>
    <row r="303" spans="1:4" x14ac:dyDescent="0.35">
      <c r="A303" s="285">
        <v>1</v>
      </c>
      <c r="B303" s="285">
        <v>6105</v>
      </c>
      <c r="C303" s="285" t="s">
        <v>307</v>
      </c>
      <c r="D303" s="285">
        <v>5</v>
      </c>
    </row>
    <row r="304" spans="1:4" x14ac:dyDescent="0.35">
      <c r="A304" s="285">
        <v>1</v>
      </c>
      <c r="B304" s="285">
        <v>6110</v>
      </c>
      <c r="C304" s="285" t="s">
        <v>308</v>
      </c>
      <c r="D304" s="285">
        <v>5</v>
      </c>
    </row>
    <row r="305" spans="1:4" x14ac:dyDescent="0.35">
      <c r="A305" s="285">
        <v>1</v>
      </c>
      <c r="B305" s="285">
        <v>6115</v>
      </c>
      <c r="C305" s="285" t="s">
        <v>309</v>
      </c>
      <c r="D305" s="285">
        <v>5</v>
      </c>
    </row>
    <row r="306" spans="1:4" x14ac:dyDescent="0.35">
      <c r="A306" s="285">
        <v>1</v>
      </c>
      <c r="B306" s="285">
        <v>6190</v>
      </c>
      <c r="C306" s="285" t="s">
        <v>310</v>
      </c>
      <c r="D306" s="285">
        <v>5</v>
      </c>
    </row>
    <row r="307" spans="1:4" x14ac:dyDescent="0.35">
      <c r="A307" s="285">
        <v>1</v>
      </c>
      <c r="B307" s="285">
        <v>6200</v>
      </c>
      <c r="C307" s="285" t="s">
        <v>311</v>
      </c>
      <c r="D307" s="285">
        <v>5</v>
      </c>
    </row>
    <row r="308" spans="1:4" x14ac:dyDescent="0.35">
      <c r="A308" s="285">
        <v>1</v>
      </c>
      <c r="B308" s="285">
        <v>6201</v>
      </c>
      <c r="C308" s="285" t="s">
        <v>150</v>
      </c>
      <c r="D308" s="285">
        <v>5</v>
      </c>
    </row>
    <row r="309" spans="1:4" x14ac:dyDescent="0.35">
      <c r="A309" s="285">
        <v>1</v>
      </c>
      <c r="B309" s="285">
        <v>6202</v>
      </c>
      <c r="C309" s="285" t="s">
        <v>150</v>
      </c>
      <c r="D309" s="285">
        <v>5</v>
      </c>
    </row>
    <row r="310" spans="1:4" x14ac:dyDescent="0.35">
      <c r="A310" s="285">
        <v>1</v>
      </c>
      <c r="B310" s="285">
        <v>6203</v>
      </c>
      <c r="C310" s="285" t="s">
        <v>150</v>
      </c>
      <c r="D310" s="285">
        <v>5</v>
      </c>
    </row>
    <row r="311" spans="1:4" x14ac:dyDescent="0.35">
      <c r="A311" s="285">
        <v>1</v>
      </c>
      <c r="B311" s="285">
        <v>6250</v>
      </c>
      <c r="C311" s="285" t="s">
        <v>312</v>
      </c>
      <c r="D311" s="285">
        <v>5</v>
      </c>
    </row>
    <row r="312" spans="1:4" x14ac:dyDescent="0.35">
      <c r="A312" s="285">
        <v>1</v>
      </c>
      <c r="B312" s="285">
        <v>6300</v>
      </c>
      <c r="C312" s="285" t="s">
        <v>313</v>
      </c>
      <c r="D312" s="285">
        <v>5</v>
      </c>
    </row>
    <row r="313" spans="1:4" x14ac:dyDescent="0.35">
      <c r="A313" s="285">
        <v>1</v>
      </c>
      <c r="B313" s="285">
        <v>6400</v>
      </c>
      <c r="C313" s="285" t="s">
        <v>314</v>
      </c>
      <c r="D313" s="285">
        <v>5</v>
      </c>
    </row>
    <row r="314" spans="1:4" x14ac:dyDescent="0.35">
      <c r="A314" s="285">
        <v>1</v>
      </c>
      <c r="B314" s="285">
        <v>6452</v>
      </c>
      <c r="C314" s="285" t="s">
        <v>150</v>
      </c>
      <c r="D314" s="285">
        <v>1</v>
      </c>
    </row>
    <row r="315" spans="1:4" x14ac:dyDescent="0.35">
      <c r="A315" s="285">
        <v>1</v>
      </c>
      <c r="B315" s="285">
        <v>6500</v>
      </c>
      <c r="C315" s="285" t="s">
        <v>315</v>
      </c>
      <c r="D315" s="285">
        <v>5</v>
      </c>
    </row>
    <row r="316" spans="1:4" x14ac:dyDescent="0.35">
      <c r="A316" s="285">
        <v>1</v>
      </c>
      <c r="B316" s="285">
        <v>6505</v>
      </c>
      <c r="C316" s="285" t="s">
        <v>316</v>
      </c>
      <c r="D316" s="285">
        <v>5</v>
      </c>
    </row>
    <row r="317" spans="1:4" x14ac:dyDescent="0.35">
      <c r="A317" s="285">
        <v>1</v>
      </c>
      <c r="B317" s="285">
        <v>6510</v>
      </c>
      <c r="C317" s="285" t="s">
        <v>317</v>
      </c>
      <c r="D317" s="285">
        <v>5</v>
      </c>
    </row>
    <row r="318" spans="1:4" x14ac:dyDescent="0.35">
      <c r="A318" s="285">
        <v>1</v>
      </c>
      <c r="B318" s="285">
        <v>6520</v>
      </c>
      <c r="C318" s="285" t="s">
        <v>318</v>
      </c>
      <c r="D318" s="285">
        <v>5</v>
      </c>
    </row>
    <row r="319" spans="1:4" x14ac:dyDescent="0.35">
      <c r="A319" s="285">
        <v>1</v>
      </c>
      <c r="B319" s="285">
        <v>6600</v>
      </c>
      <c r="C319" s="285" t="s">
        <v>319</v>
      </c>
      <c r="D319" s="285">
        <v>5</v>
      </c>
    </row>
    <row r="320" spans="1:4" x14ac:dyDescent="0.35">
      <c r="A320" s="285">
        <v>1</v>
      </c>
      <c r="B320" s="285">
        <v>6605</v>
      </c>
      <c r="C320" s="285" t="s">
        <v>320</v>
      </c>
      <c r="D320" s="285">
        <v>5</v>
      </c>
    </row>
    <row r="321" spans="1:4" x14ac:dyDescent="0.35">
      <c r="A321" s="285">
        <v>1</v>
      </c>
      <c r="B321" s="285">
        <v>6650</v>
      </c>
      <c r="C321" s="285" t="s">
        <v>321</v>
      </c>
      <c r="D321" s="285">
        <v>5</v>
      </c>
    </row>
    <row r="322" spans="1:4" x14ac:dyDescent="0.35">
      <c r="A322" s="285">
        <v>1</v>
      </c>
      <c r="B322" s="285">
        <v>6700</v>
      </c>
      <c r="C322" s="285" t="s">
        <v>322</v>
      </c>
      <c r="D322" s="285">
        <v>5</v>
      </c>
    </row>
    <row r="323" spans="1:4" x14ac:dyDescent="0.35">
      <c r="A323" s="285">
        <v>1</v>
      </c>
      <c r="B323" s="285">
        <v>6800</v>
      </c>
      <c r="C323" s="285" t="s">
        <v>323</v>
      </c>
      <c r="D323" s="285">
        <v>5</v>
      </c>
    </row>
    <row r="324" spans="1:4" x14ac:dyDescent="0.35">
      <c r="A324" s="285">
        <v>1</v>
      </c>
      <c r="B324" s="285">
        <v>6900</v>
      </c>
      <c r="C324" s="285" t="s">
        <v>324</v>
      </c>
      <c r="D324" s="285">
        <v>5</v>
      </c>
    </row>
    <row r="325" spans="1:4" x14ac:dyDescent="0.35">
      <c r="A325" s="285">
        <v>1</v>
      </c>
      <c r="B325" s="285">
        <v>6905</v>
      </c>
      <c r="C325" s="285" t="s">
        <v>325</v>
      </c>
      <c r="D325" s="285">
        <v>5</v>
      </c>
    </row>
    <row r="326" spans="1:4" x14ac:dyDescent="0.35">
      <c r="A326" s="285">
        <v>1</v>
      </c>
      <c r="B326" s="285">
        <v>6910</v>
      </c>
      <c r="C326" s="285" t="s">
        <v>326</v>
      </c>
      <c r="D326" s="285">
        <v>5</v>
      </c>
    </row>
    <row r="327" spans="1:4" x14ac:dyDescent="0.35">
      <c r="A327" s="285">
        <v>1</v>
      </c>
      <c r="B327" s="285">
        <v>6995</v>
      </c>
      <c r="C327" s="285" t="s">
        <v>150</v>
      </c>
      <c r="D327" s="285">
        <v>5</v>
      </c>
    </row>
    <row r="328" spans="1:4" x14ac:dyDescent="0.35">
      <c r="A328" s="285">
        <v>1</v>
      </c>
      <c r="B328" s="285">
        <v>6999</v>
      </c>
      <c r="C328" s="285" t="s">
        <v>327</v>
      </c>
      <c r="D328" s="285">
        <v>5</v>
      </c>
    </row>
    <row r="329" spans="1:4" x14ac:dyDescent="0.35">
      <c r="A329" s="285">
        <v>1</v>
      </c>
      <c r="B329" s="285">
        <v>7000</v>
      </c>
      <c r="C329" s="285" t="s">
        <v>328</v>
      </c>
      <c r="D329" s="285">
        <v>5</v>
      </c>
    </row>
    <row r="330" spans="1:4" x14ac:dyDescent="0.35">
      <c r="A330" s="285">
        <v>1</v>
      </c>
      <c r="B330" s="285">
        <v>7001</v>
      </c>
      <c r="C330" s="285" t="s">
        <v>329</v>
      </c>
      <c r="D330" s="285">
        <v>5</v>
      </c>
    </row>
    <row r="331" spans="1:4" x14ac:dyDescent="0.35">
      <c r="A331" s="285">
        <v>1</v>
      </c>
      <c r="B331" s="285">
        <v>7002</v>
      </c>
      <c r="C331" s="285" t="s">
        <v>330</v>
      </c>
      <c r="D331" s="285">
        <v>5</v>
      </c>
    </row>
    <row r="332" spans="1:4" x14ac:dyDescent="0.35">
      <c r="A332" s="285">
        <v>1</v>
      </c>
      <c r="B332" s="285">
        <v>7003</v>
      </c>
      <c r="C332" s="285" t="s">
        <v>331</v>
      </c>
      <c r="D332" s="285">
        <v>5</v>
      </c>
    </row>
    <row r="333" spans="1:4" x14ac:dyDescent="0.35">
      <c r="A333" s="285">
        <v>1</v>
      </c>
      <c r="B333" s="285">
        <v>7004</v>
      </c>
      <c r="C333" s="285" t="s">
        <v>332</v>
      </c>
      <c r="D333" s="285">
        <v>5</v>
      </c>
    </row>
    <row r="334" spans="1:4" x14ac:dyDescent="0.35">
      <c r="A334" s="285">
        <v>1</v>
      </c>
      <c r="B334" s="285">
        <v>7005</v>
      </c>
      <c r="C334" s="285" t="s">
        <v>333</v>
      </c>
      <c r="D334" s="285">
        <v>5</v>
      </c>
    </row>
    <row r="335" spans="1:4" x14ac:dyDescent="0.35">
      <c r="A335" s="285">
        <v>1</v>
      </c>
      <c r="B335" s="285">
        <v>7006</v>
      </c>
      <c r="C335" s="285" t="s">
        <v>334</v>
      </c>
      <c r="D335" s="285">
        <v>5</v>
      </c>
    </row>
    <row r="336" spans="1:4" x14ac:dyDescent="0.35">
      <c r="A336" s="285">
        <v>1</v>
      </c>
      <c r="B336" s="285">
        <v>7007</v>
      </c>
      <c r="C336" s="285" t="s">
        <v>335</v>
      </c>
      <c r="D336" s="285">
        <v>5</v>
      </c>
    </row>
    <row r="337" spans="1:4" x14ac:dyDescent="0.35">
      <c r="A337" s="285">
        <v>1</v>
      </c>
      <c r="B337" s="285">
        <v>7008</v>
      </c>
      <c r="C337" s="285" t="s">
        <v>336</v>
      </c>
      <c r="D337" s="285">
        <v>5</v>
      </c>
    </row>
    <row r="338" spans="1:4" x14ac:dyDescent="0.35">
      <c r="A338" s="285">
        <v>1</v>
      </c>
      <c r="B338" s="285">
        <v>7009</v>
      </c>
      <c r="C338" s="285" t="s">
        <v>337</v>
      </c>
      <c r="D338" s="285">
        <v>5</v>
      </c>
    </row>
    <row r="339" spans="1:4" x14ac:dyDescent="0.35">
      <c r="A339" s="285">
        <v>1</v>
      </c>
      <c r="B339" s="285">
        <v>7010</v>
      </c>
      <c r="C339" s="285" t="s">
        <v>338</v>
      </c>
      <c r="D339" s="285">
        <v>5</v>
      </c>
    </row>
    <row r="340" spans="1:4" x14ac:dyDescent="0.35">
      <c r="A340" s="285">
        <v>1</v>
      </c>
      <c r="B340" s="285">
        <v>7011</v>
      </c>
      <c r="C340" s="285" t="s">
        <v>339</v>
      </c>
      <c r="D340" s="285">
        <v>5</v>
      </c>
    </row>
    <row r="341" spans="1:4" x14ac:dyDescent="0.35">
      <c r="A341" s="285">
        <v>1</v>
      </c>
      <c r="B341" s="285">
        <v>7012</v>
      </c>
      <c r="C341" s="285" t="s">
        <v>340</v>
      </c>
      <c r="D341" s="285">
        <v>5</v>
      </c>
    </row>
    <row r="342" spans="1:4" x14ac:dyDescent="0.35">
      <c r="A342" s="285">
        <v>1</v>
      </c>
      <c r="B342" s="285">
        <v>7013</v>
      </c>
      <c r="C342" s="285" t="s">
        <v>341</v>
      </c>
      <c r="D342" s="285">
        <v>5</v>
      </c>
    </row>
    <row r="343" spans="1:4" x14ac:dyDescent="0.35">
      <c r="A343" s="285">
        <v>1</v>
      </c>
      <c r="B343" s="285">
        <v>7014</v>
      </c>
      <c r="C343" s="285" t="s">
        <v>342</v>
      </c>
      <c r="D343" s="285">
        <v>5</v>
      </c>
    </row>
    <row r="344" spans="1:4" x14ac:dyDescent="0.35">
      <c r="A344" s="285">
        <v>1</v>
      </c>
      <c r="B344" s="285">
        <v>7015</v>
      </c>
      <c r="C344" s="285" t="s">
        <v>343</v>
      </c>
      <c r="D344" s="285">
        <v>5</v>
      </c>
    </row>
    <row r="345" spans="1:4" x14ac:dyDescent="0.35">
      <c r="A345" s="285">
        <v>1</v>
      </c>
      <c r="B345" s="285">
        <v>7016</v>
      </c>
      <c r="C345" s="285" t="s">
        <v>344</v>
      </c>
      <c r="D345" s="285">
        <v>5</v>
      </c>
    </row>
    <row r="346" spans="1:4" x14ac:dyDescent="0.35">
      <c r="A346" s="285">
        <v>1</v>
      </c>
      <c r="B346" s="285">
        <v>7017</v>
      </c>
      <c r="C346" s="285" t="s">
        <v>345</v>
      </c>
      <c r="D346" s="285">
        <v>5</v>
      </c>
    </row>
    <row r="347" spans="1:4" x14ac:dyDescent="0.35">
      <c r="A347" s="285">
        <v>1</v>
      </c>
      <c r="B347" s="285">
        <v>7018</v>
      </c>
      <c r="C347" s="285" t="s">
        <v>346</v>
      </c>
      <c r="D347" s="285">
        <v>5</v>
      </c>
    </row>
    <row r="348" spans="1:4" x14ac:dyDescent="0.35">
      <c r="A348" s="285">
        <v>1</v>
      </c>
      <c r="B348" s="285">
        <v>7019</v>
      </c>
      <c r="C348" s="285" t="s">
        <v>347</v>
      </c>
      <c r="D348" s="285">
        <v>5</v>
      </c>
    </row>
    <row r="349" spans="1:4" x14ac:dyDescent="0.35">
      <c r="A349" s="285">
        <v>1</v>
      </c>
      <c r="B349" s="285">
        <v>7020</v>
      </c>
      <c r="C349" s="285" t="s">
        <v>348</v>
      </c>
      <c r="D349" s="285">
        <v>5</v>
      </c>
    </row>
    <row r="350" spans="1:4" x14ac:dyDescent="0.35">
      <c r="A350" s="285">
        <v>1</v>
      </c>
      <c r="B350" s="285">
        <v>7021</v>
      </c>
      <c r="C350" s="285" t="s">
        <v>349</v>
      </c>
      <c r="D350" s="285">
        <v>5</v>
      </c>
    </row>
    <row r="351" spans="1:4" x14ac:dyDescent="0.35">
      <c r="A351" s="285">
        <v>1</v>
      </c>
      <c r="B351" s="285">
        <v>7022</v>
      </c>
      <c r="C351" s="285" t="s">
        <v>350</v>
      </c>
      <c r="D351" s="285">
        <v>5</v>
      </c>
    </row>
    <row r="352" spans="1:4" x14ac:dyDescent="0.35">
      <c r="A352" s="285">
        <v>1</v>
      </c>
      <c r="B352" s="285">
        <v>7023</v>
      </c>
      <c r="C352" s="285" t="s">
        <v>351</v>
      </c>
      <c r="D352" s="285">
        <v>5</v>
      </c>
    </row>
    <row r="353" spans="1:4" x14ac:dyDescent="0.35">
      <c r="A353" s="285">
        <v>1</v>
      </c>
      <c r="B353" s="285">
        <v>7024</v>
      </c>
      <c r="C353" s="285" t="s">
        <v>352</v>
      </c>
      <c r="D353" s="285">
        <v>5</v>
      </c>
    </row>
    <row r="354" spans="1:4" x14ac:dyDescent="0.35">
      <c r="A354" s="285">
        <v>1</v>
      </c>
      <c r="B354" s="285">
        <v>7025</v>
      </c>
      <c r="C354" s="285" t="s">
        <v>353</v>
      </c>
      <c r="D354" s="285">
        <v>5</v>
      </c>
    </row>
    <row r="355" spans="1:4" x14ac:dyDescent="0.35">
      <c r="A355" s="285">
        <v>1</v>
      </c>
      <c r="B355" s="285">
        <v>7026</v>
      </c>
      <c r="C355" s="285" t="s">
        <v>354</v>
      </c>
      <c r="D355" s="285">
        <v>5</v>
      </c>
    </row>
    <row r="356" spans="1:4" x14ac:dyDescent="0.35">
      <c r="A356" s="285">
        <v>1</v>
      </c>
      <c r="B356" s="285">
        <v>7027</v>
      </c>
      <c r="C356" s="285" t="s">
        <v>355</v>
      </c>
      <c r="D356" s="285">
        <v>5</v>
      </c>
    </row>
    <row r="357" spans="1:4" x14ac:dyDescent="0.35">
      <c r="A357" s="285">
        <v>1</v>
      </c>
      <c r="B357" s="285">
        <v>7028</v>
      </c>
      <c r="C357" s="285" t="s">
        <v>356</v>
      </c>
      <c r="D357" s="285">
        <v>5</v>
      </c>
    </row>
    <row r="358" spans="1:4" x14ac:dyDescent="0.35">
      <c r="A358" s="285">
        <v>1</v>
      </c>
      <c r="B358" s="285">
        <v>7029</v>
      </c>
      <c r="C358" s="285" t="s">
        <v>357</v>
      </c>
      <c r="D358" s="285">
        <v>5</v>
      </c>
    </row>
    <row r="359" spans="1:4" x14ac:dyDescent="0.35">
      <c r="A359" s="285">
        <v>1</v>
      </c>
      <c r="B359" s="285">
        <v>7030</v>
      </c>
      <c r="C359" s="285" t="s">
        <v>358</v>
      </c>
      <c r="D359" s="285">
        <v>5</v>
      </c>
    </row>
    <row r="360" spans="1:4" x14ac:dyDescent="0.35">
      <c r="A360" s="285">
        <v>1</v>
      </c>
      <c r="B360" s="285">
        <v>7031</v>
      </c>
      <c r="C360" s="285" t="s">
        <v>359</v>
      </c>
      <c r="D360" s="285">
        <v>5</v>
      </c>
    </row>
    <row r="361" spans="1:4" x14ac:dyDescent="0.35">
      <c r="A361" s="285">
        <v>1</v>
      </c>
      <c r="B361" s="285">
        <v>7032</v>
      </c>
      <c r="C361" s="285" t="s">
        <v>360</v>
      </c>
      <c r="D361" s="285">
        <v>5</v>
      </c>
    </row>
    <row r="362" spans="1:4" x14ac:dyDescent="0.35">
      <c r="A362" s="285">
        <v>1</v>
      </c>
      <c r="B362" s="285">
        <v>7033</v>
      </c>
      <c r="C362" s="285" t="s">
        <v>361</v>
      </c>
      <c r="D362" s="285">
        <v>5</v>
      </c>
    </row>
    <row r="363" spans="1:4" x14ac:dyDescent="0.35">
      <c r="A363" s="285">
        <v>1</v>
      </c>
      <c r="B363" s="285">
        <v>7034</v>
      </c>
      <c r="C363" s="285" t="s">
        <v>362</v>
      </c>
      <c r="D363" s="285">
        <v>5</v>
      </c>
    </row>
    <row r="364" spans="1:4" x14ac:dyDescent="0.35">
      <c r="A364" s="285">
        <v>1</v>
      </c>
      <c r="B364" s="285">
        <v>7035</v>
      </c>
      <c r="C364" s="285" t="s">
        <v>363</v>
      </c>
      <c r="D364" s="285">
        <v>5</v>
      </c>
    </row>
    <row r="365" spans="1:4" x14ac:dyDescent="0.35">
      <c r="A365" s="285">
        <v>1</v>
      </c>
      <c r="B365" s="285">
        <v>7036</v>
      </c>
      <c r="C365" s="285" t="s">
        <v>364</v>
      </c>
      <c r="D365" s="285">
        <v>5</v>
      </c>
    </row>
    <row r="366" spans="1:4" x14ac:dyDescent="0.35">
      <c r="A366" s="285">
        <v>1</v>
      </c>
      <c r="B366" s="285">
        <v>7037</v>
      </c>
      <c r="C366" s="285" t="s">
        <v>365</v>
      </c>
      <c r="D366" s="285">
        <v>5</v>
      </c>
    </row>
    <row r="367" spans="1:4" x14ac:dyDescent="0.35">
      <c r="A367" s="285">
        <v>1</v>
      </c>
      <c r="B367" s="285">
        <v>7038</v>
      </c>
      <c r="C367" s="285" t="s">
        <v>366</v>
      </c>
      <c r="D367" s="285">
        <v>5</v>
      </c>
    </row>
    <row r="368" spans="1:4" x14ac:dyDescent="0.35">
      <c r="A368" s="285">
        <v>1</v>
      </c>
      <c r="B368" s="285">
        <v>7039</v>
      </c>
      <c r="C368" s="285" t="s">
        <v>367</v>
      </c>
      <c r="D368" s="285">
        <v>5</v>
      </c>
    </row>
    <row r="369" spans="1:4" x14ac:dyDescent="0.35">
      <c r="A369" s="285">
        <v>1</v>
      </c>
      <c r="B369" s="285">
        <v>7040</v>
      </c>
      <c r="C369" s="285" t="s">
        <v>368</v>
      </c>
      <c r="D369" s="285">
        <v>5</v>
      </c>
    </row>
    <row r="370" spans="1:4" x14ac:dyDescent="0.35">
      <c r="A370" s="285">
        <v>1</v>
      </c>
      <c r="B370" s="285">
        <v>7041</v>
      </c>
      <c r="C370" s="285" t="s">
        <v>369</v>
      </c>
      <c r="D370" s="285">
        <v>5</v>
      </c>
    </row>
    <row r="371" spans="1:4" x14ac:dyDescent="0.35">
      <c r="A371" s="285">
        <v>1</v>
      </c>
      <c r="B371" s="285">
        <v>7042</v>
      </c>
      <c r="C371" s="285" t="s">
        <v>370</v>
      </c>
      <c r="D371" s="285">
        <v>5</v>
      </c>
    </row>
    <row r="372" spans="1:4" x14ac:dyDescent="0.35">
      <c r="A372" s="285">
        <v>1</v>
      </c>
      <c r="B372" s="285">
        <v>7043</v>
      </c>
      <c r="C372" s="285" t="s">
        <v>371</v>
      </c>
      <c r="D372" s="285">
        <v>5</v>
      </c>
    </row>
    <row r="373" spans="1:4" x14ac:dyDescent="0.35">
      <c r="A373" s="285">
        <v>1</v>
      </c>
      <c r="B373" s="285">
        <v>7044</v>
      </c>
      <c r="C373" s="285" t="s">
        <v>372</v>
      </c>
      <c r="D373" s="285">
        <v>5</v>
      </c>
    </row>
    <row r="374" spans="1:4" x14ac:dyDescent="0.35">
      <c r="A374" s="285">
        <v>1</v>
      </c>
      <c r="B374" s="285">
        <v>7045</v>
      </c>
      <c r="C374" s="285" t="s">
        <v>373</v>
      </c>
      <c r="D374" s="285">
        <v>5</v>
      </c>
    </row>
    <row r="375" spans="1:4" x14ac:dyDescent="0.35">
      <c r="A375" s="285">
        <v>1</v>
      </c>
      <c r="B375" s="285">
        <v>7046</v>
      </c>
      <c r="C375" s="285" t="s">
        <v>374</v>
      </c>
      <c r="D375" s="285">
        <v>5</v>
      </c>
    </row>
    <row r="376" spans="1:4" x14ac:dyDescent="0.35">
      <c r="A376" s="285">
        <v>1</v>
      </c>
      <c r="B376" s="285">
        <v>7047</v>
      </c>
      <c r="C376" s="285" t="s">
        <v>375</v>
      </c>
      <c r="D376" s="285">
        <v>5</v>
      </c>
    </row>
    <row r="377" spans="1:4" x14ac:dyDescent="0.35">
      <c r="A377" s="285">
        <v>1</v>
      </c>
      <c r="B377" s="285">
        <v>7048</v>
      </c>
      <c r="C377" s="285" t="s">
        <v>376</v>
      </c>
      <c r="D377" s="285">
        <v>5</v>
      </c>
    </row>
    <row r="378" spans="1:4" x14ac:dyDescent="0.35">
      <c r="A378" s="285">
        <v>1</v>
      </c>
      <c r="B378" s="285">
        <v>7049</v>
      </c>
      <c r="C378" s="285" t="s">
        <v>377</v>
      </c>
      <c r="D378" s="285">
        <v>5</v>
      </c>
    </row>
    <row r="379" spans="1:4" x14ac:dyDescent="0.35">
      <c r="A379" s="285">
        <v>1</v>
      </c>
      <c r="B379" s="285">
        <v>7050</v>
      </c>
      <c r="C379" s="285" t="s">
        <v>378</v>
      </c>
      <c r="D379" s="285">
        <v>5</v>
      </c>
    </row>
    <row r="380" spans="1:4" x14ac:dyDescent="0.35">
      <c r="A380" s="285">
        <v>1</v>
      </c>
      <c r="B380" s="285">
        <v>7051</v>
      </c>
      <c r="C380" s="285" t="s">
        <v>379</v>
      </c>
      <c r="D380" s="285">
        <v>5</v>
      </c>
    </row>
    <row r="381" spans="1:4" x14ac:dyDescent="0.35">
      <c r="A381" s="285">
        <v>1</v>
      </c>
      <c r="B381" s="285">
        <v>7052</v>
      </c>
      <c r="C381" s="285" t="s">
        <v>380</v>
      </c>
      <c r="D381" s="285">
        <v>5</v>
      </c>
    </row>
    <row r="382" spans="1:4" x14ac:dyDescent="0.35">
      <c r="A382" s="285">
        <v>1</v>
      </c>
      <c r="B382" s="285">
        <v>7053</v>
      </c>
      <c r="C382" s="285" t="s">
        <v>381</v>
      </c>
      <c r="D382" s="285">
        <v>5</v>
      </c>
    </row>
    <row r="383" spans="1:4" x14ac:dyDescent="0.35">
      <c r="A383" s="285">
        <v>1</v>
      </c>
      <c r="B383" s="285">
        <v>7054</v>
      </c>
      <c r="C383" s="285" t="s">
        <v>382</v>
      </c>
      <c r="D383" s="285">
        <v>5</v>
      </c>
    </row>
    <row r="384" spans="1:4" x14ac:dyDescent="0.35">
      <c r="A384" s="285">
        <v>1</v>
      </c>
      <c r="B384" s="285">
        <v>7055</v>
      </c>
      <c r="C384" s="285" t="s">
        <v>383</v>
      </c>
      <c r="D384" s="285">
        <v>5</v>
      </c>
    </row>
    <row r="385" spans="1:4" x14ac:dyDescent="0.35">
      <c r="A385" s="285">
        <v>1</v>
      </c>
      <c r="B385" s="285">
        <v>7056</v>
      </c>
      <c r="C385" s="285" t="s">
        <v>384</v>
      </c>
      <c r="D385" s="285">
        <v>5</v>
      </c>
    </row>
    <row r="386" spans="1:4" x14ac:dyDescent="0.35">
      <c r="A386" s="285">
        <v>1</v>
      </c>
      <c r="B386" s="285">
        <v>7057</v>
      </c>
      <c r="C386" s="285" t="s">
        <v>385</v>
      </c>
      <c r="D386" s="285">
        <v>5</v>
      </c>
    </row>
    <row r="387" spans="1:4" x14ac:dyDescent="0.35">
      <c r="A387" s="285">
        <v>1</v>
      </c>
      <c r="B387" s="285">
        <v>7058</v>
      </c>
      <c r="C387" s="285" t="s">
        <v>386</v>
      </c>
      <c r="D387" s="285">
        <v>5</v>
      </c>
    </row>
    <row r="388" spans="1:4" x14ac:dyDescent="0.35">
      <c r="A388" s="285">
        <v>1</v>
      </c>
      <c r="B388" s="285">
        <v>7059</v>
      </c>
      <c r="C388" s="285" t="s">
        <v>387</v>
      </c>
      <c r="D388" s="285">
        <v>5</v>
      </c>
    </row>
    <row r="389" spans="1:4" x14ac:dyDescent="0.35">
      <c r="A389" s="285">
        <v>1</v>
      </c>
      <c r="B389" s="285">
        <v>7060</v>
      </c>
      <c r="C389" s="285" t="s">
        <v>388</v>
      </c>
      <c r="D389" s="285">
        <v>5</v>
      </c>
    </row>
    <row r="390" spans="1:4" x14ac:dyDescent="0.35">
      <c r="A390" s="285">
        <v>1</v>
      </c>
      <c r="B390" s="285">
        <v>7061</v>
      </c>
      <c r="C390" s="285" t="s">
        <v>389</v>
      </c>
      <c r="D390" s="285">
        <v>5</v>
      </c>
    </row>
    <row r="391" spans="1:4" x14ac:dyDescent="0.35">
      <c r="A391" s="285">
        <v>1</v>
      </c>
      <c r="B391" s="285">
        <v>7062</v>
      </c>
      <c r="C391" s="285" t="s">
        <v>390</v>
      </c>
      <c r="D391" s="285">
        <v>5</v>
      </c>
    </row>
    <row r="392" spans="1:4" x14ac:dyDescent="0.35">
      <c r="A392" s="285">
        <v>1</v>
      </c>
      <c r="B392" s="285">
        <v>7063</v>
      </c>
      <c r="C392" s="285" t="s">
        <v>391</v>
      </c>
      <c r="D392" s="285">
        <v>5</v>
      </c>
    </row>
    <row r="393" spans="1:4" x14ac:dyDescent="0.35">
      <c r="A393" s="285">
        <v>1</v>
      </c>
      <c r="B393" s="285">
        <v>7064</v>
      </c>
      <c r="C393" s="285" t="s">
        <v>392</v>
      </c>
      <c r="D393" s="285">
        <v>5</v>
      </c>
    </row>
    <row r="394" spans="1:4" x14ac:dyDescent="0.35">
      <c r="A394" s="285">
        <v>1</v>
      </c>
      <c r="B394" s="285">
        <v>7065</v>
      </c>
      <c r="C394" s="285" t="s">
        <v>393</v>
      </c>
      <c r="D394" s="285">
        <v>5</v>
      </c>
    </row>
    <row r="395" spans="1:4" x14ac:dyDescent="0.35">
      <c r="A395" s="285">
        <v>1</v>
      </c>
      <c r="B395" s="285">
        <v>7066</v>
      </c>
      <c r="C395" s="285" t="s">
        <v>394</v>
      </c>
      <c r="D395" s="285">
        <v>5</v>
      </c>
    </row>
    <row r="396" spans="1:4" x14ac:dyDescent="0.35">
      <c r="A396" s="285">
        <v>1</v>
      </c>
      <c r="B396" s="285">
        <v>7067</v>
      </c>
      <c r="C396" s="285" t="s">
        <v>395</v>
      </c>
      <c r="D396" s="285">
        <v>5</v>
      </c>
    </row>
    <row r="397" spans="1:4" x14ac:dyDescent="0.35">
      <c r="A397" s="285">
        <v>1</v>
      </c>
      <c r="B397" s="285">
        <v>7068</v>
      </c>
      <c r="C397" s="285" t="s">
        <v>396</v>
      </c>
      <c r="D397" s="285">
        <v>5</v>
      </c>
    </row>
    <row r="398" spans="1:4" x14ac:dyDescent="0.35">
      <c r="A398" s="285">
        <v>1</v>
      </c>
      <c r="B398" s="285">
        <v>7069</v>
      </c>
      <c r="C398" s="285" t="s">
        <v>397</v>
      </c>
      <c r="D398" s="285">
        <v>5</v>
      </c>
    </row>
    <row r="399" spans="1:4" x14ac:dyDescent="0.35">
      <c r="A399" s="285">
        <v>1</v>
      </c>
      <c r="B399" s="285">
        <v>7070</v>
      </c>
      <c r="C399" s="285" t="s">
        <v>398</v>
      </c>
      <c r="D399" s="285">
        <v>5</v>
      </c>
    </row>
    <row r="400" spans="1:4" x14ac:dyDescent="0.35">
      <c r="A400" s="285">
        <v>1</v>
      </c>
      <c r="B400" s="285">
        <v>7071</v>
      </c>
      <c r="C400" s="285" t="s">
        <v>399</v>
      </c>
      <c r="D400" s="285">
        <v>5</v>
      </c>
    </row>
    <row r="401" spans="1:4" x14ac:dyDescent="0.35">
      <c r="A401" s="285">
        <v>1</v>
      </c>
      <c r="B401" s="285">
        <v>7072</v>
      </c>
      <c r="C401" s="285" t="s">
        <v>400</v>
      </c>
      <c r="D401" s="285">
        <v>5</v>
      </c>
    </row>
    <row r="402" spans="1:4" x14ac:dyDescent="0.35">
      <c r="A402" s="285">
        <v>1</v>
      </c>
      <c r="B402" s="285">
        <v>7073</v>
      </c>
      <c r="C402" s="285" t="s">
        <v>401</v>
      </c>
      <c r="D402" s="285">
        <v>5</v>
      </c>
    </row>
    <row r="403" spans="1:4" x14ac:dyDescent="0.35">
      <c r="A403" s="285">
        <v>1</v>
      </c>
      <c r="B403" s="285">
        <v>7074</v>
      </c>
      <c r="C403" s="285" t="s">
        <v>402</v>
      </c>
      <c r="D403" s="285">
        <v>5</v>
      </c>
    </row>
    <row r="404" spans="1:4" x14ac:dyDescent="0.35">
      <c r="A404" s="285">
        <v>1</v>
      </c>
      <c r="B404" s="285">
        <v>7075</v>
      </c>
      <c r="C404" s="285" t="s">
        <v>403</v>
      </c>
      <c r="D404" s="285">
        <v>5</v>
      </c>
    </row>
    <row r="405" spans="1:4" x14ac:dyDescent="0.35">
      <c r="A405" s="285">
        <v>1</v>
      </c>
      <c r="B405" s="285">
        <v>7076</v>
      </c>
      <c r="C405" s="285" t="s">
        <v>404</v>
      </c>
      <c r="D405" s="285">
        <v>5</v>
      </c>
    </row>
    <row r="406" spans="1:4" x14ac:dyDescent="0.35">
      <c r="A406" s="285">
        <v>1</v>
      </c>
      <c r="B406" s="285">
        <v>7077</v>
      </c>
      <c r="C406" s="285" t="s">
        <v>405</v>
      </c>
      <c r="D406" s="285">
        <v>5</v>
      </c>
    </row>
    <row r="407" spans="1:4" x14ac:dyDescent="0.35">
      <c r="A407" s="285">
        <v>1</v>
      </c>
      <c r="B407" s="285">
        <v>7078</v>
      </c>
      <c r="C407" s="285" t="s">
        <v>406</v>
      </c>
      <c r="D407" s="285">
        <v>5</v>
      </c>
    </row>
    <row r="408" spans="1:4" x14ac:dyDescent="0.35">
      <c r="A408" s="285">
        <v>1</v>
      </c>
      <c r="B408" s="285">
        <v>7079</v>
      </c>
      <c r="C408" s="285" t="s">
        <v>407</v>
      </c>
      <c r="D408" s="285">
        <v>5</v>
      </c>
    </row>
    <row r="409" spans="1:4" x14ac:dyDescent="0.35">
      <c r="A409" s="285">
        <v>1</v>
      </c>
      <c r="B409" s="285">
        <v>7080</v>
      </c>
      <c r="C409" s="285" t="s">
        <v>408</v>
      </c>
      <c r="D409" s="285">
        <v>5</v>
      </c>
    </row>
    <row r="410" spans="1:4" x14ac:dyDescent="0.35">
      <c r="A410" s="285">
        <v>1</v>
      </c>
      <c r="B410" s="285">
        <v>7081</v>
      </c>
      <c r="C410" s="285" t="s">
        <v>409</v>
      </c>
      <c r="D410" s="285">
        <v>5</v>
      </c>
    </row>
    <row r="411" spans="1:4" x14ac:dyDescent="0.35">
      <c r="A411" s="285">
        <v>1</v>
      </c>
      <c r="B411" s="285">
        <v>7082</v>
      </c>
      <c r="C411" s="285" t="s">
        <v>410</v>
      </c>
      <c r="D411" s="285">
        <v>5</v>
      </c>
    </row>
    <row r="412" spans="1:4" x14ac:dyDescent="0.35">
      <c r="A412" s="285">
        <v>1</v>
      </c>
      <c r="B412" s="285">
        <v>7083</v>
      </c>
      <c r="C412" s="285" t="s">
        <v>411</v>
      </c>
      <c r="D412" s="285">
        <v>5</v>
      </c>
    </row>
    <row r="413" spans="1:4" x14ac:dyDescent="0.35">
      <c r="A413" s="285">
        <v>1</v>
      </c>
      <c r="B413" s="285">
        <v>7084</v>
      </c>
      <c r="C413" s="285" t="s">
        <v>412</v>
      </c>
      <c r="D413" s="285">
        <v>5</v>
      </c>
    </row>
    <row r="414" spans="1:4" x14ac:dyDescent="0.35">
      <c r="A414" s="285">
        <v>1</v>
      </c>
      <c r="B414" s="285">
        <v>7085</v>
      </c>
      <c r="C414" s="285" t="s">
        <v>413</v>
      </c>
      <c r="D414" s="285">
        <v>5</v>
      </c>
    </row>
    <row r="415" spans="1:4" x14ac:dyDescent="0.35">
      <c r="A415" s="285">
        <v>1</v>
      </c>
      <c r="B415" s="285">
        <v>7087</v>
      </c>
      <c r="C415" s="285" t="s">
        <v>414</v>
      </c>
      <c r="D415" s="285">
        <v>5</v>
      </c>
    </row>
    <row r="416" spans="1:4" x14ac:dyDescent="0.35">
      <c r="A416" s="285">
        <v>1</v>
      </c>
      <c r="B416" s="285">
        <v>7088</v>
      </c>
      <c r="C416" s="285" t="s">
        <v>415</v>
      </c>
      <c r="D416" s="285">
        <v>5</v>
      </c>
    </row>
    <row r="417" spans="1:4" x14ac:dyDescent="0.35">
      <c r="A417" s="285">
        <v>1</v>
      </c>
      <c r="B417" s="285">
        <v>7089</v>
      </c>
      <c r="C417" s="285" t="s">
        <v>416</v>
      </c>
      <c r="D417" s="285">
        <v>5</v>
      </c>
    </row>
    <row r="418" spans="1:4" x14ac:dyDescent="0.35">
      <c r="A418" s="285">
        <v>1</v>
      </c>
      <c r="B418" s="285">
        <v>7090</v>
      </c>
      <c r="C418" s="285" t="s">
        <v>417</v>
      </c>
      <c r="D418" s="285">
        <v>5</v>
      </c>
    </row>
    <row r="419" spans="1:4" x14ac:dyDescent="0.35">
      <c r="A419" s="285">
        <v>1</v>
      </c>
      <c r="B419" s="285">
        <v>7091</v>
      </c>
      <c r="C419" s="285" t="s">
        <v>418</v>
      </c>
      <c r="D419" s="285">
        <v>5</v>
      </c>
    </row>
    <row r="420" spans="1:4" x14ac:dyDescent="0.35">
      <c r="A420" s="285">
        <v>1</v>
      </c>
      <c r="B420" s="285">
        <v>7092</v>
      </c>
      <c r="C420" s="285" t="s">
        <v>419</v>
      </c>
      <c r="D420" s="285">
        <v>5</v>
      </c>
    </row>
    <row r="421" spans="1:4" x14ac:dyDescent="0.35">
      <c r="A421" s="285">
        <v>1</v>
      </c>
      <c r="B421" s="285">
        <v>7093</v>
      </c>
      <c r="C421" s="285" t="s">
        <v>420</v>
      </c>
      <c r="D421" s="285">
        <v>5</v>
      </c>
    </row>
    <row r="422" spans="1:4" x14ac:dyDescent="0.35">
      <c r="A422" s="285">
        <v>1</v>
      </c>
      <c r="B422" s="285">
        <v>7094</v>
      </c>
      <c r="C422" s="285" t="s">
        <v>421</v>
      </c>
      <c r="D422" s="285">
        <v>5</v>
      </c>
    </row>
    <row r="423" spans="1:4" x14ac:dyDescent="0.35">
      <c r="A423" s="285">
        <v>1</v>
      </c>
      <c r="B423" s="285">
        <v>7095</v>
      </c>
      <c r="C423" s="285" t="s">
        <v>422</v>
      </c>
      <c r="D423" s="285">
        <v>5</v>
      </c>
    </row>
    <row r="424" spans="1:4" x14ac:dyDescent="0.35">
      <c r="A424" s="285">
        <v>1</v>
      </c>
      <c r="B424" s="285">
        <v>7096</v>
      </c>
      <c r="C424" s="285" t="s">
        <v>423</v>
      </c>
      <c r="D424" s="285">
        <v>5</v>
      </c>
    </row>
    <row r="425" spans="1:4" x14ac:dyDescent="0.35">
      <c r="A425" s="285">
        <v>1</v>
      </c>
      <c r="B425" s="285">
        <v>7097</v>
      </c>
      <c r="C425" s="285" t="s">
        <v>424</v>
      </c>
      <c r="D425" s="285">
        <v>5</v>
      </c>
    </row>
    <row r="426" spans="1:4" x14ac:dyDescent="0.35">
      <c r="A426" s="285">
        <v>1</v>
      </c>
      <c r="B426" s="285">
        <v>7098</v>
      </c>
      <c r="C426" s="285" t="s">
        <v>425</v>
      </c>
      <c r="D426" s="285">
        <v>5</v>
      </c>
    </row>
    <row r="427" spans="1:4" x14ac:dyDescent="0.35">
      <c r="A427" s="285">
        <v>1</v>
      </c>
      <c r="B427" s="285">
        <v>7099</v>
      </c>
      <c r="C427" s="285" t="s">
        <v>426</v>
      </c>
      <c r="D427" s="285">
        <v>5</v>
      </c>
    </row>
    <row r="428" spans="1:4" x14ac:dyDescent="0.35">
      <c r="A428" s="285">
        <v>1</v>
      </c>
      <c r="B428" s="285">
        <v>7100</v>
      </c>
      <c r="C428" s="285" t="s">
        <v>427</v>
      </c>
      <c r="D428" s="285">
        <v>5</v>
      </c>
    </row>
    <row r="429" spans="1:4" x14ac:dyDescent="0.35">
      <c r="A429" s="285">
        <v>1</v>
      </c>
      <c r="B429" s="285">
        <v>7101</v>
      </c>
      <c r="C429" s="285" t="s">
        <v>428</v>
      </c>
      <c r="D429" s="285">
        <v>5</v>
      </c>
    </row>
    <row r="430" spans="1:4" x14ac:dyDescent="0.35">
      <c r="A430" s="285">
        <v>1</v>
      </c>
      <c r="B430" s="285">
        <v>7102</v>
      </c>
      <c r="C430" s="285" t="s">
        <v>429</v>
      </c>
      <c r="D430" s="285">
        <v>5</v>
      </c>
    </row>
    <row r="431" spans="1:4" x14ac:dyDescent="0.35">
      <c r="A431" s="285">
        <v>1</v>
      </c>
      <c r="B431" s="285">
        <v>7103</v>
      </c>
      <c r="C431" s="285" t="s">
        <v>430</v>
      </c>
      <c r="D431" s="285">
        <v>5</v>
      </c>
    </row>
    <row r="432" spans="1:4" x14ac:dyDescent="0.35">
      <c r="A432" s="285">
        <v>1</v>
      </c>
      <c r="B432" s="285">
        <v>7104</v>
      </c>
      <c r="C432" s="285" t="s">
        <v>431</v>
      </c>
      <c r="D432" s="285">
        <v>5</v>
      </c>
    </row>
    <row r="433" spans="1:4" x14ac:dyDescent="0.35">
      <c r="A433" s="285">
        <v>1</v>
      </c>
      <c r="B433" s="285">
        <v>7105</v>
      </c>
      <c r="C433" s="285" t="s">
        <v>432</v>
      </c>
      <c r="D433" s="285">
        <v>5</v>
      </c>
    </row>
    <row r="434" spans="1:4" x14ac:dyDescent="0.35">
      <c r="A434" s="285">
        <v>1</v>
      </c>
      <c r="B434" s="285">
        <v>7106</v>
      </c>
      <c r="C434" s="285" t="s">
        <v>433</v>
      </c>
      <c r="D434" s="285">
        <v>5</v>
      </c>
    </row>
    <row r="435" spans="1:4" x14ac:dyDescent="0.35">
      <c r="A435" s="285">
        <v>1</v>
      </c>
      <c r="B435" s="285">
        <v>7107</v>
      </c>
      <c r="C435" s="285" t="s">
        <v>434</v>
      </c>
      <c r="D435" s="285">
        <v>5</v>
      </c>
    </row>
    <row r="436" spans="1:4" x14ac:dyDescent="0.35">
      <c r="A436" s="285">
        <v>1</v>
      </c>
      <c r="B436" s="285">
        <v>7108</v>
      </c>
      <c r="C436" s="285" t="s">
        <v>435</v>
      </c>
      <c r="D436" s="285">
        <v>5</v>
      </c>
    </row>
    <row r="437" spans="1:4" x14ac:dyDescent="0.35">
      <c r="A437" s="285">
        <v>1</v>
      </c>
      <c r="B437" s="285">
        <v>7109</v>
      </c>
      <c r="C437" s="285" t="s">
        <v>436</v>
      </c>
      <c r="D437" s="285">
        <v>5</v>
      </c>
    </row>
    <row r="438" spans="1:4" x14ac:dyDescent="0.35">
      <c r="A438" s="285">
        <v>1</v>
      </c>
      <c r="B438" s="285">
        <v>7110</v>
      </c>
      <c r="C438" s="285" t="s">
        <v>437</v>
      </c>
      <c r="D438" s="285">
        <v>5</v>
      </c>
    </row>
    <row r="439" spans="1:4" x14ac:dyDescent="0.35">
      <c r="A439" s="285">
        <v>1</v>
      </c>
      <c r="B439" s="285">
        <v>7111</v>
      </c>
      <c r="C439" s="285"/>
      <c r="D439" s="285">
        <v>5</v>
      </c>
    </row>
    <row r="440" spans="1:4" x14ac:dyDescent="0.35">
      <c r="A440" s="285">
        <v>1</v>
      </c>
      <c r="B440" s="285">
        <v>7112</v>
      </c>
      <c r="C440" s="285" t="s">
        <v>438</v>
      </c>
      <c r="D440" s="285">
        <v>5</v>
      </c>
    </row>
    <row r="441" spans="1:4" x14ac:dyDescent="0.35">
      <c r="A441" s="285">
        <v>1</v>
      </c>
      <c r="B441" s="285">
        <v>7113</v>
      </c>
      <c r="C441" s="285" t="s">
        <v>439</v>
      </c>
      <c r="D441" s="285">
        <v>5</v>
      </c>
    </row>
    <row r="442" spans="1:4" x14ac:dyDescent="0.35">
      <c r="A442" s="285">
        <v>1</v>
      </c>
      <c r="B442" s="285">
        <v>7114</v>
      </c>
      <c r="C442" s="285" t="s">
        <v>440</v>
      </c>
      <c r="D442" s="285">
        <v>5</v>
      </c>
    </row>
    <row r="443" spans="1:4" x14ac:dyDescent="0.35">
      <c r="A443" s="285">
        <v>1</v>
      </c>
      <c r="B443" s="285">
        <v>7115</v>
      </c>
      <c r="C443" s="285" t="s">
        <v>441</v>
      </c>
      <c r="D443" s="285">
        <v>5</v>
      </c>
    </row>
    <row r="444" spans="1:4" x14ac:dyDescent="0.35">
      <c r="A444" s="285">
        <v>1</v>
      </c>
      <c r="B444" s="285">
        <v>7116</v>
      </c>
      <c r="C444" s="285" t="s">
        <v>442</v>
      </c>
      <c r="D444" s="285">
        <v>5</v>
      </c>
    </row>
    <row r="445" spans="1:4" x14ac:dyDescent="0.35">
      <c r="A445" s="285">
        <v>1</v>
      </c>
      <c r="B445" s="285">
        <v>7117</v>
      </c>
      <c r="C445" s="285" t="s">
        <v>443</v>
      </c>
      <c r="D445" s="285">
        <v>5</v>
      </c>
    </row>
    <row r="446" spans="1:4" x14ac:dyDescent="0.35">
      <c r="A446" s="285">
        <v>1</v>
      </c>
      <c r="B446" s="285">
        <v>7118</v>
      </c>
      <c r="C446" s="285" t="s">
        <v>444</v>
      </c>
      <c r="D446" s="285">
        <v>5</v>
      </c>
    </row>
    <row r="447" spans="1:4" x14ac:dyDescent="0.35">
      <c r="A447" s="285">
        <v>1</v>
      </c>
      <c r="B447" s="285">
        <v>7119</v>
      </c>
      <c r="C447" s="285" t="s">
        <v>445</v>
      </c>
      <c r="D447" s="285">
        <v>5</v>
      </c>
    </row>
    <row r="448" spans="1:4" x14ac:dyDescent="0.35">
      <c r="A448" s="285">
        <v>1</v>
      </c>
      <c r="B448" s="285">
        <v>7120</v>
      </c>
      <c r="C448" s="285" t="s">
        <v>446</v>
      </c>
      <c r="D448" s="285">
        <v>5</v>
      </c>
    </row>
    <row r="449" spans="1:4" x14ac:dyDescent="0.35">
      <c r="A449" s="285">
        <v>1</v>
      </c>
      <c r="B449" s="285">
        <v>7121</v>
      </c>
      <c r="C449" s="285" t="s">
        <v>447</v>
      </c>
      <c r="D449" s="285">
        <v>5</v>
      </c>
    </row>
    <row r="450" spans="1:4" x14ac:dyDescent="0.35">
      <c r="A450" s="285">
        <v>1</v>
      </c>
      <c r="B450" s="285">
        <v>7122</v>
      </c>
      <c r="C450" s="285" t="s">
        <v>448</v>
      </c>
      <c r="D450" s="285">
        <v>5</v>
      </c>
    </row>
    <row r="451" spans="1:4" x14ac:dyDescent="0.35">
      <c r="A451" s="285">
        <v>1</v>
      </c>
      <c r="B451" s="285">
        <v>7123</v>
      </c>
      <c r="C451" s="285" t="s">
        <v>449</v>
      </c>
      <c r="D451" s="285">
        <v>5</v>
      </c>
    </row>
    <row r="452" spans="1:4" x14ac:dyDescent="0.35">
      <c r="A452" s="285">
        <v>1</v>
      </c>
      <c r="B452" s="285">
        <v>7124</v>
      </c>
      <c r="C452" s="285" t="s">
        <v>450</v>
      </c>
      <c r="D452" s="285">
        <v>5</v>
      </c>
    </row>
    <row r="453" spans="1:4" x14ac:dyDescent="0.35">
      <c r="A453" s="285">
        <v>1</v>
      </c>
      <c r="B453" s="285">
        <v>7125</v>
      </c>
      <c r="C453" s="285" t="s">
        <v>451</v>
      </c>
      <c r="D453" s="285">
        <v>5</v>
      </c>
    </row>
    <row r="454" spans="1:4" x14ac:dyDescent="0.35">
      <c r="A454" s="285">
        <v>1</v>
      </c>
      <c r="B454" s="285">
        <v>7126</v>
      </c>
      <c r="C454" s="285" t="s">
        <v>452</v>
      </c>
      <c r="D454" s="285">
        <v>5</v>
      </c>
    </row>
    <row r="455" spans="1:4" x14ac:dyDescent="0.35">
      <c r="A455" s="285">
        <v>1</v>
      </c>
      <c r="B455" s="285">
        <v>7127</v>
      </c>
      <c r="C455" s="285" t="s">
        <v>453</v>
      </c>
      <c r="D455" s="285">
        <v>5</v>
      </c>
    </row>
    <row r="456" spans="1:4" x14ac:dyDescent="0.35">
      <c r="A456" s="285">
        <v>1</v>
      </c>
      <c r="B456" s="285">
        <v>7128</v>
      </c>
      <c r="C456" s="285" t="s">
        <v>454</v>
      </c>
      <c r="D456" s="285">
        <v>5</v>
      </c>
    </row>
    <row r="457" spans="1:4" x14ac:dyDescent="0.35">
      <c r="A457" s="285">
        <v>1</v>
      </c>
      <c r="B457" s="285">
        <v>7129</v>
      </c>
      <c r="C457" s="285" t="s">
        <v>455</v>
      </c>
      <c r="D457" s="285">
        <v>5</v>
      </c>
    </row>
    <row r="458" spans="1:4" x14ac:dyDescent="0.35">
      <c r="A458" s="285">
        <v>1</v>
      </c>
      <c r="B458" s="285">
        <v>7200</v>
      </c>
      <c r="C458" s="285" t="s">
        <v>325</v>
      </c>
      <c r="D458" s="285">
        <v>5</v>
      </c>
    </row>
    <row r="459" spans="1:4" x14ac:dyDescent="0.35">
      <c r="A459" s="285">
        <v>1</v>
      </c>
      <c r="B459" s="285">
        <v>7300</v>
      </c>
      <c r="C459" s="285" t="s">
        <v>326</v>
      </c>
      <c r="D459" s="285">
        <v>5</v>
      </c>
    </row>
    <row r="460" spans="1:4" x14ac:dyDescent="0.35">
      <c r="A460" s="285">
        <v>1</v>
      </c>
      <c r="B460" s="285">
        <v>7400</v>
      </c>
      <c r="C460" s="285" t="s">
        <v>456</v>
      </c>
      <c r="D460" s="285">
        <v>5</v>
      </c>
    </row>
    <row r="461" spans="1:4" x14ac:dyDescent="0.35">
      <c r="A461" s="285">
        <v>1</v>
      </c>
      <c r="B461" s="285">
        <v>7450</v>
      </c>
      <c r="C461" s="285" t="s">
        <v>457</v>
      </c>
      <c r="D461" s="285">
        <v>5</v>
      </c>
    </row>
    <row r="462" spans="1:4" x14ac:dyDescent="0.35">
      <c r="A462" s="285">
        <v>1</v>
      </c>
      <c r="B462" s="285">
        <v>7451</v>
      </c>
      <c r="C462" s="285" t="s">
        <v>458</v>
      </c>
      <c r="D462" s="285">
        <v>5</v>
      </c>
    </row>
    <row r="463" spans="1:4" x14ac:dyDescent="0.35">
      <c r="A463" s="285">
        <v>1</v>
      </c>
      <c r="B463" s="285">
        <v>7452</v>
      </c>
      <c r="C463" s="285" t="s">
        <v>459</v>
      </c>
      <c r="D463" s="285">
        <v>5</v>
      </c>
    </row>
    <row r="464" spans="1:4" x14ac:dyDescent="0.35">
      <c r="A464" s="285">
        <v>1</v>
      </c>
      <c r="B464" s="285">
        <v>7453</v>
      </c>
      <c r="C464" s="285" t="s">
        <v>460</v>
      </c>
      <c r="D464" s="285">
        <v>5</v>
      </c>
    </row>
    <row r="465" spans="1:4" x14ac:dyDescent="0.35">
      <c r="A465" s="285">
        <v>1</v>
      </c>
      <c r="B465" s="285">
        <v>7454</v>
      </c>
      <c r="C465" s="285" t="s">
        <v>461</v>
      </c>
      <c r="D465" s="285">
        <v>5</v>
      </c>
    </row>
    <row r="466" spans="1:4" x14ac:dyDescent="0.35">
      <c r="A466" s="285">
        <v>1</v>
      </c>
      <c r="B466" s="285">
        <v>7455</v>
      </c>
      <c r="C466" s="285" t="s">
        <v>462</v>
      </c>
      <c r="D466" s="285">
        <v>5</v>
      </c>
    </row>
    <row r="467" spans="1:4" x14ac:dyDescent="0.35">
      <c r="A467" s="285">
        <v>1</v>
      </c>
      <c r="B467" s="285">
        <v>7456</v>
      </c>
      <c r="C467" s="285" t="s">
        <v>463</v>
      </c>
      <c r="D467" s="285">
        <v>5</v>
      </c>
    </row>
    <row r="468" spans="1:4" x14ac:dyDescent="0.35">
      <c r="A468" s="285">
        <v>1</v>
      </c>
      <c r="B468" s="285">
        <v>7457</v>
      </c>
      <c r="C468" s="285" t="s">
        <v>464</v>
      </c>
      <c r="D468" s="285">
        <v>5</v>
      </c>
    </row>
    <row r="469" spans="1:4" x14ac:dyDescent="0.35">
      <c r="A469" s="285">
        <v>1</v>
      </c>
      <c r="B469" s="285">
        <v>7458</v>
      </c>
      <c r="C469" s="285" t="s">
        <v>465</v>
      </c>
      <c r="D469" s="285">
        <v>5</v>
      </c>
    </row>
    <row r="470" spans="1:4" x14ac:dyDescent="0.35">
      <c r="A470" s="285">
        <v>1</v>
      </c>
      <c r="B470" s="285">
        <v>7459</v>
      </c>
      <c r="C470" s="285" t="s">
        <v>466</v>
      </c>
      <c r="D470" s="285">
        <v>5</v>
      </c>
    </row>
    <row r="471" spans="1:4" x14ac:dyDescent="0.35">
      <c r="A471" s="285">
        <v>1</v>
      </c>
      <c r="B471" s="285">
        <v>7460</v>
      </c>
      <c r="C471" s="285" t="s">
        <v>467</v>
      </c>
      <c r="D471" s="285">
        <v>5</v>
      </c>
    </row>
    <row r="472" spans="1:4" x14ac:dyDescent="0.35">
      <c r="A472" s="285">
        <v>1</v>
      </c>
      <c r="B472" s="285">
        <v>7461</v>
      </c>
      <c r="C472" s="285" t="s">
        <v>468</v>
      </c>
      <c r="D472" s="285">
        <v>5</v>
      </c>
    </row>
    <row r="473" spans="1:4" x14ac:dyDescent="0.35">
      <c r="A473" s="285">
        <v>1</v>
      </c>
      <c r="B473" s="285">
        <v>7462</v>
      </c>
      <c r="C473" s="285" t="s">
        <v>469</v>
      </c>
      <c r="D473" s="285">
        <v>5</v>
      </c>
    </row>
    <row r="474" spans="1:4" x14ac:dyDescent="0.35">
      <c r="A474" s="285">
        <v>1</v>
      </c>
      <c r="B474" s="285">
        <v>7463</v>
      </c>
      <c r="C474" s="285" t="s">
        <v>470</v>
      </c>
      <c r="D474" s="285">
        <v>5</v>
      </c>
    </row>
    <row r="475" spans="1:4" x14ac:dyDescent="0.35">
      <c r="A475" s="285">
        <v>1</v>
      </c>
      <c r="B475" s="285">
        <v>7464</v>
      </c>
      <c r="C475" s="285" t="s">
        <v>471</v>
      </c>
      <c r="D475" s="285">
        <v>5</v>
      </c>
    </row>
    <row r="476" spans="1:4" x14ac:dyDescent="0.35">
      <c r="A476" s="285">
        <v>1</v>
      </c>
      <c r="B476" s="285">
        <v>7465</v>
      </c>
      <c r="C476" s="285" t="s">
        <v>472</v>
      </c>
      <c r="D476" s="285">
        <v>5</v>
      </c>
    </row>
    <row r="477" spans="1:4" x14ac:dyDescent="0.35">
      <c r="A477" s="285">
        <v>1</v>
      </c>
      <c r="B477" s="285">
        <v>7466</v>
      </c>
      <c r="C477" s="285" t="s">
        <v>473</v>
      </c>
      <c r="D477" s="285">
        <v>5</v>
      </c>
    </row>
    <row r="478" spans="1:4" x14ac:dyDescent="0.35">
      <c r="A478" s="285">
        <v>1</v>
      </c>
      <c r="B478" s="285">
        <v>7467</v>
      </c>
      <c r="C478" s="285" t="s">
        <v>474</v>
      </c>
      <c r="D478" s="285">
        <v>5</v>
      </c>
    </row>
    <row r="479" spans="1:4" x14ac:dyDescent="0.35">
      <c r="A479" s="285">
        <v>1</v>
      </c>
      <c r="B479" s="285">
        <v>7468</v>
      </c>
      <c r="C479" s="285" t="s">
        <v>475</v>
      </c>
      <c r="D479" s="285">
        <v>5</v>
      </c>
    </row>
    <row r="480" spans="1:4" x14ac:dyDescent="0.35">
      <c r="A480" s="285">
        <v>1</v>
      </c>
      <c r="B480" s="285">
        <v>7469</v>
      </c>
      <c r="C480" s="285" t="s">
        <v>476</v>
      </c>
      <c r="D480" s="285">
        <v>5</v>
      </c>
    </row>
    <row r="481" spans="1:4" x14ac:dyDescent="0.35">
      <c r="A481" s="285">
        <v>1</v>
      </c>
      <c r="B481" s="285">
        <v>7475</v>
      </c>
      <c r="C481" s="285" t="s">
        <v>477</v>
      </c>
      <c r="D481" s="285">
        <v>5</v>
      </c>
    </row>
    <row r="482" spans="1:4" x14ac:dyDescent="0.35">
      <c r="A482" s="285">
        <v>1</v>
      </c>
      <c r="B482" s="285">
        <v>7500</v>
      </c>
      <c r="C482" s="285" t="s">
        <v>478</v>
      </c>
      <c r="D482" s="285">
        <v>5</v>
      </c>
    </row>
    <row r="483" spans="1:4" x14ac:dyDescent="0.35">
      <c r="A483" s="285">
        <v>1</v>
      </c>
      <c r="B483" s="285">
        <v>7501</v>
      </c>
      <c r="C483" s="285" t="s">
        <v>478</v>
      </c>
      <c r="D483" s="285">
        <v>5</v>
      </c>
    </row>
    <row r="484" spans="1:4" x14ac:dyDescent="0.35">
      <c r="A484" s="285">
        <v>1</v>
      </c>
      <c r="B484" s="285">
        <v>7502</v>
      </c>
      <c r="C484" s="285" t="s">
        <v>478</v>
      </c>
      <c r="D484" s="285">
        <v>5</v>
      </c>
    </row>
    <row r="485" spans="1:4" x14ac:dyDescent="0.35">
      <c r="A485" s="285">
        <v>1</v>
      </c>
      <c r="B485" s="285">
        <v>7503</v>
      </c>
      <c r="C485" s="285" t="s">
        <v>478</v>
      </c>
      <c r="D485" s="285">
        <v>5</v>
      </c>
    </row>
    <row r="486" spans="1:4" x14ac:dyDescent="0.35">
      <c r="A486" s="285">
        <v>1</v>
      </c>
      <c r="B486" s="285">
        <v>7504</v>
      </c>
      <c r="C486" s="285" t="s">
        <v>382</v>
      </c>
      <c r="D486" s="285">
        <v>5</v>
      </c>
    </row>
    <row r="487" spans="1:4" x14ac:dyDescent="0.35">
      <c r="A487" s="285">
        <v>1</v>
      </c>
      <c r="B487" s="285">
        <v>7505</v>
      </c>
      <c r="C487" s="285" t="s">
        <v>479</v>
      </c>
      <c r="D487" s="285">
        <v>5</v>
      </c>
    </row>
    <row r="488" spans="1:4" x14ac:dyDescent="0.35">
      <c r="A488" s="285">
        <v>1</v>
      </c>
      <c r="B488" s="285">
        <v>7506</v>
      </c>
      <c r="C488" s="285" t="s">
        <v>480</v>
      </c>
      <c r="D488" s="285">
        <v>5</v>
      </c>
    </row>
    <row r="489" spans="1:4" x14ac:dyDescent="0.35">
      <c r="A489" s="285">
        <v>1</v>
      </c>
      <c r="B489" s="285">
        <v>7507</v>
      </c>
      <c r="C489" s="285" t="s">
        <v>150</v>
      </c>
      <c r="D489" s="285">
        <v>5</v>
      </c>
    </row>
    <row r="490" spans="1:4" x14ac:dyDescent="0.35">
      <c r="A490" s="285">
        <v>1</v>
      </c>
      <c r="B490" s="285">
        <v>7508</v>
      </c>
      <c r="C490" s="285" t="s">
        <v>481</v>
      </c>
      <c r="D490" s="285">
        <v>5</v>
      </c>
    </row>
    <row r="491" spans="1:4" x14ac:dyDescent="0.35">
      <c r="A491" s="285">
        <v>1</v>
      </c>
      <c r="B491" s="285">
        <v>7600</v>
      </c>
      <c r="C491" s="285" t="s">
        <v>482</v>
      </c>
      <c r="D491" s="285">
        <v>5</v>
      </c>
    </row>
    <row r="492" spans="1:4" x14ac:dyDescent="0.35">
      <c r="A492" s="285">
        <v>1</v>
      </c>
      <c r="B492" s="285">
        <v>7602</v>
      </c>
      <c r="C492" s="285" t="s">
        <v>478</v>
      </c>
      <c r="D492" s="285">
        <v>5</v>
      </c>
    </row>
    <row r="493" spans="1:4" x14ac:dyDescent="0.35">
      <c r="A493" s="285">
        <v>1</v>
      </c>
      <c r="B493" s="285">
        <v>7603</v>
      </c>
      <c r="C493" s="285" t="s">
        <v>478</v>
      </c>
      <c r="D493" s="285">
        <v>5</v>
      </c>
    </row>
    <row r="494" spans="1:4" x14ac:dyDescent="0.35">
      <c r="A494" s="285">
        <v>1</v>
      </c>
      <c r="B494" s="285">
        <v>7604</v>
      </c>
      <c r="C494" s="285" t="s">
        <v>483</v>
      </c>
      <c r="D494" s="285">
        <v>5</v>
      </c>
    </row>
    <row r="495" spans="1:4" x14ac:dyDescent="0.35">
      <c r="A495" s="285">
        <v>1</v>
      </c>
      <c r="B495" s="285">
        <v>7605</v>
      </c>
      <c r="C495" s="285" t="s">
        <v>478</v>
      </c>
      <c r="D495" s="285">
        <v>5</v>
      </c>
    </row>
    <row r="496" spans="1:4" x14ac:dyDescent="0.35">
      <c r="A496" s="285">
        <v>1</v>
      </c>
      <c r="B496" s="285">
        <v>7606</v>
      </c>
      <c r="C496" s="285" t="s">
        <v>484</v>
      </c>
      <c r="D496" s="285">
        <v>1</v>
      </c>
    </row>
    <row r="497" spans="1:4" x14ac:dyDescent="0.35">
      <c r="A497" s="285">
        <v>1</v>
      </c>
      <c r="B497" s="285">
        <v>7607</v>
      </c>
      <c r="C497" s="285" t="s">
        <v>485</v>
      </c>
      <c r="D497" s="285">
        <v>5</v>
      </c>
    </row>
    <row r="498" spans="1:4" x14ac:dyDescent="0.35">
      <c r="A498" s="285">
        <v>1</v>
      </c>
      <c r="B498" s="285">
        <v>7608</v>
      </c>
      <c r="C498" s="285" t="s">
        <v>478</v>
      </c>
      <c r="D498" s="285">
        <v>5</v>
      </c>
    </row>
    <row r="499" spans="1:4" x14ac:dyDescent="0.35">
      <c r="A499" s="285">
        <v>1</v>
      </c>
      <c r="B499" s="285">
        <v>7609</v>
      </c>
      <c r="C499" s="285" t="s">
        <v>478</v>
      </c>
      <c r="D499" s="285">
        <v>5</v>
      </c>
    </row>
    <row r="500" spans="1:4" x14ac:dyDescent="0.35">
      <c r="A500" s="285">
        <v>1</v>
      </c>
      <c r="B500" s="285">
        <v>7610</v>
      </c>
      <c r="C500" s="285" t="s">
        <v>478</v>
      </c>
      <c r="D500" s="285">
        <v>5</v>
      </c>
    </row>
    <row r="501" spans="1:4" x14ac:dyDescent="0.35">
      <c r="A501" s="285">
        <v>1</v>
      </c>
      <c r="B501" s="285">
        <v>7611</v>
      </c>
      <c r="C501" s="285" t="s">
        <v>478</v>
      </c>
      <c r="D501" s="285">
        <v>5</v>
      </c>
    </row>
    <row r="502" spans="1:4" x14ac:dyDescent="0.35">
      <c r="A502" s="285">
        <v>1</v>
      </c>
      <c r="B502" s="285">
        <v>7612</v>
      </c>
      <c r="C502" s="285" t="s">
        <v>478</v>
      </c>
      <c r="D502" s="285">
        <v>5</v>
      </c>
    </row>
    <row r="503" spans="1:4" x14ac:dyDescent="0.35">
      <c r="A503" s="285">
        <v>1</v>
      </c>
      <c r="B503" s="285">
        <v>7613</v>
      </c>
      <c r="C503" s="285" t="s">
        <v>478</v>
      </c>
      <c r="D503" s="285">
        <v>5</v>
      </c>
    </row>
    <row r="504" spans="1:4" x14ac:dyDescent="0.35">
      <c r="A504" s="285">
        <v>1</v>
      </c>
      <c r="B504" s="285">
        <v>7614</v>
      </c>
      <c r="C504" s="285" t="s">
        <v>478</v>
      </c>
      <c r="D504" s="285">
        <v>5</v>
      </c>
    </row>
    <row r="505" spans="1:4" x14ac:dyDescent="0.35">
      <c r="A505" s="285">
        <v>1</v>
      </c>
      <c r="B505" s="285">
        <v>7615</v>
      </c>
      <c r="C505" s="285" t="s">
        <v>478</v>
      </c>
      <c r="D505" s="285">
        <v>5</v>
      </c>
    </row>
    <row r="506" spans="1:4" x14ac:dyDescent="0.35">
      <c r="A506" s="285">
        <v>1</v>
      </c>
      <c r="B506" s="285">
        <v>7616</v>
      </c>
      <c r="C506" s="285" t="s">
        <v>478</v>
      </c>
      <c r="D506" s="285">
        <v>5</v>
      </c>
    </row>
    <row r="507" spans="1:4" x14ac:dyDescent="0.35">
      <c r="A507" s="285">
        <v>1</v>
      </c>
      <c r="B507" s="285">
        <v>7617</v>
      </c>
      <c r="C507" s="285" t="s">
        <v>486</v>
      </c>
      <c r="D507" s="285">
        <v>5</v>
      </c>
    </row>
    <row r="508" spans="1:4" x14ac:dyDescent="0.35">
      <c r="A508" s="285">
        <v>1</v>
      </c>
      <c r="B508" s="285">
        <v>7683</v>
      </c>
      <c r="C508" s="285" t="s">
        <v>487</v>
      </c>
      <c r="D508" s="285">
        <v>5</v>
      </c>
    </row>
    <row r="509" spans="1:4" x14ac:dyDescent="0.35">
      <c r="A509" s="285">
        <v>1</v>
      </c>
      <c r="B509" s="285">
        <v>7684</v>
      </c>
      <c r="C509" s="285" t="s">
        <v>488</v>
      </c>
      <c r="D509" s="285">
        <v>5</v>
      </c>
    </row>
    <row r="510" spans="1:4" x14ac:dyDescent="0.35">
      <c r="A510" s="285">
        <v>1</v>
      </c>
      <c r="B510" s="285">
        <v>7685</v>
      </c>
      <c r="C510" s="285" t="s">
        <v>489</v>
      </c>
      <c r="D510" s="285">
        <v>5</v>
      </c>
    </row>
    <row r="511" spans="1:4" x14ac:dyDescent="0.35">
      <c r="A511" s="285">
        <v>1</v>
      </c>
      <c r="B511" s="285">
        <v>7686</v>
      </c>
      <c r="C511" s="285" t="s">
        <v>490</v>
      </c>
      <c r="D511" s="285">
        <v>5</v>
      </c>
    </row>
    <row r="512" spans="1:4" x14ac:dyDescent="0.35">
      <c r="A512" s="285">
        <v>1</v>
      </c>
      <c r="B512" s="285">
        <v>7687</v>
      </c>
      <c r="C512" s="285" t="s">
        <v>491</v>
      </c>
      <c r="D512" s="285">
        <v>5</v>
      </c>
    </row>
    <row r="513" spans="1:4" x14ac:dyDescent="0.35">
      <c r="A513" s="285">
        <v>1</v>
      </c>
      <c r="B513" s="285">
        <v>7700</v>
      </c>
      <c r="C513" s="285" t="s">
        <v>492</v>
      </c>
      <c r="D513" s="285">
        <v>5</v>
      </c>
    </row>
    <row r="514" spans="1:4" x14ac:dyDescent="0.35">
      <c r="A514" s="285">
        <v>1</v>
      </c>
      <c r="B514" s="285">
        <v>7701</v>
      </c>
      <c r="C514" s="285" t="s">
        <v>493</v>
      </c>
      <c r="D514" s="285">
        <v>5</v>
      </c>
    </row>
    <row r="515" spans="1:4" x14ac:dyDescent="0.35">
      <c r="A515" s="285">
        <v>1</v>
      </c>
      <c r="B515" s="285">
        <v>7710</v>
      </c>
      <c r="C515" s="285" t="s">
        <v>494</v>
      </c>
      <c r="D515" s="285">
        <v>5</v>
      </c>
    </row>
    <row r="516" spans="1:4" x14ac:dyDescent="0.35">
      <c r="A516" s="285">
        <v>1</v>
      </c>
      <c r="B516" s="285">
        <v>7715</v>
      </c>
      <c r="C516" s="285" t="s">
        <v>495</v>
      </c>
      <c r="D516" s="285">
        <v>5</v>
      </c>
    </row>
    <row r="517" spans="1:4" x14ac:dyDescent="0.35">
      <c r="A517" s="285">
        <v>1</v>
      </c>
      <c r="B517" s="285">
        <v>7716</v>
      </c>
      <c r="C517" s="285" t="s">
        <v>496</v>
      </c>
      <c r="D517" s="285">
        <v>5</v>
      </c>
    </row>
    <row r="518" spans="1:4" x14ac:dyDescent="0.35">
      <c r="A518" s="285">
        <v>1</v>
      </c>
      <c r="B518" s="285">
        <v>7750</v>
      </c>
      <c r="C518" s="285" t="s">
        <v>497</v>
      </c>
      <c r="D518" s="285">
        <v>5</v>
      </c>
    </row>
    <row r="519" spans="1:4" x14ac:dyDescent="0.35">
      <c r="A519" s="285">
        <v>1</v>
      </c>
      <c r="B519" s="285">
        <v>7800</v>
      </c>
      <c r="C519" s="285" t="s">
        <v>498</v>
      </c>
      <c r="D519" s="285">
        <v>5</v>
      </c>
    </row>
    <row r="520" spans="1:4" x14ac:dyDescent="0.35">
      <c r="A520" s="285">
        <v>1</v>
      </c>
      <c r="B520" s="285">
        <v>7801</v>
      </c>
      <c r="C520" s="285" t="s">
        <v>499</v>
      </c>
      <c r="D520" s="285">
        <v>5</v>
      </c>
    </row>
    <row r="521" spans="1:4" x14ac:dyDescent="0.35">
      <c r="A521" s="285">
        <v>1</v>
      </c>
      <c r="B521" s="285">
        <v>7802</v>
      </c>
      <c r="C521" s="285" t="s">
        <v>500</v>
      </c>
      <c r="D521" s="285">
        <v>5</v>
      </c>
    </row>
    <row r="522" spans="1:4" x14ac:dyDescent="0.35">
      <c r="A522" s="285">
        <v>1</v>
      </c>
      <c r="B522" s="285">
        <v>7803</v>
      </c>
      <c r="C522" s="285" t="s">
        <v>501</v>
      </c>
      <c r="D522" s="285">
        <v>5</v>
      </c>
    </row>
    <row r="523" spans="1:4" x14ac:dyDescent="0.35">
      <c r="A523" s="285">
        <v>1</v>
      </c>
      <c r="B523" s="285">
        <v>7804</v>
      </c>
      <c r="C523" s="285" t="s">
        <v>502</v>
      </c>
      <c r="D523" s="285">
        <v>5</v>
      </c>
    </row>
    <row r="524" spans="1:4" x14ac:dyDescent="0.35">
      <c r="A524" s="285">
        <v>1</v>
      </c>
      <c r="B524" s="285">
        <v>7805</v>
      </c>
      <c r="C524" s="285" t="s">
        <v>503</v>
      </c>
      <c r="D524" s="285">
        <v>5</v>
      </c>
    </row>
    <row r="525" spans="1:4" x14ac:dyDescent="0.35">
      <c r="A525" s="285">
        <v>1</v>
      </c>
      <c r="B525" s="285">
        <v>7806</v>
      </c>
      <c r="C525" s="285" t="s">
        <v>504</v>
      </c>
      <c r="D525" s="285">
        <v>5</v>
      </c>
    </row>
    <row r="526" spans="1:4" x14ac:dyDescent="0.35">
      <c r="A526" s="285">
        <v>1</v>
      </c>
      <c r="B526" s="285">
        <v>7810</v>
      </c>
      <c r="C526" s="285" t="s">
        <v>505</v>
      </c>
      <c r="D526" s="285">
        <v>5</v>
      </c>
    </row>
    <row r="527" spans="1:4" x14ac:dyDescent="0.35">
      <c r="A527" s="285">
        <v>1</v>
      </c>
      <c r="B527" s="285">
        <v>7815</v>
      </c>
      <c r="C527" s="285" t="s">
        <v>506</v>
      </c>
      <c r="D527" s="285">
        <v>5</v>
      </c>
    </row>
    <row r="528" spans="1:4" x14ac:dyDescent="0.35">
      <c r="A528" s="285">
        <v>1</v>
      </c>
      <c r="B528" s="285">
        <v>7816</v>
      </c>
      <c r="C528" s="285" t="s">
        <v>507</v>
      </c>
      <c r="D528" s="285">
        <v>5</v>
      </c>
    </row>
    <row r="529" spans="1:4" x14ac:dyDescent="0.35">
      <c r="A529" s="285">
        <v>1</v>
      </c>
      <c r="B529" s="285">
        <v>7850</v>
      </c>
      <c r="C529" s="285" t="s">
        <v>508</v>
      </c>
      <c r="D529" s="285">
        <v>5</v>
      </c>
    </row>
    <row r="530" spans="1:4" x14ac:dyDescent="0.35">
      <c r="A530" s="285">
        <v>1</v>
      </c>
      <c r="B530" s="285">
        <v>7860</v>
      </c>
      <c r="C530" s="285" t="s">
        <v>509</v>
      </c>
      <c r="D530" s="285">
        <v>5</v>
      </c>
    </row>
    <row r="531" spans="1:4" x14ac:dyDescent="0.35">
      <c r="A531" s="285">
        <v>1</v>
      </c>
      <c r="B531" s="285">
        <v>7861</v>
      </c>
      <c r="C531" s="285" t="s">
        <v>510</v>
      </c>
      <c r="D531" s="285">
        <v>5</v>
      </c>
    </row>
    <row r="532" spans="1:4" x14ac:dyDescent="0.35">
      <c r="A532" s="285">
        <v>1</v>
      </c>
      <c r="B532" s="285">
        <v>7870</v>
      </c>
      <c r="C532" s="285" t="s">
        <v>511</v>
      </c>
      <c r="D532" s="285">
        <v>5</v>
      </c>
    </row>
    <row r="533" spans="1:4" x14ac:dyDescent="0.35">
      <c r="A533" s="285">
        <v>1</v>
      </c>
      <c r="B533" s="285">
        <v>7871</v>
      </c>
      <c r="C533" s="285" t="s">
        <v>512</v>
      </c>
      <c r="D533" s="285">
        <v>5</v>
      </c>
    </row>
    <row r="534" spans="1:4" x14ac:dyDescent="0.35">
      <c r="A534" s="285">
        <v>1</v>
      </c>
      <c r="B534" s="285">
        <v>7875</v>
      </c>
      <c r="C534" s="285" t="s">
        <v>513</v>
      </c>
      <c r="D534" s="285">
        <v>5</v>
      </c>
    </row>
    <row r="535" spans="1:4" x14ac:dyDescent="0.35">
      <c r="A535" s="285">
        <v>1</v>
      </c>
      <c r="B535" s="285">
        <v>8000</v>
      </c>
      <c r="C535" s="285" t="s">
        <v>514</v>
      </c>
      <c r="D535" s="285">
        <v>5</v>
      </c>
    </row>
    <row r="536" spans="1:4" x14ac:dyDescent="0.35">
      <c r="A536" s="285">
        <v>1</v>
      </c>
      <c r="B536" s="285">
        <v>8100</v>
      </c>
      <c r="C536" s="285" t="s">
        <v>515</v>
      </c>
      <c r="D536" s="285">
        <v>5</v>
      </c>
    </row>
    <row r="537" spans="1:4" x14ac:dyDescent="0.35">
      <c r="A537" s="285">
        <v>1</v>
      </c>
      <c r="B537" s="285">
        <v>8200</v>
      </c>
      <c r="C537" s="285" t="s">
        <v>516</v>
      </c>
      <c r="D537" s="285">
        <v>5</v>
      </c>
    </row>
    <row r="538" spans="1:4" x14ac:dyDescent="0.35">
      <c r="A538" s="285">
        <v>1</v>
      </c>
      <c r="B538" s="285">
        <v>9990</v>
      </c>
      <c r="C538" s="285" t="s">
        <v>517</v>
      </c>
      <c r="D538" s="285">
        <v>5</v>
      </c>
    </row>
    <row r="539" spans="1:4" x14ac:dyDescent="0.35">
      <c r="A539" s="285">
        <v>1</v>
      </c>
      <c r="B539" s="285">
        <v>9995</v>
      </c>
      <c r="C539" s="285" t="s">
        <v>518</v>
      </c>
      <c r="D539" s="285">
        <v>5</v>
      </c>
    </row>
    <row r="540" spans="1:4" x14ac:dyDescent="0.35">
      <c r="A540" s="285">
        <v>1</v>
      </c>
      <c r="B540" s="285">
        <v>9999</v>
      </c>
      <c r="C540" s="285" t="s">
        <v>194</v>
      </c>
      <c r="D540" s="285">
        <v>5</v>
      </c>
    </row>
    <row r="541" spans="1:4" x14ac:dyDescent="0.35">
      <c r="A541" s="285">
        <v>1</v>
      </c>
      <c r="B541" s="285">
        <v>99999999</v>
      </c>
      <c r="C541" s="285" t="s">
        <v>520</v>
      </c>
      <c r="D541" s="285">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542"/>
  <sheetViews>
    <sheetView workbookViewId="0"/>
  </sheetViews>
  <sheetFormatPr defaultColWidth="8.81640625" defaultRowHeight="14.5" x14ac:dyDescent="0.35"/>
  <sheetData>
    <row r="1" spans="1:48" x14ac:dyDescent="0.35">
      <c r="A1" s="1" t="s">
        <v>5</v>
      </c>
      <c r="B1" s="1" t="s">
        <v>0</v>
      </c>
      <c r="C1" s="1" t="s">
        <v>11</v>
      </c>
      <c r="D1" s="1" t="s">
        <v>12</v>
      </c>
      <c r="E1" s="1" t="s">
        <v>13</v>
      </c>
      <c r="F1" s="1" t="s">
        <v>14</v>
      </c>
      <c r="G1" s="1" t="s">
        <v>15</v>
      </c>
      <c r="H1" s="1" t="s">
        <v>16</v>
      </c>
      <c r="I1" s="1" t="s">
        <v>17</v>
      </c>
      <c r="J1" s="1" t="s">
        <v>18</v>
      </c>
      <c r="K1" s="1" t="s">
        <v>19</v>
      </c>
      <c r="L1" s="1" t="s">
        <v>20</v>
      </c>
      <c r="M1" s="1" t="s">
        <v>21</v>
      </c>
      <c r="N1" s="1" t="s">
        <v>22</v>
      </c>
      <c r="O1" s="1" t="s">
        <v>23</v>
      </c>
      <c r="P1" s="1" t="s">
        <v>24</v>
      </c>
      <c r="Q1" s="1" t="s">
        <v>25</v>
      </c>
      <c r="R1" s="1" t="s">
        <v>26</v>
      </c>
      <c r="S1" s="1" t="s">
        <v>27</v>
      </c>
      <c r="T1" s="1" t="s">
        <v>28</v>
      </c>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row>
    <row r="2" spans="1:48" x14ac:dyDescent="0.35">
      <c r="A2" s="285" t="s">
        <v>10</v>
      </c>
      <c r="B2" s="285">
        <v>1</v>
      </c>
      <c r="C2" s="285">
        <v>1000</v>
      </c>
      <c r="D2" s="285">
        <v>1</v>
      </c>
      <c r="E2" s="285" t="s">
        <v>29</v>
      </c>
      <c r="F2" s="285">
        <v>1001</v>
      </c>
      <c r="G2" s="285">
        <v>0</v>
      </c>
      <c r="H2" s="285">
        <v>0</v>
      </c>
      <c r="I2" s="285">
        <v>0</v>
      </c>
      <c r="J2" s="285">
        <v>0</v>
      </c>
      <c r="K2" s="285">
        <v>0</v>
      </c>
      <c r="L2" s="285">
        <v>0</v>
      </c>
      <c r="M2" s="285">
        <v>0</v>
      </c>
      <c r="N2" s="285">
        <v>0</v>
      </c>
      <c r="O2" s="285">
        <v>0</v>
      </c>
      <c r="P2" s="285">
        <v>0</v>
      </c>
      <c r="Q2" s="285">
        <v>0</v>
      </c>
      <c r="R2" s="285">
        <v>0</v>
      </c>
      <c r="S2" s="285">
        <v>0</v>
      </c>
      <c r="T2" s="285">
        <v>0</v>
      </c>
      <c r="U2" s="285">
        <v>0</v>
      </c>
      <c r="V2" s="285">
        <v>0</v>
      </c>
      <c r="W2" s="285">
        <v>0</v>
      </c>
      <c r="X2" s="285">
        <v>0</v>
      </c>
      <c r="Y2" s="285">
        <v>0</v>
      </c>
      <c r="Z2" s="285">
        <v>0</v>
      </c>
      <c r="AA2" s="285">
        <v>0</v>
      </c>
      <c r="AB2" s="285">
        <v>0</v>
      </c>
      <c r="AC2" s="285">
        <v>0</v>
      </c>
      <c r="AD2" s="285">
        <v>0</v>
      </c>
      <c r="AE2" s="285">
        <v>0</v>
      </c>
      <c r="AF2" s="285">
        <v>0</v>
      </c>
      <c r="AG2" s="285">
        <v>0</v>
      </c>
      <c r="AH2" s="285">
        <v>0</v>
      </c>
      <c r="AI2" s="285">
        <v>0</v>
      </c>
      <c r="AJ2" s="285">
        <v>0</v>
      </c>
      <c r="AK2" s="285">
        <v>0</v>
      </c>
      <c r="AL2" s="285">
        <v>0</v>
      </c>
      <c r="AM2" s="285">
        <v>0</v>
      </c>
      <c r="AN2" s="285">
        <v>0</v>
      </c>
      <c r="AO2" s="285">
        <v>0</v>
      </c>
      <c r="AP2" s="285">
        <v>0</v>
      </c>
      <c r="AQ2" s="285">
        <v>0</v>
      </c>
      <c r="AR2" s="285">
        <v>0</v>
      </c>
      <c r="AS2" s="285">
        <v>0</v>
      </c>
      <c r="AT2" s="285">
        <v>0</v>
      </c>
      <c r="AU2" s="285">
        <v>0</v>
      </c>
      <c r="AV2" s="285">
        <v>0</v>
      </c>
    </row>
    <row r="3" spans="1:48" x14ac:dyDescent="0.35">
      <c r="A3" s="285" t="s">
        <v>10</v>
      </c>
      <c r="B3" s="285">
        <v>1</v>
      </c>
      <c r="C3" s="285">
        <v>1001</v>
      </c>
      <c r="D3" s="285">
        <v>1</v>
      </c>
      <c r="E3" s="285" t="s">
        <v>30</v>
      </c>
      <c r="F3" s="285">
        <v>1001</v>
      </c>
      <c r="G3" s="285">
        <v>2144.25</v>
      </c>
      <c r="H3" s="285">
        <v>0</v>
      </c>
      <c r="I3" s="285">
        <v>0</v>
      </c>
      <c r="J3" s="285">
        <v>0</v>
      </c>
      <c r="K3" s="285">
        <v>0</v>
      </c>
      <c r="L3" s="285">
        <v>0</v>
      </c>
      <c r="M3" s="285">
        <v>0</v>
      </c>
      <c r="N3" s="285">
        <v>0</v>
      </c>
      <c r="O3" s="285">
        <v>0</v>
      </c>
      <c r="P3" s="285">
        <v>0</v>
      </c>
      <c r="Q3" s="285">
        <v>0</v>
      </c>
      <c r="R3" s="285">
        <v>-350</v>
      </c>
      <c r="S3" s="285">
        <v>0</v>
      </c>
      <c r="T3" s="285">
        <v>0</v>
      </c>
      <c r="U3" s="285">
        <v>1794.25</v>
      </c>
      <c r="V3" s="285">
        <v>0</v>
      </c>
      <c r="W3" s="285">
        <v>0</v>
      </c>
      <c r="X3" s="285">
        <v>0</v>
      </c>
      <c r="Y3" s="285">
        <v>0</v>
      </c>
      <c r="Z3" s="285">
        <v>0</v>
      </c>
      <c r="AA3" s="285">
        <v>0</v>
      </c>
      <c r="AB3" s="285">
        <v>0</v>
      </c>
      <c r="AC3" s="285">
        <v>0</v>
      </c>
      <c r="AD3" s="285">
        <v>0</v>
      </c>
      <c r="AE3" s="285">
        <v>0</v>
      </c>
      <c r="AF3" s="285">
        <v>0</v>
      </c>
      <c r="AG3" s="285">
        <v>0</v>
      </c>
      <c r="AH3" s="285">
        <v>0</v>
      </c>
      <c r="AI3" s="285">
        <v>1794.25</v>
      </c>
      <c r="AJ3" s="285">
        <v>0</v>
      </c>
      <c r="AK3" s="285">
        <v>0</v>
      </c>
      <c r="AL3" s="285">
        <v>0</v>
      </c>
      <c r="AM3" s="285">
        <v>0</v>
      </c>
      <c r="AN3" s="285">
        <v>0</v>
      </c>
      <c r="AO3" s="285">
        <v>0</v>
      </c>
      <c r="AP3" s="285">
        <v>0</v>
      </c>
      <c r="AQ3" s="285">
        <v>0</v>
      </c>
      <c r="AR3" s="285">
        <v>0</v>
      </c>
      <c r="AS3" s="285">
        <v>0</v>
      </c>
      <c r="AT3" s="285">
        <v>0</v>
      </c>
      <c r="AU3" s="285">
        <v>0</v>
      </c>
      <c r="AV3" s="285">
        <v>0</v>
      </c>
    </row>
    <row r="4" spans="1:48" x14ac:dyDescent="0.35">
      <c r="A4" s="285" t="s">
        <v>10</v>
      </c>
      <c r="B4" s="285">
        <v>1</v>
      </c>
      <c r="C4" s="285">
        <v>1002</v>
      </c>
      <c r="D4" s="285">
        <v>1</v>
      </c>
      <c r="E4" s="285" t="s">
        <v>31</v>
      </c>
      <c r="F4" s="285"/>
      <c r="G4" s="285">
        <v>0</v>
      </c>
      <c r="H4" s="285">
        <v>0</v>
      </c>
      <c r="I4" s="285">
        <v>0</v>
      </c>
      <c r="J4" s="285">
        <v>0</v>
      </c>
      <c r="K4" s="285">
        <v>0</v>
      </c>
      <c r="L4" s="285">
        <v>0</v>
      </c>
      <c r="M4" s="285">
        <v>0</v>
      </c>
      <c r="N4" s="285">
        <v>0</v>
      </c>
      <c r="O4" s="285">
        <v>0</v>
      </c>
      <c r="P4" s="285">
        <v>0</v>
      </c>
      <c r="Q4" s="285">
        <v>0</v>
      </c>
      <c r="R4" s="285">
        <v>0</v>
      </c>
      <c r="S4" s="285">
        <v>0</v>
      </c>
      <c r="T4" s="285">
        <v>0</v>
      </c>
      <c r="U4" s="285">
        <v>0</v>
      </c>
      <c r="V4" s="285">
        <v>0</v>
      </c>
      <c r="W4" s="285">
        <v>0</v>
      </c>
      <c r="X4" s="285">
        <v>0</v>
      </c>
      <c r="Y4" s="285">
        <v>0</v>
      </c>
      <c r="Z4" s="285">
        <v>0</v>
      </c>
      <c r="AA4" s="285">
        <v>0</v>
      </c>
      <c r="AB4" s="285">
        <v>0</v>
      </c>
      <c r="AC4" s="285">
        <v>0</v>
      </c>
      <c r="AD4" s="285">
        <v>0</v>
      </c>
      <c r="AE4" s="285">
        <v>0</v>
      </c>
      <c r="AF4" s="285">
        <v>0</v>
      </c>
      <c r="AG4" s="285">
        <v>0</v>
      </c>
      <c r="AH4" s="285">
        <v>0</v>
      </c>
      <c r="AI4" s="285">
        <v>0</v>
      </c>
      <c r="AJ4" s="285">
        <v>0</v>
      </c>
      <c r="AK4" s="285">
        <v>0</v>
      </c>
      <c r="AL4" s="285">
        <v>0</v>
      </c>
      <c r="AM4" s="285">
        <v>0</v>
      </c>
      <c r="AN4" s="285">
        <v>0</v>
      </c>
      <c r="AO4" s="285">
        <v>0</v>
      </c>
      <c r="AP4" s="285">
        <v>0</v>
      </c>
      <c r="AQ4" s="285">
        <v>0</v>
      </c>
      <c r="AR4" s="285">
        <v>0</v>
      </c>
      <c r="AS4" s="285">
        <v>0</v>
      </c>
      <c r="AT4" s="285">
        <v>0</v>
      </c>
      <c r="AU4" s="285">
        <v>0</v>
      </c>
      <c r="AV4" s="285">
        <v>0</v>
      </c>
    </row>
    <row r="5" spans="1:48" x14ac:dyDescent="0.35">
      <c r="A5" s="285" t="s">
        <v>10</v>
      </c>
      <c r="B5" s="285">
        <v>1</v>
      </c>
      <c r="C5" s="285">
        <v>1003</v>
      </c>
      <c r="D5" s="285">
        <v>1</v>
      </c>
      <c r="E5" s="285" t="s">
        <v>32</v>
      </c>
      <c r="F5" s="285"/>
      <c r="G5" s="285">
        <v>11788.64</v>
      </c>
      <c r="H5" s="285">
        <v>0</v>
      </c>
      <c r="I5" s="285">
        <v>-1300</v>
      </c>
      <c r="J5" s="285">
        <v>-167.75</v>
      </c>
      <c r="K5" s="285">
        <v>0</v>
      </c>
      <c r="L5" s="285">
        <v>0</v>
      </c>
      <c r="M5" s="285">
        <v>0</v>
      </c>
      <c r="N5" s="285">
        <v>0</v>
      </c>
      <c r="O5" s="285">
        <v>0</v>
      </c>
      <c r="P5" s="285">
        <v>0</v>
      </c>
      <c r="Q5" s="285">
        <v>0</v>
      </c>
      <c r="R5" s="285">
        <v>0</v>
      </c>
      <c r="S5" s="285">
        <v>844.78</v>
      </c>
      <c r="T5" s="285">
        <v>0</v>
      </c>
      <c r="U5" s="285">
        <v>11165.67</v>
      </c>
      <c r="V5" s="285">
        <v>0</v>
      </c>
      <c r="W5" s="285">
        <v>0</v>
      </c>
      <c r="X5" s="285">
        <v>-2000</v>
      </c>
      <c r="Y5" s="285">
        <v>-48</v>
      </c>
      <c r="Z5" s="285">
        <v>0</v>
      </c>
      <c r="AA5" s="285">
        <v>0</v>
      </c>
      <c r="AB5" s="285">
        <v>0</v>
      </c>
      <c r="AC5" s="285">
        <v>0</v>
      </c>
      <c r="AD5" s="285">
        <v>0</v>
      </c>
      <c r="AE5" s="285">
        <v>0</v>
      </c>
      <c r="AF5" s="285">
        <v>0</v>
      </c>
      <c r="AG5" s="285">
        <v>0</v>
      </c>
      <c r="AH5" s="285">
        <v>0</v>
      </c>
      <c r="AI5" s="285">
        <v>9117.67</v>
      </c>
      <c r="AJ5" s="285">
        <v>0</v>
      </c>
      <c r="AK5" s="285">
        <v>0</v>
      </c>
      <c r="AL5" s="285">
        <v>0</v>
      </c>
      <c r="AM5" s="285">
        <v>0</v>
      </c>
      <c r="AN5" s="285">
        <v>0</v>
      </c>
      <c r="AO5" s="285">
        <v>0</v>
      </c>
      <c r="AP5" s="285">
        <v>0</v>
      </c>
      <c r="AQ5" s="285">
        <v>0</v>
      </c>
      <c r="AR5" s="285">
        <v>0</v>
      </c>
      <c r="AS5" s="285">
        <v>0</v>
      </c>
      <c r="AT5" s="285">
        <v>0</v>
      </c>
      <c r="AU5" s="285">
        <v>0</v>
      </c>
      <c r="AV5" s="285">
        <v>0</v>
      </c>
    </row>
    <row r="6" spans="1:48" x14ac:dyDescent="0.35">
      <c r="A6" s="285" t="s">
        <v>10</v>
      </c>
      <c r="B6" s="285">
        <v>1</v>
      </c>
      <c r="C6" s="285">
        <v>1025</v>
      </c>
      <c r="D6" s="285">
        <v>1</v>
      </c>
      <c r="E6" s="285" t="s">
        <v>33</v>
      </c>
      <c r="F6" s="285">
        <v>1002</v>
      </c>
      <c r="G6" s="285">
        <v>196659.26</v>
      </c>
      <c r="H6" s="285">
        <v>-48989.33</v>
      </c>
      <c r="I6" s="285">
        <v>-26641.88</v>
      </c>
      <c r="J6" s="285">
        <v>87250.16</v>
      </c>
      <c r="K6" s="285">
        <v>28366.25</v>
      </c>
      <c r="L6" s="285">
        <v>-54682.5</v>
      </c>
      <c r="M6" s="285">
        <v>-106340.3</v>
      </c>
      <c r="N6" s="285">
        <v>26044.61</v>
      </c>
      <c r="O6" s="285">
        <v>2423419.4700000002</v>
      </c>
      <c r="P6" s="285">
        <v>-2384994.5299999998</v>
      </c>
      <c r="Q6" s="285">
        <v>-65890.259999999995</v>
      </c>
      <c r="R6" s="285">
        <v>-132488.35999999999</v>
      </c>
      <c r="S6" s="285">
        <v>91681.61</v>
      </c>
      <c r="T6" s="285">
        <v>0</v>
      </c>
      <c r="U6" s="285">
        <v>33394.199999999997</v>
      </c>
      <c r="V6" s="285">
        <v>71424.44</v>
      </c>
      <c r="W6" s="285">
        <v>-27707.63</v>
      </c>
      <c r="X6" s="285">
        <v>-9761.6</v>
      </c>
      <c r="Y6" s="285">
        <v>16271.71</v>
      </c>
      <c r="Z6" s="285">
        <v>8510.32</v>
      </c>
      <c r="AA6" s="285">
        <v>-1949.89</v>
      </c>
      <c r="AB6" s="285">
        <v>-27766.17</v>
      </c>
      <c r="AC6" s="285">
        <v>730112.71</v>
      </c>
      <c r="AD6" s="285">
        <v>-616752.22</v>
      </c>
      <c r="AE6" s="285">
        <v>-134021.23000000001</v>
      </c>
      <c r="AF6" s="285">
        <v>114533.95</v>
      </c>
      <c r="AG6" s="285">
        <v>64759.88</v>
      </c>
      <c r="AH6" s="285">
        <v>0</v>
      </c>
      <c r="AI6" s="285">
        <v>221048.47</v>
      </c>
      <c r="AJ6" s="285">
        <v>-168804.33</v>
      </c>
      <c r="AK6" s="285">
        <v>125758.53</v>
      </c>
      <c r="AL6" s="285">
        <v>-103126.54</v>
      </c>
      <c r="AM6" s="285">
        <v>457575.08</v>
      </c>
      <c r="AN6" s="285">
        <v>-401366.49</v>
      </c>
      <c r="AO6" s="285">
        <v>31753.48</v>
      </c>
      <c r="AP6" s="285">
        <v>-58192.37</v>
      </c>
      <c r="AQ6" s="285">
        <v>-140705.57999999999</v>
      </c>
      <c r="AR6" s="285">
        <v>0</v>
      </c>
      <c r="AS6" s="285">
        <v>0</v>
      </c>
      <c r="AT6" s="285">
        <v>0</v>
      </c>
      <c r="AU6" s="285">
        <v>0</v>
      </c>
      <c r="AV6" s="285">
        <v>0</v>
      </c>
    </row>
    <row r="7" spans="1:48" x14ac:dyDescent="0.35">
      <c r="A7" s="285" t="s">
        <v>10</v>
      </c>
      <c r="B7" s="285">
        <v>1</v>
      </c>
      <c r="C7" s="285">
        <v>1026</v>
      </c>
      <c r="D7" s="285">
        <v>1</v>
      </c>
      <c r="E7" s="285" t="s">
        <v>34</v>
      </c>
      <c r="F7" s="285"/>
      <c r="G7" s="285">
        <v>1854.44</v>
      </c>
      <c r="H7" s="285">
        <v>0</v>
      </c>
      <c r="I7" s="285">
        <v>-9.9499999999999993</v>
      </c>
      <c r="J7" s="285">
        <v>0</v>
      </c>
      <c r="K7" s="285">
        <v>-9.9499999999999993</v>
      </c>
      <c r="L7" s="285">
        <v>0</v>
      </c>
      <c r="M7" s="285">
        <v>-9.9499999999999993</v>
      </c>
      <c r="N7" s="285">
        <v>0</v>
      </c>
      <c r="O7" s="285">
        <v>-9.9499999999999993</v>
      </c>
      <c r="P7" s="285">
        <v>0</v>
      </c>
      <c r="Q7" s="285">
        <v>-9.9499999999999993</v>
      </c>
      <c r="R7" s="285">
        <v>-165</v>
      </c>
      <c r="S7" s="285">
        <v>-695.39</v>
      </c>
      <c r="T7" s="285">
        <v>0</v>
      </c>
      <c r="U7" s="285">
        <v>944.3</v>
      </c>
      <c r="V7" s="285">
        <v>0</v>
      </c>
      <c r="W7" s="285">
        <v>0</v>
      </c>
      <c r="X7" s="285">
        <v>0</v>
      </c>
      <c r="Y7" s="285">
        <v>-4</v>
      </c>
      <c r="Z7" s="285">
        <v>-4</v>
      </c>
      <c r="AA7" s="285">
        <v>373.48</v>
      </c>
      <c r="AB7" s="285">
        <v>-13.95</v>
      </c>
      <c r="AC7" s="285">
        <v>-13.95</v>
      </c>
      <c r="AD7" s="285">
        <v>-13.95</v>
      </c>
      <c r="AE7" s="285">
        <v>13.95</v>
      </c>
      <c r="AF7" s="285">
        <v>0</v>
      </c>
      <c r="AG7" s="285">
        <v>0</v>
      </c>
      <c r="AH7" s="285">
        <v>0</v>
      </c>
      <c r="AI7" s="285">
        <v>1281.8800000000001</v>
      </c>
      <c r="AJ7" s="285">
        <v>-9.9499999999999993</v>
      </c>
      <c r="AK7" s="285">
        <v>0</v>
      </c>
      <c r="AL7" s="285">
        <v>-9.9499999999999993</v>
      </c>
      <c r="AM7" s="285">
        <v>0</v>
      </c>
      <c r="AN7" s="285">
        <v>-9.9499999999999993</v>
      </c>
      <c r="AO7" s="285">
        <v>0</v>
      </c>
      <c r="AP7" s="285">
        <v>0</v>
      </c>
      <c r="AQ7" s="285">
        <v>0</v>
      </c>
      <c r="AR7" s="285">
        <v>0</v>
      </c>
      <c r="AS7" s="285">
        <v>0</v>
      </c>
      <c r="AT7" s="285">
        <v>0</v>
      </c>
      <c r="AU7" s="285">
        <v>0</v>
      </c>
      <c r="AV7" s="285">
        <v>0</v>
      </c>
    </row>
    <row r="8" spans="1:48" x14ac:dyDescent="0.35">
      <c r="A8" s="285" t="s">
        <v>10</v>
      </c>
      <c r="B8" s="285">
        <v>1</v>
      </c>
      <c r="C8" s="285">
        <v>1027</v>
      </c>
      <c r="D8" s="285">
        <v>1</v>
      </c>
      <c r="E8" s="285" t="s">
        <v>35</v>
      </c>
      <c r="F8" s="285"/>
      <c r="G8" s="285">
        <v>576.73</v>
      </c>
      <c r="H8" s="285">
        <v>-18.73</v>
      </c>
      <c r="I8" s="285">
        <v>3.79</v>
      </c>
      <c r="J8" s="285">
        <v>5.04</v>
      </c>
      <c r="K8" s="285">
        <v>5</v>
      </c>
      <c r="L8" s="285">
        <v>52.46</v>
      </c>
      <c r="M8" s="285">
        <v>0.82</v>
      </c>
      <c r="N8" s="285">
        <v>0.18</v>
      </c>
      <c r="O8" s="285">
        <v>-75.45</v>
      </c>
      <c r="P8" s="285">
        <v>39.56</v>
      </c>
      <c r="Q8" s="285">
        <v>7.95</v>
      </c>
      <c r="R8" s="285">
        <v>1.63</v>
      </c>
      <c r="S8" s="285">
        <v>-268.95</v>
      </c>
      <c r="T8" s="285">
        <v>0</v>
      </c>
      <c r="U8" s="285">
        <v>330.03</v>
      </c>
      <c r="V8" s="285">
        <v>-49.95</v>
      </c>
      <c r="W8" s="285">
        <v>-40.130000000000003</v>
      </c>
      <c r="X8" s="285">
        <v>-5.39</v>
      </c>
      <c r="Y8" s="285">
        <v>-1.37</v>
      </c>
      <c r="Z8" s="285">
        <v>0</v>
      </c>
      <c r="AA8" s="285">
        <v>162.44999999999999</v>
      </c>
      <c r="AB8" s="285">
        <v>-46.32</v>
      </c>
      <c r="AC8" s="285">
        <v>-41.58</v>
      </c>
      <c r="AD8" s="285">
        <v>68.790000000000006</v>
      </c>
      <c r="AE8" s="285">
        <v>6.1</v>
      </c>
      <c r="AF8" s="285">
        <v>107.64</v>
      </c>
      <c r="AG8" s="285">
        <v>-94.62</v>
      </c>
      <c r="AH8" s="285">
        <v>0</v>
      </c>
      <c r="AI8" s="285">
        <v>395.65</v>
      </c>
      <c r="AJ8" s="285">
        <v>26.38</v>
      </c>
      <c r="AK8" s="285">
        <v>-20.39</v>
      </c>
      <c r="AL8" s="285">
        <v>1.37</v>
      </c>
      <c r="AM8" s="285">
        <v>-25.65</v>
      </c>
      <c r="AN8" s="285">
        <v>34.950000000000003</v>
      </c>
      <c r="AO8" s="285">
        <v>20.21</v>
      </c>
      <c r="AP8" s="285">
        <v>35.299999999999997</v>
      </c>
      <c r="AQ8" s="285">
        <v>0</v>
      </c>
      <c r="AR8" s="285">
        <v>0</v>
      </c>
      <c r="AS8" s="285">
        <v>0</v>
      </c>
      <c r="AT8" s="285">
        <v>0</v>
      </c>
      <c r="AU8" s="285">
        <v>0</v>
      </c>
      <c r="AV8" s="285">
        <v>0</v>
      </c>
    </row>
    <row r="9" spans="1:48" x14ac:dyDescent="0.35">
      <c r="A9" s="285" t="s">
        <v>10</v>
      </c>
      <c r="B9" s="285">
        <v>1</v>
      </c>
      <c r="C9" s="285">
        <v>1030</v>
      </c>
      <c r="D9" s="285">
        <v>1</v>
      </c>
      <c r="E9" s="285" t="s">
        <v>36</v>
      </c>
      <c r="F9" s="285">
        <v>1001</v>
      </c>
      <c r="G9" s="285">
        <v>0</v>
      </c>
      <c r="H9" s="285">
        <v>0</v>
      </c>
      <c r="I9" s="285">
        <v>0</v>
      </c>
      <c r="J9" s="285">
        <v>0</v>
      </c>
      <c r="K9" s="285">
        <v>0</v>
      </c>
      <c r="L9" s="285">
        <v>72821.679999999993</v>
      </c>
      <c r="M9" s="285">
        <v>-72821.679999999993</v>
      </c>
      <c r="N9" s="285">
        <v>0</v>
      </c>
      <c r="O9" s="285">
        <v>0</v>
      </c>
      <c r="P9" s="285">
        <v>0</v>
      </c>
      <c r="Q9" s="285">
        <v>1035000</v>
      </c>
      <c r="R9" s="285">
        <v>-1035000</v>
      </c>
      <c r="S9" s="285">
        <v>0</v>
      </c>
      <c r="T9" s="285">
        <v>0</v>
      </c>
      <c r="U9" s="285">
        <v>0</v>
      </c>
      <c r="V9" s="285">
        <v>429000</v>
      </c>
      <c r="W9" s="285">
        <v>-429000</v>
      </c>
      <c r="X9" s="285">
        <v>0</v>
      </c>
      <c r="Y9" s="285">
        <v>0</v>
      </c>
      <c r="Z9" s="285">
        <v>0</v>
      </c>
      <c r="AA9" s="285">
        <v>2006.27</v>
      </c>
      <c r="AB9" s="285">
        <v>21161.599999999999</v>
      </c>
      <c r="AC9" s="285">
        <v>0</v>
      </c>
      <c r="AD9" s="285">
        <v>0</v>
      </c>
      <c r="AE9" s="285">
        <v>0</v>
      </c>
      <c r="AF9" s="285">
        <v>-2006.27</v>
      </c>
      <c r="AG9" s="285">
        <v>-21161.599999999999</v>
      </c>
      <c r="AH9" s="285">
        <v>0</v>
      </c>
      <c r="AI9" s="285">
        <v>0</v>
      </c>
      <c r="AJ9" s="285">
        <v>0</v>
      </c>
      <c r="AK9" s="285">
        <v>0</v>
      </c>
      <c r="AL9" s="285">
        <v>0</v>
      </c>
      <c r="AM9" s="285">
        <v>0</v>
      </c>
      <c r="AN9" s="285">
        <v>0</v>
      </c>
      <c r="AO9" s="285">
        <v>183.96</v>
      </c>
      <c r="AP9" s="285">
        <v>-183.96</v>
      </c>
      <c r="AQ9" s="285">
        <v>0</v>
      </c>
      <c r="AR9" s="285">
        <v>0</v>
      </c>
      <c r="AS9" s="285">
        <v>0</v>
      </c>
      <c r="AT9" s="285">
        <v>0</v>
      </c>
      <c r="AU9" s="285">
        <v>0</v>
      </c>
      <c r="AV9" s="285">
        <v>0</v>
      </c>
    </row>
    <row r="10" spans="1:48" x14ac:dyDescent="0.35">
      <c r="A10" s="285" t="s">
        <v>10</v>
      </c>
      <c r="B10" s="285">
        <v>1</v>
      </c>
      <c r="C10" s="285">
        <v>1031</v>
      </c>
      <c r="D10" s="285">
        <v>1</v>
      </c>
      <c r="E10" s="285" t="s">
        <v>37</v>
      </c>
      <c r="F10" s="285"/>
      <c r="G10" s="285">
        <v>17573.22</v>
      </c>
      <c r="H10" s="285">
        <v>0</v>
      </c>
      <c r="I10" s="285">
        <v>0</v>
      </c>
      <c r="J10" s="285">
        <v>0</v>
      </c>
      <c r="K10" s="285">
        <v>800033.6</v>
      </c>
      <c r="L10" s="285">
        <v>208.32</v>
      </c>
      <c r="M10" s="285">
        <v>183.68</v>
      </c>
      <c r="N10" s="285">
        <v>-349875.37</v>
      </c>
      <c r="O10" s="285">
        <v>-119903.92</v>
      </c>
      <c r="P10" s="285">
        <v>400144.2</v>
      </c>
      <c r="Q10" s="285">
        <v>-124885.12</v>
      </c>
      <c r="R10" s="285">
        <v>-124373.4</v>
      </c>
      <c r="S10" s="285">
        <v>-299949.98</v>
      </c>
      <c r="T10" s="285">
        <v>0</v>
      </c>
      <c r="U10" s="285">
        <v>199155.23</v>
      </c>
      <c r="V10" s="285">
        <v>-179989.9</v>
      </c>
      <c r="W10" s="285">
        <v>200022.35</v>
      </c>
      <c r="X10" s="285">
        <v>-214989.92</v>
      </c>
      <c r="Y10" s="285">
        <v>742032.64</v>
      </c>
      <c r="Z10" s="285">
        <v>-229949.66</v>
      </c>
      <c r="AA10" s="285">
        <v>-199992.57</v>
      </c>
      <c r="AB10" s="285">
        <v>-149996.91</v>
      </c>
      <c r="AC10" s="285">
        <v>-159998.35999999999</v>
      </c>
      <c r="AD10" s="285">
        <v>414184.87</v>
      </c>
      <c r="AE10" s="285">
        <v>-99584.8</v>
      </c>
      <c r="AF10" s="285">
        <v>-299883.95</v>
      </c>
      <c r="AG10" s="285">
        <v>32145.89</v>
      </c>
      <c r="AH10" s="285">
        <v>0</v>
      </c>
      <c r="AI10" s="285">
        <v>53154.91</v>
      </c>
      <c r="AJ10" s="285">
        <v>0</v>
      </c>
      <c r="AK10" s="285">
        <v>-50009.95</v>
      </c>
      <c r="AL10" s="285">
        <v>-9.9499999999999993</v>
      </c>
      <c r="AM10" s="285">
        <v>-9.9499999999999993</v>
      </c>
      <c r="AN10" s="285">
        <v>-9.9499999999999993</v>
      </c>
      <c r="AO10" s="285">
        <v>-9.9499999999999993</v>
      </c>
      <c r="AP10" s="285">
        <v>-9.9499999999999993</v>
      </c>
      <c r="AQ10" s="285">
        <v>0</v>
      </c>
      <c r="AR10" s="285">
        <v>0</v>
      </c>
      <c r="AS10" s="285">
        <v>0</v>
      </c>
      <c r="AT10" s="285">
        <v>0</v>
      </c>
      <c r="AU10" s="285">
        <v>0</v>
      </c>
      <c r="AV10" s="285">
        <v>0</v>
      </c>
    </row>
    <row r="11" spans="1:48" x14ac:dyDescent="0.35">
      <c r="A11" s="285" t="s">
        <v>10</v>
      </c>
      <c r="B11" s="285">
        <v>1</v>
      </c>
      <c r="C11" s="285">
        <v>1032</v>
      </c>
      <c r="D11" s="285">
        <v>1</v>
      </c>
      <c r="E11" s="285" t="s">
        <v>38</v>
      </c>
      <c r="F11" s="285"/>
      <c r="G11" s="285">
        <v>714796.84</v>
      </c>
      <c r="H11" s="285">
        <v>-289815.82</v>
      </c>
      <c r="I11" s="285">
        <v>-289912.56</v>
      </c>
      <c r="J11" s="285">
        <v>48.84</v>
      </c>
      <c r="K11" s="285">
        <v>1420164.8</v>
      </c>
      <c r="L11" s="285">
        <v>792.67</v>
      </c>
      <c r="M11" s="285">
        <v>-1189577.72</v>
      </c>
      <c r="N11" s="285">
        <v>120.6</v>
      </c>
      <c r="O11" s="285">
        <v>128.63999999999999</v>
      </c>
      <c r="P11" s="285">
        <v>1600763.69</v>
      </c>
      <c r="Q11" s="285">
        <v>-911372.21</v>
      </c>
      <c r="R11" s="285">
        <v>750720.35</v>
      </c>
      <c r="S11" s="285">
        <v>-586159.43999999994</v>
      </c>
      <c r="T11" s="285">
        <v>0</v>
      </c>
      <c r="U11" s="285">
        <v>1220698.68</v>
      </c>
      <c r="V11" s="285">
        <v>-656876.12</v>
      </c>
      <c r="W11" s="285">
        <v>-299004.84999999998</v>
      </c>
      <c r="X11" s="285">
        <v>112.53</v>
      </c>
      <c r="Y11" s="285">
        <v>1300316.31</v>
      </c>
      <c r="Z11" s="285">
        <v>960.64</v>
      </c>
      <c r="AA11" s="285">
        <v>-1129498.33</v>
      </c>
      <c r="AB11" s="285">
        <v>173.42</v>
      </c>
      <c r="AC11" s="285">
        <v>2150458.12</v>
      </c>
      <c r="AD11" s="285">
        <v>-998897.03</v>
      </c>
      <c r="AE11" s="285">
        <v>-816591.14</v>
      </c>
      <c r="AF11" s="285">
        <v>-545010.22</v>
      </c>
      <c r="AG11" s="285">
        <v>68181.929999999993</v>
      </c>
      <c r="AH11" s="285">
        <v>0</v>
      </c>
      <c r="AI11" s="285">
        <v>295023.94</v>
      </c>
      <c r="AJ11" s="285">
        <v>-61816.12</v>
      </c>
      <c r="AK11" s="285">
        <v>-199905.15</v>
      </c>
      <c r="AL11" s="285">
        <v>28.21</v>
      </c>
      <c r="AM11" s="285">
        <v>1300497.71</v>
      </c>
      <c r="AN11" s="285">
        <v>-1135470.3899999999</v>
      </c>
      <c r="AO11" s="285">
        <v>172.8</v>
      </c>
      <c r="AP11" s="285">
        <v>185.38</v>
      </c>
      <c r="AQ11" s="285">
        <v>0</v>
      </c>
      <c r="AR11" s="285">
        <v>0</v>
      </c>
      <c r="AS11" s="285">
        <v>0</v>
      </c>
      <c r="AT11" s="285">
        <v>0</v>
      </c>
      <c r="AU11" s="285">
        <v>0</v>
      </c>
      <c r="AV11" s="285">
        <v>0</v>
      </c>
    </row>
    <row r="12" spans="1:48" x14ac:dyDescent="0.35">
      <c r="A12" s="285" t="s">
        <v>10</v>
      </c>
      <c r="B12" s="285">
        <v>1</v>
      </c>
      <c r="C12" s="285">
        <v>1040</v>
      </c>
      <c r="D12" s="285">
        <v>1</v>
      </c>
      <c r="E12" s="285" t="s">
        <v>39</v>
      </c>
      <c r="F12" s="285"/>
      <c r="G12" s="285">
        <v>0</v>
      </c>
      <c r="H12" s="285">
        <v>0</v>
      </c>
      <c r="I12" s="285">
        <v>0</v>
      </c>
      <c r="J12" s="285">
        <v>0</v>
      </c>
      <c r="K12" s="285">
        <v>0</v>
      </c>
      <c r="L12" s="285">
        <v>0</v>
      </c>
      <c r="M12" s="285">
        <v>0</v>
      </c>
      <c r="N12" s="285">
        <v>0</v>
      </c>
      <c r="O12" s="285">
        <v>0</v>
      </c>
      <c r="P12" s="285">
        <v>0</v>
      </c>
      <c r="Q12" s="285">
        <v>0</v>
      </c>
      <c r="R12" s="285">
        <v>0</v>
      </c>
      <c r="S12" s="285">
        <v>49956.65</v>
      </c>
      <c r="T12" s="285">
        <v>0</v>
      </c>
      <c r="U12" s="285">
        <v>49956.65</v>
      </c>
      <c r="V12" s="285">
        <v>0</v>
      </c>
      <c r="W12" s="285">
        <v>0</v>
      </c>
      <c r="X12" s="285">
        <v>0</v>
      </c>
      <c r="Y12" s="285">
        <v>0</v>
      </c>
      <c r="Z12" s="285">
        <v>0</v>
      </c>
      <c r="AA12" s="285">
        <v>0</v>
      </c>
      <c r="AB12" s="285">
        <v>0</v>
      </c>
      <c r="AC12" s="285">
        <v>0</v>
      </c>
      <c r="AD12" s="285">
        <v>0</v>
      </c>
      <c r="AE12" s="285">
        <v>-9.9499999999999993</v>
      </c>
      <c r="AF12" s="285">
        <v>0</v>
      </c>
      <c r="AG12" s="285">
        <v>-9.9499999999999993</v>
      </c>
      <c r="AH12" s="285">
        <v>0</v>
      </c>
      <c r="AI12" s="285">
        <v>49936.75</v>
      </c>
      <c r="AJ12" s="285">
        <v>0</v>
      </c>
      <c r="AK12" s="285">
        <v>-9.9499999999999993</v>
      </c>
      <c r="AL12" s="285">
        <v>0</v>
      </c>
      <c r="AM12" s="285">
        <v>-9.9499999999999993</v>
      </c>
      <c r="AN12" s="285">
        <v>0</v>
      </c>
      <c r="AO12" s="285">
        <v>23952.93</v>
      </c>
      <c r="AP12" s="285">
        <v>-2460.96</v>
      </c>
      <c r="AQ12" s="285">
        <v>0</v>
      </c>
      <c r="AR12" s="285">
        <v>0</v>
      </c>
      <c r="AS12" s="285">
        <v>0</v>
      </c>
      <c r="AT12" s="285">
        <v>0</v>
      </c>
      <c r="AU12" s="285">
        <v>0</v>
      </c>
      <c r="AV12" s="285">
        <v>0</v>
      </c>
    </row>
    <row r="13" spans="1:48" x14ac:dyDescent="0.35">
      <c r="A13" s="285" t="s">
        <v>10</v>
      </c>
      <c r="B13" s="285">
        <v>1</v>
      </c>
      <c r="C13" s="285">
        <v>1050</v>
      </c>
      <c r="D13" s="285">
        <v>1</v>
      </c>
      <c r="E13" s="285" t="s">
        <v>40</v>
      </c>
      <c r="F13" s="285"/>
      <c r="G13" s="285">
        <v>7595.83</v>
      </c>
      <c r="H13" s="285">
        <v>0</v>
      </c>
      <c r="I13" s="285">
        <v>0</v>
      </c>
      <c r="J13" s="285">
        <v>0</v>
      </c>
      <c r="K13" s="285">
        <v>300012.65000000002</v>
      </c>
      <c r="L13" s="285">
        <v>-93077.4</v>
      </c>
      <c r="M13" s="285">
        <v>192155.57</v>
      </c>
      <c r="N13" s="285">
        <v>83.7</v>
      </c>
      <c r="O13" s="285">
        <v>89.28</v>
      </c>
      <c r="P13" s="285">
        <v>78.12</v>
      </c>
      <c r="Q13" s="285">
        <v>65.209999999999994</v>
      </c>
      <c r="R13" s="285">
        <v>90053.79</v>
      </c>
      <c r="S13" s="285">
        <v>-293731.94</v>
      </c>
      <c r="T13" s="285">
        <v>0</v>
      </c>
      <c r="U13" s="285">
        <v>203324.81</v>
      </c>
      <c r="V13" s="285">
        <v>22.96</v>
      </c>
      <c r="W13" s="285">
        <v>17.36</v>
      </c>
      <c r="X13" s="285">
        <v>17.36</v>
      </c>
      <c r="Y13" s="285">
        <v>11.76</v>
      </c>
      <c r="Z13" s="285">
        <v>15.67</v>
      </c>
      <c r="AA13" s="285">
        <v>3.3</v>
      </c>
      <c r="AB13" s="285">
        <v>3.19</v>
      </c>
      <c r="AC13" s="285">
        <v>3.63</v>
      </c>
      <c r="AD13" s="285">
        <v>2.42</v>
      </c>
      <c r="AE13" s="285">
        <v>45.14</v>
      </c>
      <c r="AF13" s="285">
        <v>-69216.36</v>
      </c>
      <c r="AG13" s="285">
        <v>50.17</v>
      </c>
      <c r="AH13" s="285">
        <v>0</v>
      </c>
      <c r="AI13" s="285">
        <v>134301.41</v>
      </c>
      <c r="AJ13" s="285">
        <v>0</v>
      </c>
      <c r="AK13" s="285">
        <v>-58339.44</v>
      </c>
      <c r="AL13" s="285">
        <v>0</v>
      </c>
      <c r="AM13" s="285">
        <v>0</v>
      </c>
      <c r="AN13" s="285">
        <v>0</v>
      </c>
      <c r="AO13" s="285">
        <v>0</v>
      </c>
      <c r="AP13" s="285">
        <v>0</v>
      </c>
      <c r="AQ13" s="285">
        <v>0</v>
      </c>
      <c r="AR13" s="285">
        <v>0</v>
      </c>
      <c r="AS13" s="285">
        <v>0</v>
      </c>
      <c r="AT13" s="285">
        <v>0</v>
      </c>
      <c r="AU13" s="285">
        <v>0</v>
      </c>
      <c r="AV13" s="285">
        <v>0</v>
      </c>
    </row>
    <row r="14" spans="1:48" x14ac:dyDescent="0.35">
      <c r="A14" s="285" t="s">
        <v>10</v>
      </c>
      <c r="B14" s="285">
        <v>1</v>
      </c>
      <c r="C14" s="285">
        <v>1075</v>
      </c>
      <c r="D14" s="285">
        <v>1</v>
      </c>
      <c r="E14" s="285" t="s">
        <v>41</v>
      </c>
      <c r="F14" s="285">
        <v>1181</v>
      </c>
      <c r="G14" s="285">
        <v>1029619.57</v>
      </c>
      <c r="H14" s="285">
        <v>838.96</v>
      </c>
      <c r="I14" s="285">
        <v>810.99</v>
      </c>
      <c r="J14" s="285">
        <v>-170529.99</v>
      </c>
      <c r="K14" s="285">
        <v>675.5</v>
      </c>
      <c r="L14" s="285">
        <v>675.68</v>
      </c>
      <c r="M14" s="285">
        <v>745.57</v>
      </c>
      <c r="N14" s="285">
        <v>326.27999999999997</v>
      </c>
      <c r="O14" s="285">
        <v>1135.2</v>
      </c>
      <c r="P14" s="285">
        <v>662.15</v>
      </c>
      <c r="Q14" s="285">
        <v>733.1</v>
      </c>
      <c r="R14" s="285">
        <v>662.15</v>
      </c>
      <c r="S14" s="285">
        <v>780.39</v>
      </c>
      <c r="T14" s="285">
        <v>0</v>
      </c>
      <c r="U14" s="285">
        <v>867135.55</v>
      </c>
      <c r="V14" s="285">
        <v>709.45</v>
      </c>
      <c r="W14" s="285">
        <v>733.1</v>
      </c>
      <c r="X14" s="285">
        <v>733.1</v>
      </c>
      <c r="Y14" s="285">
        <v>685.8</v>
      </c>
      <c r="Z14" s="285">
        <v>756.74</v>
      </c>
      <c r="AA14" s="285">
        <v>709.45</v>
      </c>
      <c r="AB14" s="285">
        <v>331.08</v>
      </c>
      <c r="AC14" s="285">
        <v>629.61</v>
      </c>
      <c r="AD14" s="285">
        <v>946.49</v>
      </c>
      <c r="AE14" s="285">
        <v>825</v>
      </c>
      <c r="AF14" s="285">
        <v>1291.32</v>
      </c>
      <c r="AG14" s="285">
        <v>1183.7</v>
      </c>
      <c r="AH14" s="285">
        <v>0</v>
      </c>
      <c r="AI14" s="285">
        <v>876670.39</v>
      </c>
      <c r="AJ14" s="285">
        <v>1040.23</v>
      </c>
      <c r="AK14" s="285">
        <v>-784470.27</v>
      </c>
      <c r="AL14" s="285">
        <v>132.1</v>
      </c>
      <c r="AM14" s="285">
        <v>119.3</v>
      </c>
      <c r="AN14" s="285">
        <v>140.61000000000001</v>
      </c>
      <c r="AO14" s="285">
        <v>127.84</v>
      </c>
      <c r="AP14" s="285">
        <v>123.57</v>
      </c>
      <c r="AQ14" s="285">
        <v>0</v>
      </c>
      <c r="AR14" s="285">
        <v>0</v>
      </c>
      <c r="AS14" s="285">
        <v>0</v>
      </c>
      <c r="AT14" s="285">
        <v>0</v>
      </c>
      <c r="AU14" s="285">
        <v>0</v>
      </c>
      <c r="AV14" s="285">
        <v>0</v>
      </c>
    </row>
    <row r="15" spans="1:48" x14ac:dyDescent="0.35">
      <c r="A15" s="285" t="s">
        <v>10</v>
      </c>
      <c r="B15" s="285">
        <v>1</v>
      </c>
      <c r="C15" s="285">
        <v>1076</v>
      </c>
      <c r="D15" s="285">
        <v>1</v>
      </c>
      <c r="E15" s="285" t="s">
        <v>42</v>
      </c>
      <c r="F15" s="285"/>
      <c r="G15" s="285">
        <v>2717604.9</v>
      </c>
      <c r="H15" s="285">
        <v>2230.3000000000002</v>
      </c>
      <c r="I15" s="285">
        <v>2155.96</v>
      </c>
      <c r="J15" s="285">
        <v>2453.33</v>
      </c>
      <c r="K15" s="285">
        <v>2230.3000000000002</v>
      </c>
      <c r="L15" s="285">
        <v>2155.96</v>
      </c>
      <c r="M15" s="285">
        <v>2378.9899999999998</v>
      </c>
      <c r="N15" s="285">
        <v>2230.3000000000002</v>
      </c>
      <c r="O15" s="285">
        <v>2378.98</v>
      </c>
      <c r="P15" s="285">
        <v>2081.62</v>
      </c>
      <c r="Q15" s="285">
        <v>2304.64</v>
      </c>
      <c r="R15" s="285">
        <v>520.41</v>
      </c>
      <c r="S15" s="285">
        <v>-2740725.69</v>
      </c>
      <c r="T15" s="285">
        <v>0</v>
      </c>
      <c r="U15" s="285">
        <v>0</v>
      </c>
      <c r="V15" s="285">
        <v>0</v>
      </c>
      <c r="W15" s="285">
        <v>0</v>
      </c>
      <c r="X15" s="285">
        <v>0</v>
      </c>
      <c r="Y15" s="285">
        <v>0</v>
      </c>
      <c r="Z15" s="285">
        <v>0</v>
      </c>
      <c r="AA15" s="285">
        <v>0</v>
      </c>
      <c r="AB15" s="285">
        <v>0</v>
      </c>
      <c r="AC15" s="285">
        <v>0</v>
      </c>
      <c r="AD15" s="285">
        <v>0</v>
      </c>
      <c r="AE15" s="285">
        <v>0</v>
      </c>
      <c r="AF15" s="285">
        <v>0</v>
      </c>
      <c r="AG15" s="285">
        <v>0</v>
      </c>
      <c r="AH15" s="285">
        <v>0</v>
      </c>
      <c r="AI15" s="285">
        <v>0</v>
      </c>
      <c r="AJ15" s="285">
        <v>0</v>
      </c>
      <c r="AK15" s="285">
        <v>0</v>
      </c>
      <c r="AL15" s="285">
        <v>0</v>
      </c>
      <c r="AM15" s="285">
        <v>0</v>
      </c>
      <c r="AN15" s="285">
        <v>0</v>
      </c>
      <c r="AO15" s="285">
        <v>0</v>
      </c>
      <c r="AP15" s="285">
        <v>0</v>
      </c>
      <c r="AQ15" s="285">
        <v>0</v>
      </c>
      <c r="AR15" s="285">
        <v>0</v>
      </c>
      <c r="AS15" s="285">
        <v>0</v>
      </c>
      <c r="AT15" s="285">
        <v>0</v>
      </c>
      <c r="AU15" s="285">
        <v>0</v>
      </c>
      <c r="AV15" s="285">
        <v>0</v>
      </c>
    </row>
    <row r="16" spans="1:48" x14ac:dyDescent="0.35">
      <c r="A16" s="285" t="s">
        <v>10</v>
      </c>
      <c r="B16" s="285">
        <v>1</v>
      </c>
      <c r="C16" s="285">
        <v>1077</v>
      </c>
      <c r="D16" s="285">
        <v>1</v>
      </c>
      <c r="E16" s="285" t="s">
        <v>43</v>
      </c>
      <c r="F16" s="285"/>
      <c r="G16" s="285">
        <v>477.51</v>
      </c>
      <c r="H16" s="285">
        <v>0</v>
      </c>
      <c r="I16" s="285">
        <v>0</v>
      </c>
      <c r="J16" s="285">
        <v>0</v>
      </c>
      <c r="K16" s="285">
        <v>0</v>
      </c>
      <c r="L16" s="285">
        <v>0</v>
      </c>
      <c r="M16" s="285">
        <v>0</v>
      </c>
      <c r="N16" s="285">
        <v>0</v>
      </c>
      <c r="O16" s="285">
        <v>0</v>
      </c>
      <c r="P16" s="285">
        <v>0</v>
      </c>
      <c r="Q16" s="285">
        <v>0</v>
      </c>
      <c r="R16" s="285">
        <v>0</v>
      </c>
      <c r="S16" s="285">
        <v>0</v>
      </c>
      <c r="T16" s="285">
        <v>0</v>
      </c>
      <c r="U16" s="285">
        <v>477.51</v>
      </c>
      <c r="V16" s="285">
        <v>0</v>
      </c>
      <c r="W16" s="285">
        <v>0</v>
      </c>
      <c r="X16" s="285">
        <v>0</v>
      </c>
      <c r="Y16" s="285">
        <v>0</v>
      </c>
      <c r="Z16" s="285">
        <v>0</v>
      </c>
      <c r="AA16" s="285">
        <v>0</v>
      </c>
      <c r="AB16" s="285">
        <v>0</v>
      </c>
      <c r="AC16" s="285">
        <v>0</v>
      </c>
      <c r="AD16" s="285">
        <v>0</v>
      </c>
      <c r="AE16" s="285">
        <v>0</v>
      </c>
      <c r="AF16" s="285">
        <v>0</v>
      </c>
      <c r="AG16" s="285">
        <v>0</v>
      </c>
      <c r="AH16" s="285">
        <v>0</v>
      </c>
      <c r="AI16" s="285">
        <v>477.51</v>
      </c>
      <c r="AJ16" s="285">
        <v>0</v>
      </c>
      <c r="AK16" s="285">
        <v>0</v>
      </c>
      <c r="AL16" s="285">
        <v>0</v>
      </c>
      <c r="AM16" s="285">
        <v>0</v>
      </c>
      <c r="AN16" s="285">
        <v>0</v>
      </c>
      <c r="AO16" s="285">
        <v>0</v>
      </c>
      <c r="AP16" s="285">
        <v>0</v>
      </c>
      <c r="AQ16" s="285">
        <v>0</v>
      </c>
      <c r="AR16" s="285">
        <v>0</v>
      </c>
      <c r="AS16" s="285">
        <v>0</v>
      </c>
      <c r="AT16" s="285">
        <v>0</v>
      </c>
      <c r="AU16" s="285">
        <v>0</v>
      </c>
      <c r="AV16" s="285">
        <v>0</v>
      </c>
    </row>
    <row r="17" spans="1:48" x14ac:dyDescent="0.35">
      <c r="A17" s="285" t="s">
        <v>10</v>
      </c>
      <c r="B17" s="285">
        <v>1</v>
      </c>
      <c r="C17" s="285">
        <v>1080</v>
      </c>
      <c r="D17" s="285">
        <v>1</v>
      </c>
      <c r="E17" s="285" t="s">
        <v>44</v>
      </c>
      <c r="F17" s="285"/>
      <c r="G17" s="285">
        <v>32252.76</v>
      </c>
      <c r="H17" s="285">
        <v>8471.99</v>
      </c>
      <c r="I17" s="285">
        <v>8472</v>
      </c>
      <c r="J17" s="285">
        <v>0</v>
      </c>
      <c r="K17" s="285">
        <v>0</v>
      </c>
      <c r="L17" s="285">
        <v>-9.9499999999999993</v>
      </c>
      <c r="M17" s="285">
        <v>-25868.37</v>
      </c>
      <c r="N17" s="285">
        <v>0</v>
      </c>
      <c r="O17" s="285">
        <v>335.43</v>
      </c>
      <c r="P17" s="285">
        <v>0</v>
      </c>
      <c r="Q17" s="285">
        <v>605.61</v>
      </c>
      <c r="R17" s="285">
        <v>0</v>
      </c>
      <c r="S17" s="285">
        <v>0</v>
      </c>
      <c r="T17" s="285">
        <v>0</v>
      </c>
      <c r="U17" s="285">
        <v>24259.47</v>
      </c>
      <c r="V17" s="285">
        <v>0</v>
      </c>
      <c r="W17" s="285">
        <v>0</v>
      </c>
      <c r="X17" s="285">
        <v>0</v>
      </c>
      <c r="Y17" s="285">
        <v>-4</v>
      </c>
      <c r="Z17" s="285">
        <v>-835937.45</v>
      </c>
      <c r="AA17" s="285">
        <v>849320.9</v>
      </c>
      <c r="AB17" s="285">
        <v>-4</v>
      </c>
      <c r="AC17" s="285">
        <v>-4</v>
      </c>
      <c r="AD17" s="285">
        <v>5058.58</v>
      </c>
      <c r="AE17" s="285">
        <v>4.2</v>
      </c>
      <c r="AF17" s="285">
        <v>2006.27</v>
      </c>
      <c r="AG17" s="285">
        <v>0</v>
      </c>
      <c r="AH17" s="285">
        <v>0</v>
      </c>
      <c r="AI17" s="285">
        <v>44699.97</v>
      </c>
      <c r="AJ17" s="285">
        <v>0</v>
      </c>
      <c r="AK17" s="285">
        <v>-16411.45</v>
      </c>
      <c r="AL17" s="285">
        <v>0</v>
      </c>
      <c r="AM17" s="285">
        <v>0</v>
      </c>
      <c r="AN17" s="285">
        <v>0</v>
      </c>
      <c r="AO17" s="285">
        <v>0</v>
      </c>
      <c r="AP17" s="285">
        <v>0</v>
      </c>
      <c r="AQ17" s="285">
        <v>0</v>
      </c>
      <c r="AR17" s="285">
        <v>0</v>
      </c>
      <c r="AS17" s="285">
        <v>0</v>
      </c>
      <c r="AT17" s="285">
        <v>0</v>
      </c>
      <c r="AU17" s="285">
        <v>0</v>
      </c>
      <c r="AV17" s="285">
        <v>0</v>
      </c>
    </row>
    <row r="18" spans="1:48" x14ac:dyDescent="0.35">
      <c r="A18" s="285" t="s">
        <v>10</v>
      </c>
      <c r="B18" s="285">
        <v>1</v>
      </c>
      <c r="C18" s="285">
        <v>1082</v>
      </c>
      <c r="D18" s="285">
        <v>1</v>
      </c>
      <c r="E18" s="285" t="s">
        <v>45</v>
      </c>
      <c r="F18" s="285"/>
      <c r="G18" s="285">
        <v>0</v>
      </c>
      <c r="H18" s="285">
        <v>0</v>
      </c>
      <c r="I18" s="285">
        <v>0</v>
      </c>
      <c r="J18" s="285">
        <v>0</v>
      </c>
      <c r="K18" s="285">
        <v>0</v>
      </c>
      <c r="L18" s="285">
        <v>0</v>
      </c>
      <c r="M18" s="285">
        <v>0</v>
      </c>
      <c r="N18" s="285">
        <v>0</v>
      </c>
      <c r="O18" s="285">
        <v>0</v>
      </c>
      <c r="P18" s="285">
        <v>0</v>
      </c>
      <c r="Q18" s="285">
        <v>0</v>
      </c>
      <c r="R18" s="285">
        <v>0</v>
      </c>
      <c r="S18" s="285">
        <v>0</v>
      </c>
      <c r="T18" s="285">
        <v>0</v>
      </c>
      <c r="U18" s="285">
        <v>0</v>
      </c>
      <c r="V18" s="285">
        <v>0</v>
      </c>
      <c r="W18" s="285">
        <v>0</v>
      </c>
      <c r="X18" s="285">
        <v>0</v>
      </c>
      <c r="Y18" s="285">
        <v>0</v>
      </c>
      <c r="Z18" s="285">
        <v>0</v>
      </c>
      <c r="AA18" s="285">
        <v>0</v>
      </c>
      <c r="AB18" s="285">
        <v>0</v>
      </c>
      <c r="AC18" s="285">
        <v>0</v>
      </c>
      <c r="AD18" s="285">
        <v>1000616.44</v>
      </c>
      <c r="AE18" s="285">
        <v>945.2</v>
      </c>
      <c r="AF18" s="285">
        <v>1479.46</v>
      </c>
      <c r="AG18" s="285">
        <v>1356.16</v>
      </c>
      <c r="AH18" s="285">
        <v>0</v>
      </c>
      <c r="AI18" s="285">
        <v>1004397.26</v>
      </c>
      <c r="AJ18" s="285">
        <v>1191.78</v>
      </c>
      <c r="AK18" s="285">
        <v>-599027.96</v>
      </c>
      <c r="AL18" s="285">
        <v>514.39</v>
      </c>
      <c r="AM18" s="285">
        <v>464.62</v>
      </c>
      <c r="AN18" s="285">
        <v>547.58000000000004</v>
      </c>
      <c r="AO18" s="285">
        <v>497.8</v>
      </c>
      <c r="AP18" s="285">
        <v>481.21</v>
      </c>
      <c r="AQ18" s="285">
        <v>0</v>
      </c>
      <c r="AR18" s="285">
        <v>0</v>
      </c>
      <c r="AS18" s="285">
        <v>0</v>
      </c>
      <c r="AT18" s="285">
        <v>0</v>
      </c>
      <c r="AU18" s="285">
        <v>0</v>
      </c>
      <c r="AV18" s="285">
        <v>0</v>
      </c>
    </row>
    <row r="19" spans="1:48" x14ac:dyDescent="0.35">
      <c r="A19" s="285" t="s">
        <v>10</v>
      </c>
      <c r="B19" s="285">
        <v>1</v>
      </c>
      <c r="C19" s="285">
        <v>1085</v>
      </c>
      <c r="D19" s="285">
        <v>1</v>
      </c>
      <c r="E19" s="285" t="s">
        <v>46</v>
      </c>
      <c r="F19" s="285"/>
      <c r="G19" s="285">
        <v>86593.41</v>
      </c>
      <c r="H19" s="285">
        <v>13522.86</v>
      </c>
      <c r="I19" s="285">
        <v>-26973.42</v>
      </c>
      <c r="J19" s="285">
        <v>-40483.050000000003</v>
      </c>
      <c r="K19" s="285">
        <v>8.7100000000000009</v>
      </c>
      <c r="L19" s="285">
        <v>-8092.17</v>
      </c>
      <c r="M19" s="285">
        <v>5.52</v>
      </c>
      <c r="N19" s="285">
        <v>5.0199999999999996</v>
      </c>
      <c r="O19" s="285">
        <v>-24586.880000000001</v>
      </c>
      <c r="P19" s="285">
        <v>0</v>
      </c>
      <c r="Q19" s="285">
        <v>0</v>
      </c>
      <c r="R19" s="285">
        <v>0</v>
      </c>
      <c r="S19" s="285">
        <v>0</v>
      </c>
      <c r="T19" s="285">
        <v>0</v>
      </c>
      <c r="U19" s="285">
        <v>0</v>
      </c>
      <c r="V19" s="285">
        <v>0</v>
      </c>
      <c r="W19" s="285">
        <v>0</v>
      </c>
      <c r="X19" s="285">
        <v>0</v>
      </c>
      <c r="Y19" s="285">
        <v>0</v>
      </c>
      <c r="Z19" s="285">
        <v>0</v>
      </c>
      <c r="AA19" s="285">
        <v>0</v>
      </c>
      <c r="AB19" s="285">
        <v>0</v>
      </c>
      <c r="AC19" s="285">
        <v>0</v>
      </c>
      <c r="AD19" s="285">
        <v>0</v>
      </c>
      <c r="AE19" s="285">
        <v>0</v>
      </c>
      <c r="AF19" s="285">
        <v>0</v>
      </c>
      <c r="AG19" s="285">
        <v>0</v>
      </c>
      <c r="AH19" s="285">
        <v>0</v>
      </c>
      <c r="AI19" s="285">
        <v>0</v>
      </c>
      <c r="AJ19" s="285">
        <v>0</v>
      </c>
      <c r="AK19" s="285">
        <v>0</v>
      </c>
      <c r="AL19" s="285">
        <v>0</v>
      </c>
      <c r="AM19" s="285">
        <v>0</v>
      </c>
      <c r="AN19" s="285">
        <v>0</v>
      </c>
      <c r="AO19" s="285">
        <v>0</v>
      </c>
      <c r="AP19" s="285">
        <v>0</v>
      </c>
      <c r="AQ19" s="285">
        <v>0</v>
      </c>
      <c r="AR19" s="285">
        <v>0</v>
      </c>
      <c r="AS19" s="285">
        <v>0</v>
      </c>
      <c r="AT19" s="285">
        <v>0</v>
      </c>
      <c r="AU19" s="285">
        <v>0</v>
      </c>
      <c r="AV19" s="285">
        <v>0</v>
      </c>
    </row>
    <row r="20" spans="1:48" x14ac:dyDescent="0.35">
      <c r="A20" s="285" t="s">
        <v>10</v>
      </c>
      <c r="B20" s="285">
        <v>1</v>
      </c>
      <c r="C20" s="285">
        <v>1086</v>
      </c>
      <c r="D20" s="285">
        <v>1</v>
      </c>
      <c r="E20" s="285" t="s">
        <v>47</v>
      </c>
      <c r="F20" s="285"/>
      <c r="G20" s="285">
        <v>234122.94</v>
      </c>
      <c r="H20" s="285">
        <v>36561.82</v>
      </c>
      <c r="I20" s="285">
        <v>-72928.14</v>
      </c>
      <c r="J20" s="285">
        <v>-109454.19</v>
      </c>
      <c r="K20" s="285">
        <v>23.54</v>
      </c>
      <c r="L20" s="285">
        <v>-21878.82</v>
      </c>
      <c r="M20" s="285">
        <v>14.9</v>
      </c>
      <c r="N20" s="285">
        <v>13.58</v>
      </c>
      <c r="O20" s="285">
        <v>24606.720000000001</v>
      </c>
      <c r="P20" s="285">
        <v>250056.92</v>
      </c>
      <c r="Q20" s="285">
        <v>54.68</v>
      </c>
      <c r="R20" s="285">
        <v>124485.94</v>
      </c>
      <c r="S20" s="285">
        <v>-309123.68</v>
      </c>
      <c r="T20" s="285">
        <v>0</v>
      </c>
      <c r="U20" s="285">
        <v>156556.21</v>
      </c>
      <c r="V20" s="285">
        <v>17.52</v>
      </c>
      <c r="W20" s="285">
        <v>70018.27</v>
      </c>
      <c r="X20" s="285">
        <v>-24420.87</v>
      </c>
      <c r="Y20" s="285">
        <v>250026.99</v>
      </c>
      <c r="Z20" s="285">
        <v>34.729999999999997</v>
      </c>
      <c r="AA20" s="285">
        <v>7.5</v>
      </c>
      <c r="AB20" s="285">
        <v>7.25</v>
      </c>
      <c r="AC20" s="285">
        <v>225008.97</v>
      </c>
      <c r="AD20" s="285">
        <v>-150326.20000000001</v>
      </c>
      <c r="AE20" s="285">
        <v>-135477.5</v>
      </c>
      <c r="AF20" s="285">
        <v>0</v>
      </c>
      <c r="AG20" s="285">
        <v>-162047.98000000001</v>
      </c>
      <c r="AH20" s="285">
        <v>0</v>
      </c>
      <c r="AI20" s="285">
        <v>229404.89</v>
      </c>
      <c r="AJ20" s="285">
        <v>-65405.29</v>
      </c>
      <c r="AK20" s="285">
        <v>417951.03</v>
      </c>
      <c r="AL20" s="285">
        <v>-374177.6</v>
      </c>
      <c r="AM20" s="285">
        <v>481773.07</v>
      </c>
      <c r="AN20" s="285">
        <v>-66787.62</v>
      </c>
      <c r="AO20" s="285">
        <v>-237711.34</v>
      </c>
      <c r="AP20" s="285">
        <v>-286050.44</v>
      </c>
      <c r="AQ20" s="285">
        <v>0</v>
      </c>
      <c r="AR20" s="285">
        <v>0</v>
      </c>
      <c r="AS20" s="285">
        <v>0</v>
      </c>
      <c r="AT20" s="285">
        <v>0</v>
      </c>
      <c r="AU20" s="285">
        <v>0</v>
      </c>
      <c r="AV20" s="285">
        <v>0</v>
      </c>
    </row>
    <row r="21" spans="1:48" x14ac:dyDescent="0.35">
      <c r="A21" s="285" t="s">
        <v>10</v>
      </c>
      <c r="B21" s="285">
        <v>1</v>
      </c>
      <c r="C21" s="285">
        <v>1090</v>
      </c>
      <c r="D21" s="285">
        <v>1</v>
      </c>
      <c r="E21" s="285" t="s">
        <v>48</v>
      </c>
      <c r="F21" s="285"/>
      <c r="G21" s="285">
        <v>5000000</v>
      </c>
      <c r="H21" s="285">
        <v>-3750000</v>
      </c>
      <c r="I21" s="285">
        <v>0</v>
      </c>
      <c r="J21" s="285">
        <v>0</v>
      </c>
      <c r="K21" s="285">
        <v>0</v>
      </c>
      <c r="L21" s="285">
        <v>0</v>
      </c>
      <c r="M21" s="285">
        <v>0</v>
      </c>
      <c r="N21" s="285">
        <v>0</v>
      </c>
      <c r="O21" s="285">
        <v>0</v>
      </c>
      <c r="P21" s="285">
        <v>0</v>
      </c>
      <c r="Q21" s="285">
        <v>0</v>
      </c>
      <c r="R21" s="285">
        <v>0</v>
      </c>
      <c r="S21" s="285">
        <v>0</v>
      </c>
      <c r="T21" s="285">
        <v>0</v>
      </c>
      <c r="U21" s="285">
        <v>1250000</v>
      </c>
      <c r="V21" s="285">
        <v>0</v>
      </c>
      <c r="W21" s="285">
        <v>0</v>
      </c>
      <c r="X21" s="285">
        <v>0</v>
      </c>
      <c r="Y21" s="285">
        <v>0</v>
      </c>
      <c r="Z21" s="285">
        <v>0</v>
      </c>
      <c r="AA21" s="285">
        <v>0</v>
      </c>
      <c r="AB21" s="285">
        <v>0</v>
      </c>
      <c r="AC21" s="285">
        <v>0</v>
      </c>
      <c r="AD21" s="285">
        <v>0</v>
      </c>
      <c r="AE21" s="285">
        <v>0</v>
      </c>
      <c r="AF21" s="285">
        <v>0</v>
      </c>
      <c r="AG21" s="285">
        <v>0</v>
      </c>
      <c r="AH21" s="285">
        <v>0</v>
      </c>
      <c r="AI21" s="285">
        <v>1250000</v>
      </c>
      <c r="AJ21" s="285">
        <v>0</v>
      </c>
      <c r="AK21" s="285">
        <v>0</v>
      </c>
      <c r="AL21" s="285">
        <v>0</v>
      </c>
      <c r="AM21" s="285">
        <v>0</v>
      </c>
      <c r="AN21" s="285">
        <v>0</v>
      </c>
      <c r="AO21" s="285">
        <v>0</v>
      </c>
      <c r="AP21" s="285">
        <v>0</v>
      </c>
      <c r="AQ21" s="285">
        <v>0</v>
      </c>
      <c r="AR21" s="285">
        <v>0</v>
      </c>
      <c r="AS21" s="285">
        <v>0</v>
      </c>
      <c r="AT21" s="285">
        <v>0</v>
      </c>
      <c r="AU21" s="285">
        <v>0</v>
      </c>
      <c r="AV21" s="285">
        <v>0</v>
      </c>
    </row>
    <row r="22" spans="1:48" x14ac:dyDescent="0.35">
      <c r="A22" s="285" t="s">
        <v>10</v>
      </c>
      <c r="B22" s="285">
        <v>1</v>
      </c>
      <c r="C22" s="285">
        <v>1091</v>
      </c>
      <c r="D22" s="285">
        <v>1</v>
      </c>
      <c r="E22" s="285" t="s">
        <v>49</v>
      </c>
      <c r="F22" s="285"/>
      <c r="G22" s="285">
        <v>39352.92</v>
      </c>
      <c r="H22" s="285">
        <v>-37185.730000000003</v>
      </c>
      <c r="I22" s="285">
        <v>42769.04</v>
      </c>
      <c r="J22" s="285">
        <v>21361.83</v>
      </c>
      <c r="K22" s="285">
        <v>29961.41</v>
      </c>
      <c r="L22" s="285">
        <v>7939.39</v>
      </c>
      <c r="M22" s="285">
        <v>-22663.46</v>
      </c>
      <c r="N22" s="285">
        <v>50871.98</v>
      </c>
      <c r="O22" s="285">
        <v>-3211.41</v>
      </c>
      <c r="P22" s="285">
        <v>16322.75</v>
      </c>
      <c r="Q22" s="285">
        <v>44682.23</v>
      </c>
      <c r="R22" s="285">
        <v>-7120.39</v>
      </c>
      <c r="S22" s="285">
        <v>49303.34</v>
      </c>
      <c r="T22" s="285">
        <v>0</v>
      </c>
      <c r="U22" s="285">
        <v>232383.9</v>
      </c>
      <c r="V22" s="285">
        <v>4493.2</v>
      </c>
      <c r="W22" s="285">
        <v>-14946.16</v>
      </c>
      <c r="X22" s="285">
        <v>7650.8</v>
      </c>
      <c r="Y22" s="285">
        <v>15314.88</v>
      </c>
      <c r="Z22" s="285">
        <v>23829.71</v>
      </c>
      <c r="AA22" s="285">
        <v>5581.69</v>
      </c>
      <c r="AB22" s="285">
        <v>84741.91</v>
      </c>
      <c r="AC22" s="285">
        <v>-17923.2</v>
      </c>
      <c r="AD22" s="285">
        <v>-29217.01</v>
      </c>
      <c r="AE22" s="285">
        <v>25014.63</v>
      </c>
      <c r="AF22" s="285">
        <v>-16647.400000000001</v>
      </c>
      <c r="AG22" s="285">
        <v>-14008.91</v>
      </c>
      <c r="AH22" s="285">
        <v>0</v>
      </c>
      <c r="AI22" s="285">
        <v>306268.03999999998</v>
      </c>
      <c r="AJ22" s="285">
        <v>21551.03</v>
      </c>
      <c r="AK22" s="285">
        <v>8360.67</v>
      </c>
      <c r="AL22" s="285">
        <v>-3772.83</v>
      </c>
      <c r="AM22" s="285">
        <v>16624.91</v>
      </c>
      <c r="AN22" s="285">
        <v>-99310.78</v>
      </c>
      <c r="AO22" s="285">
        <v>-25232.83</v>
      </c>
      <c r="AP22" s="285">
        <v>0</v>
      </c>
      <c r="AQ22" s="285">
        <v>0</v>
      </c>
      <c r="AR22" s="285">
        <v>0</v>
      </c>
      <c r="AS22" s="285">
        <v>0</v>
      </c>
      <c r="AT22" s="285">
        <v>0</v>
      </c>
      <c r="AU22" s="285">
        <v>0</v>
      </c>
      <c r="AV22" s="285">
        <v>0</v>
      </c>
    </row>
    <row r="23" spans="1:48" x14ac:dyDescent="0.35">
      <c r="A23" s="285" t="s">
        <v>10</v>
      </c>
      <c r="B23" s="285">
        <v>1</v>
      </c>
      <c r="C23" s="285">
        <v>1092</v>
      </c>
      <c r="D23" s="285">
        <v>1</v>
      </c>
      <c r="E23" s="285" t="s">
        <v>50</v>
      </c>
      <c r="F23" s="285"/>
      <c r="G23" s="285">
        <v>0</v>
      </c>
      <c r="H23" s="285">
        <v>3750000</v>
      </c>
      <c r="I23" s="285">
        <v>0</v>
      </c>
      <c r="J23" s="285">
        <v>0</v>
      </c>
      <c r="K23" s="285">
        <v>0</v>
      </c>
      <c r="L23" s="285">
        <v>0</v>
      </c>
      <c r="M23" s="285">
        <v>0</v>
      </c>
      <c r="N23" s="285">
        <v>0</v>
      </c>
      <c r="O23" s="285">
        <v>0</v>
      </c>
      <c r="P23" s="285">
        <v>0</v>
      </c>
      <c r="Q23" s="285">
        <v>0</v>
      </c>
      <c r="R23" s="285">
        <v>0</v>
      </c>
      <c r="S23" s="285">
        <v>0</v>
      </c>
      <c r="T23" s="285">
        <v>0</v>
      </c>
      <c r="U23" s="285">
        <v>3750000</v>
      </c>
      <c r="V23" s="285">
        <v>0</v>
      </c>
      <c r="W23" s="285">
        <v>0</v>
      </c>
      <c r="X23" s="285">
        <v>0</v>
      </c>
      <c r="Y23" s="285">
        <v>0</v>
      </c>
      <c r="Z23" s="285">
        <v>0</v>
      </c>
      <c r="AA23" s="285">
        <v>0</v>
      </c>
      <c r="AB23" s="285">
        <v>0</v>
      </c>
      <c r="AC23" s="285">
        <v>0</v>
      </c>
      <c r="AD23" s="285">
        <v>0</v>
      </c>
      <c r="AE23" s="285">
        <v>0</v>
      </c>
      <c r="AF23" s="285">
        <v>0</v>
      </c>
      <c r="AG23" s="285">
        <v>0</v>
      </c>
      <c r="AH23" s="285">
        <v>0</v>
      </c>
      <c r="AI23" s="285">
        <v>3750000</v>
      </c>
      <c r="AJ23" s="285">
        <v>0</v>
      </c>
      <c r="AK23" s="285">
        <v>0</v>
      </c>
      <c r="AL23" s="285">
        <v>0</v>
      </c>
      <c r="AM23" s="285">
        <v>0</v>
      </c>
      <c r="AN23" s="285">
        <v>0</v>
      </c>
      <c r="AO23" s="285">
        <v>0</v>
      </c>
      <c r="AP23" s="285">
        <v>0</v>
      </c>
      <c r="AQ23" s="285">
        <v>0</v>
      </c>
      <c r="AR23" s="285">
        <v>0</v>
      </c>
      <c r="AS23" s="285">
        <v>0</v>
      </c>
      <c r="AT23" s="285">
        <v>0</v>
      </c>
      <c r="AU23" s="285">
        <v>0</v>
      </c>
      <c r="AV23" s="285">
        <v>0</v>
      </c>
    </row>
    <row r="24" spans="1:48" x14ac:dyDescent="0.35">
      <c r="A24" s="285" t="s">
        <v>10</v>
      </c>
      <c r="B24" s="285">
        <v>1</v>
      </c>
      <c r="C24" s="285">
        <v>1093</v>
      </c>
      <c r="D24" s="285">
        <v>1</v>
      </c>
      <c r="E24" s="285" t="s">
        <v>51</v>
      </c>
      <c r="F24" s="285"/>
      <c r="G24" s="285">
        <v>0</v>
      </c>
      <c r="H24" s="285">
        <v>60412.04</v>
      </c>
      <c r="I24" s="285">
        <v>27513.43</v>
      </c>
      <c r="J24" s="285">
        <v>21650.82</v>
      </c>
      <c r="K24" s="285">
        <v>31160.79</v>
      </c>
      <c r="L24" s="285">
        <v>22038.11</v>
      </c>
      <c r="M24" s="285">
        <v>-8724.41</v>
      </c>
      <c r="N24" s="285">
        <v>10480.23</v>
      </c>
      <c r="O24" s="285">
        <v>18413.29</v>
      </c>
      <c r="P24" s="285">
        <v>29502.47</v>
      </c>
      <c r="Q24" s="285">
        <v>5981.09</v>
      </c>
      <c r="R24" s="285">
        <v>17409.87</v>
      </c>
      <c r="S24" s="285">
        <v>-14717.61</v>
      </c>
      <c r="T24" s="285">
        <v>0</v>
      </c>
      <c r="U24" s="285">
        <v>221120.12</v>
      </c>
      <c r="V24" s="285">
        <v>325.51</v>
      </c>
      <c r="W24" s="285">
        <v>-145102.1</v>
      </c>
      <c r="X24" s="285">
        <v>161739.04999999999</v>
      </c>
      <c r="Y24" s="285">
        <v>6217.6</v>
      </c>
      <c r="Z24" s="285">
        <v>14952.59</v>
      </c>
      <c r="AA24" s="285">
        <v>10451.35</v>
      </c>
      <c r="AB24" s="285">
        <v>-5733.58</v>
      </c>
      <c r="AC24" s="285">
        <v>12282.22</v>
      </c>
      <c r="AD24" s="285">
        <v>-9664.7900000000009</v>
      </c>
      <c r="AE24" s="285">
        <v>5987.98</v>
      </c>
      <c r="AF24" s="285">
        <v>7918.24</v>
      </c>
      <c r="AG24" s="285">
        <v>11248.11</v>
      </c>
      <c r="AH24" s="285">
        <v>0</v>
      </c>
      <c r="AI24" s="285">
        <v>291742.3</v>
      </c>
      <c r="AJ24" s="285">
        <v>-3505.49</v>
      </c>
      <c r="AK24" s="285">
        <v>19370.810000000001</v>
      </c>
      <c r="AL24" s="285">
        <v>-35933.15</v>
      </c>
      <c r="AM24" s="285">
        <v>47709.67</v>
      </c>
      <c r="AN24" s="285">
        <v>-60818.76</v>
      </c>
      <c r="AO24" s="285">
        <v>731.91</v>
      </c>
      <c r="AP24" s="285">
        <v>0</v>
      </c>
      <c r="AQ24" s="285">
        <v>0</v>
      </c>
      <c r="AR24" s="285">
        <v>0</v>
      </c>
      <c r="AS24" s="285">
        <v>0</v>
      </c>
      <c r="AT24" s="285">
        <v>0</v>
      </c>
      <c r="AU24" s="285">
        <v>0</v>
      </c>
      <c r="AV24" s="285">
        <v>0</v>
      </c>
    </row>
    <row r="25" spans="1:48" x14ac:dyDescent="0.35">
      <c r="A25" s="285" t="s">
        <v>10</v>
      </c>
      <c r="B25" s="285">
        <v>1</v>
      </c>
      <c r="C25" s="285">
        <v>1094</v>
      </c>
      <c r="D25" s="285">
        <v>1</v>
      </c>
      <c r="E25" s="285" t="s">
        <v>52</v>
      </c>
      <c r="F25" s="285"/>
      <c r="G25" s="285">
        <v>0</v>
      </c>
      <c r="H25" s="285">
        <v>0</v>
      </c>
      <c r="I25" s="285">
        <v>0</v>
      </c>
      <c r="J25" s="285">
        <v>0</v>
      </c>
      <c r="K25" s="285">
        <v>0</v>
      </c>
      <c r="L25" s="285">
        <v>0</v>
      </c>
      <c r="M25" s="285">
        <v>0</v>
      </c>
      <c r="N25" s="285">
        <v>0</v>
      </c>
      <c r="O25" s="285">
        <v>0</v>
      </c>
      <c r="P25" s="285">
        <v>0</v>
      </c>
      <c r="Q25" s="285">
        <v>0</v>
      </c>
      <c r="R25" s="285">
        <v>0</v>
      </c>
      <c r="S25" s="285">
        <v>1500000</v>
      </c>
      <c r="T25" s="285">
        <v>0</v>
      </c>
      <c r="U25" s="285">
        <v>1500000</v>
      </c>
      <c r="V25" s="285">
        <v>0</v>
      </c>
      <c r="W25" s="285">
        <v>0</v>
      </c>
      <c r="X25" s="285">
        <v>0</v>
      </c>
      <c r="Y25" s="285">
        <v>0</v>
      </c>
      <c r="Z25" s="285">
        <v>0</v>
      </c>
      <c r="AA25" s="285">
        <v>0</v>
      </c>
      <c r="AB25" s="285">
        <v>0</v>
      </c>
      <c r="AC25" s="285">
        <v>0</v>
      </c>
      <c r="AD25" s="285">
        <v>0</v>
      </c>
      <c r="AE25" s="285">
        <v>0</v>
      </c>
      <c r="AF25" s="285">
        <v>0</v>
      </c>
      <c r="AG25" s="285">
        <v>0</v>
      </c>
      <c r="AH25" s="285">
        <v>0</v>
      </c>
      <c r="AI25" s="285">
        <v>1500000</v>
      </c>
      <c r="AJ25" s="285">
        <v>0</v>
      </c>
      <c r="AK25" s="285">
        <v>0</v>
      </c>
      <c r="AL25" s="285">
        <v>0</v>
      </c>
      <c r="AM25" s="285">
        <v>0</v>
      </c>
      <c r="AN25" s="285">
        <v>0</v>
      </c>
      <c r="AO25" s="285">
        <v>0</v>
      </c>
      <c r="AP25" s="285">
        <v>0</v>
      </c>
      <c r="AQ25" s="285">
        <v>0</v>
      </c>
      <c r="AR25" s="285">
        <v>0</v>
      </c>
      <c r="AS25" s="285">
        <v>0</v>
      </c>
      <c r="AT25" s="285">
        <v>0</v>
      </c>
      <c r="AU25" s="285">
        <v>0</v>
      </c>
      <c r="AV25" s="285">
        <v>0</v>
      </c>
    </row>
    <row r="26" spans="1:48" x14ac:dyDescent="0.35">
      <c r="A26" s="285" t="s">
        <v>10</v>
      </c>
      <c r="B26" s="285">
        <v>1</v>
      </c>
      <c r="C26" s="285">
        <v>1095</v>
      </c>
      <c r="D26" s="285">
        <v>1</v>
      </c>
      <c r="E26" s="285" t="s">
        <v>53</v>
      </c>
      <c r="F26" s="285"/>
      <c r="G26" s="285">
        <v>0</v>
      </c>
      <c r="H26" s="285">
        <v>0</v>
      </c>
      <c r="I26" s="285">
        <v>0</v>
      </c>
      <c r="J26" s="285">
        <v>0</v>
      </c>
      <c r="K26" s="285">
        <v>0</v>
      </c>
      <c r="L26" s="285">
        <v>0</v>
      </c>
      <c r="M26" s="285">
        <v>0</v>
      </c>
      <c r="N26" s="285">
        <v>0</v>
      </c>
      <c r="O26" s="285">
        <v>0</v>
      </c>
      <c r="P26" s="285">
        <v>0</v>
      </c>
      <c r="Q26" s="285">
        <v>0</v>
      </c>
      <c r="R26" s="285">
        <v>0</v>
      </c>
      <c r="S26" s="285">
        <v>20526</v>
      </c>
      <c r="T26" s="285">
        <v>0</v>
      </c>
      <c r="U26" s="285">
        <v>20526</v>
      </c>
      <c r="V26" s="285">
        <v>-2321</v>
      </c>
      <c r="W26" s="285">
        <v>-25268</v>
      </c>
      <c r="X26" s="285">
        <v>691</v>
      </c>
      <c r="Y26" s="285">
        <v>28749</v>
      </c>
      <c r="Z26" s="285">
        <v>49535</v>
      </c>
      <c r="AA26" s="285">
        <v>-6569</v>
      </c>
      <c r="AB26" s="285">
        <v>5619</v>
      </c>
      <c r="AC26" s="285">
        <v>-15402</v>
      </c>
      <c r="AD26" s="285">
        <v>-20823</v>
      </c>
      <c r="AE26" s="285">
        <v>-6365</v>
      </c>
      <c r="AF26" s="285">
        <v>22259</v>
      </c>
      <c r="AG26" s="285">
        <v>28593</v>
      </c>
      <c r="AH26" s="285">
        <v>0</v>
      </c>
      <c r="AI26" s="285">
        <v>79224</v>
      </c>
      <c r="AJ26" s="285">
        <v>31429</v>
      </c>
      <c r="AK26" s="285">
        <v>26357</v>
      </c>
      <c r="AL26" s="285">
        <v>11194</v>
      </c>
      <c r="AM26" s="285">
        <v>-24728</v>
      </c>
      <c r="AN26" s="285">
        <v>-62237</v>
      </c>
      <c r="AO26" s="285">
        <v>44405</v>
      </c>
      <c r="AP26" s="285">
        <v>-76067</v>
      </c>
      <c r="AQ26" s="285">
        <v>0</v>
      </c>
      <c r="AR26" s="285">
        <v>0</v>
      </c>
      <c r="AS26" s="285">
        <v>0</v>
      </c>
      <c r="AT26" s="285">
        <v>0</v>
      </c>
      <c r="AU26" s="285">
        <v>0</v>
      </c>
      <c r="AV26" s="285">
        <v>0</v>
      </c>
    </row>
    <row r="27" spans="1:48" x14ac:dyDescent="0.35">
      <c r="A27" s="285" t="s">
        <v>10</v>
      </c>
      <c r="B27" s="285">
        <v>1</v>
      </c>
      <c r="C27" s="285">
        <v>1096</v>
      </c>
      <c r="D27" s="285">
        <v>1</v>
      </c>
      <c r="E27" s="285" t="s">
        <v>54</v>
      </c>
      <c r="F27" s="285"/>
      <c r="G27" s="285">
        <v>0</v>
      </c>
      <c r="H27" s="285">
        <v>0</v>
      </c>
      <c r="I27" s="285">
        <v>0</v>
      </c>
      <c r="J27" s="285">
        <v>0</v>
      </c>
      <c r="K27" s="285">
        <v>0</v>
      </c>
      <c r="L27" s="285">
        <v>0</v>
      </c>
      <c r="M27" s="285">
        <v>0</v>
      </c>
      <c r="N27" s="285">
        <v>0</v>
      </c>
      <c r="O27" s="285">
        <v>0</v>
      </c>
      <c r="P27" s="285">
        <v>0</v>
      </c>
      <c r="Q27" s="285">
        <v>0</v>
      </c>
      <c r="R27" s="285">
        <v>0</v>
      </c>
      <c r="S27" s="285">
        <v>1500000</v>
      </c>
      <c r="T27" s="285">
        <v>0</v>
      </c>
      <c r="U27" s="285">
        <v>1500000</v>
      </c>
      <c r="V27" s="285">
        <v>0</v>
      </c>
      <c r="W27" s="285">
        <v>0</v>
      </c>
      <c r="X27" s="285">
        <v>0</v>
      </c>
      <c r="Y27" s="285">
        <v>0</v>
      </c>
      <c r="Z27" s="285">
        <v>0</v>
      </c>
      <c r="AA27" s="285">
        <v>0</v>
      </c>
      <c r="AB27" s="285">
        <v>0</v>
      </c>
      <c r="AC27" s="285">
        <v>0</v>
      </c>
      <c r="AD27" s="285">
        <v>0</v>
      </c>
      <c r="AE27" s="285">
        <v>0</v>
      </c>
      <c r="AF27" s="285">
        <v>0</v>
      </c>
      <c r="AG27" s="285">
        <v>0</v>
      </c>
      <c r="AH27" s="285">
        <v>0</v>
      </c>
      <c r="AI27" s="285">
        <v>1500000</v>
      </c>
      <c r="AJ27" s="285">
        <v>0</v>
      </c>
      <c r="AK27" s="285">
        <v>0</v>
      </c>
      <c r="AL27" s="285">
        <v>0</v>
      </c>
      <c r="AM27" s="285">
        <v>0</v>
      </c>
      <c r="AN27" s="285">
        <v>0</v>
      </c>
      <c r="AO27" s="285">
        <v>0</v>
      </c>
      <c r="AP27" s="285">
        <v>0</v>
      </c>
      <c r="AQ27" s="285">
        <v>0</v>
      </c>
      <c r="AR27" s="285">
        <v>0</v>
      </c>
      <c r="AS27" s="285">
        <v>0</v>
      </c>
      <c r="AT27" s="285">
        <v>0</v>
      </c>
      <c r="AU27" s="285">
        <v>0</v>
      </c>
      <c r="AV27" s="285">
        <v>0</v>
      </c>
    </row>
    <row r="28" spans="1:48" x14ac:dyDescent="0.35">
      <c r="A28" s="285" t="s">
        <v>10</v>
      </c>
      <c r="B28" s="285">
        <v>1</v>
      </c>
      <c r="C28" s="285">
        <v>1097</v>
      </c>
      <c r="D28" s="285">
        <v>1</v>
      </c>
      <c r="E28" s="285" t="s">
        <v>55</v>
      </c>
      <c r="F28" s="285"/>
      <c r="G28" s="285">
        <v>0</v>
      </c>
      <c r="H28" s="285">
        <v>0</v>
      </c>
      <c r="I28" s="285">
        <v>0</v>
      </c>
      <c r="J28" s="285">
        <v>0</v>
      </c>
      <c r="K28" s="285">
        <v>0</v>
      </c>
      <c r="L28" s="285">
        <v>0</v>
      </c>
      <c r="M28" s="285">
        <v>0</v>
      </c>
      <c r="N28" s="285">
        <v>0</v>
      </c>
      <c r="O28" s="285">
        <v>0</v>
      </c>
      <c r="P28" s="285">
        <v>0</v>
      </c>
      <c r="Q28" s="285">
        <v>0</v>
      </c>
      <c r="R28" s="285">
        <v>0</v>
      </c>
      <c r="S28" s="285">
        <v>-6950</v>
      </c>
      <c r="T28" s="285">
        <v>0</v>
      </c>
      <c r="U28" s="285">
        <v>-6950</v>
      </c>
      <c r="V28" s="285">
        <v>-15234</v>
      </c>
      <c r="W28" s="285">
        <v>-29080</v>
      </c>
      <c r="X28" s="285">
        <v>16066</v>
      </c>
      <c r="Y28" s="285">
        <v>-18053</v>
      </c>
      <c r="Z28" s="285">
        <v>21500</v>
      </c>
      <c r="AA28" s="285">
        <v>11060</v>
      </c>
      <c r="AB28" s="285">
        <v>-2681</v>
      </c>
      <c r="AC28" s="285">
        <v>-12653</v>
      </c>
      <c r="AD28" s="285">
        <v>868</v>
      </c>
      <c r="AE28" s="285">
        <v>9198</v>
      </c>
      <c r="AF28" s="285">
        <v>-13188</v>
      </c>
      <c r="AG28" s="285">
        <v>10819</v>
      </c>
      <c r="AH28" s="285">
        <v>0</v>
      </c>
      <c r="AI28" s="285">
        <v>-28328</v>
      </c>
      <c r="AJ28" s="285">
        <v>10091</v>
      </c>
      <c r="AK28" s="285">
        <v>-13617</v>
      </c>
      <c r="AL28" s="285">
        <v>9689</v>
      </c>
      <c r="AM28" s="285">
        <v>-13489</v>
      </c>
      <c r="AN28" s="285">
        <v>-12214</v>
      </c>
      <c r="AO28" s="285">
        <v>10703</v>
      </c>
      <c r="AP28" s="285">
        <v>20770</v>
      </c>
      <c r="AQ28" s="285">
        <v>0</v>
      </c>
      <c r="AR28" s="285">
        <v>0</v>
      </c>
      <c r="AS28" s="285">
        <v>0</v>
      </c>
      <c r="AT28" s="285">
        <v>0</v>
      </c>
      <c r="AU28" s="285">
        <v>0</v>
      </c>
      <c r="AV28" s="285">
        <v>0</v>
      </c>
    </row>
    <row r="29" spans="1:48" x14ac:dyDescent="0.35">
      <c r="A29" s="285" t="s">
        <v>10</v>
      </c>
      <c r="B29" s="285">
        <v>1</v>
      </c>
      <c r="C29" s="285">
        <v>1100</v>
      </c>
      <c r="D29" s="285">
        <v>1</v>
      </c>
      <c r="E29" s="285" t="s">
        <v>56</v>
      </c>
      <c r="F29" s="285">
        <v>1243</v>
      </c>
      <c r="G29" s="285">
        <v>155080.60999999999</v>
      </c>
      <c r="H29" s="285">
        <v>-123275.48</v>
      </c>
      <c r="I29" s="285">
        <v>10696.5</v>
      </c>
      <c r="J29" s="285">
        <v>-3011.79</v>
      </c>
      <c r="K29" s="285">
        <v>112500.19</v>
      </c>
      <c r="L29" s="285">
        <v>-79657.22</v>
      </c>
      <c r="M29" s="285">
        <v>-34782.14</v>
      </c>
      <c r="N29" s="285">
        <v>-7428.04</v>
      </c>
      <c r="O29" s="285">
        <v>164974.54</v>
      </c>
      <c r="P29" s="285">
        <v>11140.75</v>
      </c>
      <c r="Q29" s="285">
        <v>-48906.75</v>
      </c>
      <c r="R29" s="285">
        <v>12246.37</v>
      </c>
      <c r="S29" s="285">
        <v>170946.19</v>
      </c>
      <c r="T29" s="285">
        <v>0</v>
      </c>
      <c r="U29" s="285">
        <v>340523.73</v>
      </c>
      <c r="V29" s="285">
        <v>-327220.38</v>
      </c>
      <c r="W29" s="285">
        <v>-6145.98</v>
      </c>
      <c r="X29" s="285">
        <v>-2826.69</v>
      </c>
      <c r="Y29" s="285">
        <v>48058.89</v>
      </c>
      <c r="Z29" s="285">
        <v>-4669.58</v>
      </c>
      <c r="AA29" s="285">
        <v>34039.620000000003</v>
      </c>
      <c r="AB29" s="285">
        <v>-3775.76</v>
      </c>
      <c r="AC29" s="285">
        <v>150603.29</v>
      </c>
      <c r="AD29" s="285">
        <v>3415.01</v>
      </c>
      <c r="AE29" s="285">
        <v>-6213.71</v>
      </c>
      <c r="AF29" s="285">
        <v>-24320.35</v>
      </c>
      <c r="AG29" s="285">
        <v>-168946.74</v>
      </c>
      <c r="AH29" s="285">
        <v>0</v>
      </c>
      <c r="AI29" s="285">
        <v>32521.35</v>
      </c>
      <c r="AJ29" s="285">
        <v>-1385.03</v>
      </c>
      <c r="AK29" s="285">
        <v>-7911.98</v>
      </c>
      <c r="AL29" s="285">
        <v>-6774.6</v>
      </c>
      <c r="AM29" s="285">
        <v>76875.460000000006</v>
      </c>
      <c r="AN29" s="285">
        <v>-4818.13</v>
      </c>
      <c r="AO29" s="285">
        <v>-26314.75</v>
      </c>
      <c r="AP29" s="285">
        <v>56214.71</v>
      </c>
      <c r="AQ29" s="285">
        <v>0</v>
      </c>
      <c r="AR29" s="285">
        <v>0</v>
      </c>
      <c r="AS29" s="285">
        <v>0</v>
      </c>
      <c r="AT29" s="285">
        <v>0</v>
      </c>
      <c r="AU29" s="285">
        <v>0</v>
      </c>
      <c r="AV29" s="285">
        <v>0</v>
      </c>
    </row>
    <row r="30" spans="1:48" x14ac:dyDescent="0.35">
      <c r="A30" s="285" t="s">
        <v>10</v>
      </c>
      <c r="B30" s="285">
        <v>1</v>
      </c>
      <c r="C30" s="285">
        <v>1101</v>
      </c>
      <c r="D30" s="285">
        <v>1</v>
      </c>
      <c r="E30" s="285" t="s">
        <v>57</v>
      </c>
      <c r="F30" s="285">
        <v>1243</v>
      </c>
      <c r="G30" s="285">
        <v>-1526.82</v>
      </c>
      <c r="H30" s="285">
        <v>-130</v>
      </c>
      <c r="I30" s="285">
        <v>73.930000000000007</v>
      </c>
      <c r="J30" s="285">
        <v>65</v>
      </c>
      <c r="K30" s="285">
        <v>-131466.6</v>
      </c>
      <c r="L30" s="285">
        <v>-379.66</v>
      </c>
      <c r="M30" s="285">
        <v>-325</v>
      </c>
      <c r="N30" s="285">
        <v>-606.54</v>
      </c>
      <c r="O30" s="285">
        <v>941693.25</v>
      </c>
      <c r="P30" s="285">
        <v>1652.33</v>
      </c>
      <c r="Q30" s="285">
        <v>-751430</v>
      </c>
      <c r="R30" s="285">
        <v>-34908.53</v>
      </c>
      <c r="S30" s="285">
        <v>130</v>
      </c>
      <c r="T30" s="285">
        <v>0</v>
      </c>
      <c r="U30" s="285">
        <v>22841.360000000001</v>
      </c>
      <c r="V30" s="285">
        <v>-130</v>
      </c>
      <c r="W30" s="285">
        <v>-65</v>
      </c>
      <c r="X30" s="285">
        <v>-1170</v>
      </c>
      <c r="Y30" s="285">
        <v>-71233</v>
      </c>
      <c r="Z30" s="285">
        <v>-679</v>
      </c>
      <c r="AA30" s="285">
        <v>-1311.5</v>
      </c>
      <c r="AB30" s="285">
        <v>-713.5</v>
      </c>
      <c r="AC30" s="285">
        <v>213981</v>
      </c>
      <c r="AD30" s="285">
        <v>-3092.5</v>
      </c>
      <c r="AE30" s="285">
        <v>326.5</v>
      </c>
      <c r="AF30" s="285">
        <v>-10466.69</v>
      </c>
      <c r="AG30" s="285">
        <v>-130883</v>
      </c>
      <c r="AH30" s="285">
        <v>0</v>
      </c>
      <c r="AI30" s="285">
        <v>17404.669999999998</v>
      </c>
      <c r="AJ30" s="285">
        <v>-59</v>
      </c>
      <c r="AK30" s="285">
        <v>-175</v>
      </c>
      <c r="AL30" s="285">
        <v>-571</v>
      </c>
      <c r="AM30" s="285">
        <v>-41192.5</v>
      </c>
      <c r="AN30" s="285">
        <v>-6219.5</v>
      </c>
      <c r="AO30" s="285">
        <v>-692</v>
      </c>
      <c r="AP30" s="285">
        <v>-2586</v>
      </c>
      <c r="AQ30" s="285">
        <v>0</v>
      </c>
      <c r="AR30" s="285">
        <v>0</v>
      </c>
      <c r="AS30" s="285">
        <v>0</v>
      </c>
      <c r="AT30" s="285">
        <v>0</v>
      </c>
      <c r="AU30" s="285">
        <v>0</v>
      </c>
      <c r="AV30" s="285">
        <v>0</v>
      </c>
    </row>
    <row r="31" spans="1:48" x14ac:dyDescent="0.35">
      <c r="A31" s="285" t="s">
        <v>10</v>
      </c>
      <c r="B31" s="285">
        <v>1</v>
      </c>
      <c r="C31" s="285">
        <v>1102</v>
      </c>
      <c r="D31" s="285">
        <v>1</v>
      </c>
      <c r="E31" s="285" t="s">
        <v>58</v>
      </c>
      <c r="F31" s="285">
        <v>1243</v>
      </c>
      <c r="G31" s="285">
        <v>0</v>
      </c>
      <c r="H31" s="285">
        <v>0</v>
      </c>
      <c r="I31" s="285">
        <v>0</v>
      </c>
      <c r="J31" s="285">
        <v>0</v>
      </c>
      <c r="K31" s="285">
        <v>0</v>
      </c>
      <c r="L31" s="285">
        <v>0</v>
      </c>
      <c r="M31" s="285">
        <v>0</v>
      </c>
      <c r="N31" s="285">
        <v>0</v>
      </c>
      <c r="O31" s="285">
        <v>0</v>
      </c>
      <c r="P31" s="285">
        <v>0</v>
      </c>
      <c r="Q31" s="285">
        <v>0</v>
      </c>
      <c r="R31" s="285">
        <v>0</v>
      </c>
      <c r="S31" s="285">
        <v>0</v>
      </c>
      <c r="T31" s="285">
        <v>0</v>
      </c>
      <c r="U31" s="285">
        <v>0</v>
      </c>
      <c r="V31" s="285">
        <v>0</v>
      </c>
      <c r="W31" s="285">
        <v>0</v>
      </c>
      <c r="X31" s="285">
        <v>0</v>
      </c>
      <c r="Y31" s="285">
        <v>0</v>
      </c>
      <c r="Z31" s="285">
        <v>0</v>
      </c>
      <c r="AA31" s="285">
        <v>0</v>
      </c>
      <c r="AB31" s="285">
        <v>0</v>
      </c>
      <c r="AC31" s="285">
        <v>0</v>
      </c>
      <c r="AD31" s="285">
        <v>0</v>
      </c>
      <c r="AE31" s="285">
        <v>0</v>
      </c>
      <c r="AF31" s="285">
        <v>0</v>
      </c>
      <c r="AG31" s="285">
        <v>0</v>
      </c>
      <c r="AH31" s="285">
        <v>0</v>
      </c>
      <c r="AI31" s="285">
        <v>0</v>
      </c>
      <c r="AJ31" s="285">
        <v>0</v>
      </c>
      <c r="AK31" s="285">
        <v>0</v>
      </c>
      <c r="AL31" s="285">
        <v>0</v>
      </c>
      <c r="AM31" s="285">
        <v>0</v>
      </c>
      <c r="AN31" s="285">
        <v>0</v>
      </c>
      <c r="AO31" s="285">
        <v>0</v>
      </c>
      <c r="AP31" s="285">
        <v>0</v>
      </c>
      <c r="AQ31" s="285">
        <v>0</v>
      </c>
      <c r="AR31" s="285">
        <v>0</v>
      </c>
      <c r="AS31" s="285">
        <v>0</v>
      </c>
      <c r="AT31" s="285">
        <v>0</v>
      </c>
      <c r="AU31" s="285">
        <v>0</v>
      </c>
      <c r="AV31" s="285">
        <v>0</v>
      </c>
    </row>
    <row r="32" spans="1:48" x14ac:dyDescent="0.35">
      <c r="A32" s="285" t="s">
        <v>10</v>
      </c>
      <c r="B32" s="285">
        <v>1</v>
      </c>
      <c r="C32" s="285">
        <v>1103</v>
      </c>
      <c r="D32" s="285">
        <v>1</v>
      </c>
      <c r="E32" s="285" t="s">
        <v>59</v>
      </c>
      <c r="F32" s="285">
        <v>1243</v>
      </c>
      <c r="G32" s="285">
        <v>14158.71</v>
      </c>
      <c r="H32" s="285">
        <v>-10605.52</v>
      </c>
      <c r="I32" s="285">
        <v>-362.38</v>
      </c>
      <c r="J32" s="285">
        <v>-2009.44</v>
      </c>
      <c r="K32" s="285">
        <v>9262.4500000000007</v>
      </c>
      <c r="L32" s="285">
        <v>-509.19</v>
      </c>
      <c r="M32" s="285">
        <v>-325.32</v>
      </c>
      <c r="N32" s="285">
        <v>-3483.47</v>
      </c>
      <c r="O32" s="285">
        <v>15802.59</v>
      </c>
      <c r="P32" s="285">
        <v>-2313.39</v>
      </c>
      <c r="Q32" s="285">
        <v>-19355.66</v>
      </c>
      <c r="R32" s="285">
        <v>-5176.87</v>
      </c>
      <c r="S32" s="285">
        <v>19026.48</v>
      </c>
      <c r="T32" s="285">
        <v>0</v>
      </c>
      <c r="U32" s="285">
        <v>14108.99</v>
      </c>
      <c r="V32" s="285">
        <v>-11374.84</v>
      </c>
      <c r="W32" s="285">
        <v>-1256.4000000000001</v>
      </c>
      <c r="X32" s="285">
        <v>-41.84</v>
      </c>
      <c r="Y32" s="285">
        <v>3725.98</v>
      </c>
      <c r="Z32" s="285">
        <v>-1034.23</v>
      </c>
      <c r="AA32" s="285">
        <v>-1700.48</v>
      </c>
      <c r="AB32" s="285">
        <v>-4442.82</v>
      </c>
      <c r="AC32" s="285">
        <v>5799.71</v>
      </c>
      <c r="AD32" s="285">
        <v>-44.6</v>
      </c>
      <c r="AE32" s="285">
        <v>-4523.63</v>
      </c>
      <c r="AF32" s="285">
        <v>-7607.42</v>
      </c>
      <c r="AG32" s="285">
        <v>10061.6</v>
      </c>
      <c r="AH32" s="285">
        <v>0</v>
      </c>
      <c r="AI32" s="285">
        <v>1670.02</v>
      </c>
      <c r="AJ32" s="285">
        <v>-72.14</v>
      </c>
      <c r="AK32" s="285">
        <v>-464.45</v>
      </c>
      <c r="AL32" s="285">
        <v>-9.15</v>
      </c>
      <c r="AM32" s="285">
        <v>8078.05</v>
      </c>
      <c r="AN32" s="285">
        <v>-3690.18</v>
      </c>
      <c r="AO32" s="285">
        <v>-2696.48</v>
      </c>
      <c r="AP32" s="285">
        <v>-1623.34</v>
      </c>
      <c r="AQ32" s="285">
        <v>0</v>
      </c>
      <c r="AR32" s="285">
        <v>0</v>
      </c>
      <c r="AS32" s="285">
        <v>0</v>
      </c>
      <c r="AT32" s="285">
        <v>0</v>
      </c>
      <c r="AU32" s="285">
        <v>0</v>
      </c>
      <c r="AV32" s="285">
        <v>0</v>
      </c>
    </row>
    <row r="33" spans="1:48" x14ac:dyDescent="0.35">
      <c r="A33" s="285" t="s">
        <v>10</v>
      </c>
      <c r="B33" s="285">
        <v>1</v>
      </c>
      <c r="C33" s="285">
        <v>1104</v>
      </c>
      <c r="D33" s="285">
        <v>1</v>
      </c>
      <c r="E33" s="285" t="s">
        <v>60</v>
      </c>
      <c r="F33" s="285">
        <v>1243</v>
      </c>
      <c r="G33" s="285">
        <v>0</v>
      </c>
      <c r="H33" s="285">
        <v>0</v>
      </c>
      <c r="I33" s="285">
        <v>0</v>
      </c>
      <c r="J33" s="285">
        <v>0</v>
      </c>
      <c r="K33" s="285">
        <v>0</v>
      </c>
      <c r="L33" s="285">
        <v>0</v>
      </c>
      <c r="M33" s="285">
        <v>0</v>
      </c>
      <c r="N33" s="285">
        <v>0</v>
      </c>
      <c r="O33" s="285">
        <v>0</v>
      </c>
      <c r="P33" s="285">
        <v>0</v>
      </c>
      <c r="Q33" s="285">
        <v>0</v>
      </c>
      <c r="R33" s="285">
        <v>0</v>
      </c>
      <c r="S33" s="285">
        <v>0</v>
      </c>
      <c r="T33" s="285">
        <v>0</v>
      </c>
      <c r="U33" s="285">
        <v>0</v>
      </c>
      <c r="V33" s="285">
        <v>0</v>
      </c>
      <c r="W33" s="285">
        <v>0</v>
      </c>
      <c r="X33" s="285">
        <v>0</v>
      </c>
      <c r="Y33" s="285">
        <v>0</v>
      </c>
      <c r="Z33" s="285">
        <v>0</v>
      </c>
      <c r="AA33" s="285">
        <v>0</v>
      </c>
      <c r="AB33" s="285">
        <v>0</v>
      </c>
      <c r="AC33" s="285">
        <v>0</v>
      </c>
      <c r="AD33" s="285">
        <v>0</v>
      </c>
      <c r="AE33" s="285">
        <v>0</v>
      </c>
      <c r="AF33" s="285">
        <v>0</v>
      </c>
      <c r="AG33" s="285">
        <v>0</v>
      </c>
      <c r="AH33" s="285">
        <v>0</v>
      </c>
      <c r="AI33" s="285">
        <v>0</v>
      </c>
      <c r="AJ33" s="285">
        <v>0</v>
      </c>
      <c r="AK33" s="285">
        <v>0</v>
      </c>
      <c r="AL33" s="285">
        <v>0</v>
      </c>
      <c r="AM33" s="285">
        <v>0</v>
      </c>
      <c r="AN33" s="285">
        <v>0</v>
      </c>
      <c r="AO33" s="285">
        <v>0</v>
      </c>
      <c r="AP33" s="285">
        <v>0</v>
      </c>
      <c r="AQ33" s="285">
        <v>0</v>
      </c>
      <c r="AR33" s="285">
        <v>0</v>
      </c>
      <c r="AS33" s="285">
        <v>0</v>
      </c>
      <c r="AT33" s="285">
        <v>0</v>
      </c>
      <c r="AU33" s="285">
        <v>0</v>
      </c>
      <c r="AV33" s="285">
        <v>0</v>
      </c>
    </row>
    <row r="34" spans="1:48" x14ac:dyDescent="0.35">
      <c r="A34" s="285" t="s">
        <v>10</v>
      </c>
      <c r="B34" s="285">
        <v>1</v>
      </c>
      <c r="C34" s="285">
        <v>1105</v>
      </c>
      <c r="D34" s="285">
        <v>1</v>
      </c>
      <c r="E34" s="285" t="s">
        <v>61</v>
      </c>
      <c r="F34" s="285">
        <v>1243</v>
      </c>
      <c r="G34" s="285">
        <v>0</v>
      </c>
      <c r="H34" s="285">
        <v>0</v>
      </c>
      <c r="I34" s="285">
        <v>0</v>
      </c>
      <c r="J34" s="285">
        <v>0</v>
      </c>
      <c r="K34" s="285">
        <v>0</v>
      </c>
      <c r="L34" s="285">
        <v>0</v>
      </c>
      <c r="M34" s="285">
        <v>0</v>
      </c>
      <c r="N34" s="285">
        <v>0</v>
      </c>
      <c r="O34" s="285">
        <v>0</v>
      </c>
      <c r="P34" s="285">
        <v>0</v>
      </c>
      <c r="Q34" s="285">
        <v>0</v>
      </c>
      <c r="R34" s="285">
        <v>0</v>
      </c>
      <c r="S34" s="285">
        <v>0</v>
      </c>
      <c r="T34" s="285">
        <v>0</v>
      </c>
      <c r="U34" s="285">
        <v>0</v>
      </c>
      <c r="V34" s="285">
        <v>0</v>
      </c>
      <c r="W34" s="285">
        <v>0</v>
      </c>
      <c r="X34" s="285">
        <v>0</v>
      </c>
      <c r="Y34" s="285">
        <v>0</v>
      </c>
      <c r="Z34" s="285">
        <v>0</v>
      </c>
      <c r="AA34" s="285">
        <v>0</v>
      </c>
      <c r="AB34" s="285">
        <v>0</v>
      </c>
      <c r="AC34" s="285">
        <v>0</v>
      </c>
      <c r="AD34" s="285">
        <v>0</v>
      </c>
      <c r="AE34" s="285">
        <v>0</v>
      </c>
      <c r="AF34" s="285">
        <v>0</v>
      </c>
      <c r="AG34" s="285">
        <v>0</v>
      </c>
      <c r="AH34" s="285">
        <v>0</v>
      </c>
      <c r="AI34" s="285">
        <v>0</v>
      </c>
      <c r="AJ34" s="285">
        <v>0</v>
      </c>
      <c r="AK34" s="285">
        <v>0</v>
      </c>
      <c r="AL34" s="285">
        <v>0</v>
      </c>
      <c r="AM34" s="285">
        <v>0</v>
      </c>
      <c r="AN34" s="285">
        <v>0</v>
      </c>
      <c r="AO34" s="285">
        <v>0</v>
      </c>
      <c r="AP34" s="285">
        <v>0</v>
      </c>
      <c r="AQ34" s="285">
        <v>0</v>
      </c>
      <c r="AR34" s="285">
        <v>0</v>
      </c>
      <c r="AS34" s="285">
        <v>0</v>
      </c>
      <c r="AT34" s="285">
        <v>0</v>
      </c>
      <c r="AU34" s="285">
        <v>0</v>
      </c>
      <c r="AV34" s="285">
        <v>0</v>
      </c>
    </row>
    <row r="35" spans="1:48" x14ac:dyDescent="0.35">
      <c r="A35" s="285" t="s">
        <v>10</v>
      </c>
      <c r="B35" s="285">
        <v>1</v>
      </c>
      <c r="C35" s="285">
        <v>1106</v>
      </c>
      <c r="D35" s="285">
        <v>1</v>
      </c>
      <c r="E35" s="285" t="s">
        <v>62</v>
      </c>
      <c r="F35" s="285"/>
      <c r="G35" s="285">
        <v>0</v>
      </c>
      <c r="H35" s="285">
        <v>0</v>
      </c>
      <c r="I35" s="285">
        <v>0</v>
      </c>
      <c r="J35" s="285">
        <v>0</v>
      </c>
      <c r="K35" s="285">
        <v>0</v>
      </c>
      <c r="L35" s="285">
        <v>0</v>
      </c>
      <c r="M35" s="285">
        <v>0</v>
      </c>
      <c r="N35" s="285">
        <v>0</v>
      </c>
      <c r="O35" s="285">
        <v>0</v>
      </c>
      <c r="P35" s="285">
        <v>0</v>
      </c>
      <c r="Q35" s="285">
        <v>0</v>
      </c>
      <c r="R35" s="285">
        <v>0</v>
      </c>
      <c r="S35" s="285">
        <v>0</v>
      </c>
      <c r="T35" s="285">
        <v>0</v>
      </c>
      <c r="U35" s="285">
        <v>0</v>
      </c>
      <c r="V35" s="285">
        <v>0</v>
      </c>
      <c r="W35" s="285">
        <v>0</v>
      </c>
      <c r="X35" s="285">
        <v>0</v>
      </c>
      <c r="Y35" s="285">
        <v>0</v>
      </c>
      <c r="Z35" s="285">
        <v>0</v>
      </c>
      <c r="AA35" s="285">
        <v>0</v>
      </c>
      <c r="AB35" s="285">
        <v>0</v>
      </c>
      <c r="AC35" s="285">
        <v>0</v>
      </c>
      <c r="AD35" s="285">
        <v>0</v>
      </c>
      <c r="AE35" s="285">
        <v>0</v>
      </c>
      <c r="AF35" s="285">
        <v>0</v>
      </c>
      <c r="AG35" s="285">
        <v>0</v>
      </c>
      <c r="AH35" s="285">
        <v>0</v>
      </c>
      <c r="AI35" s="285">
        <v>0</v>
      </c>
      <c r="AJ35" s="285">
        <v>0</v>
      </c>
      <c r="AK35" s="285">
        <v>0</v>
      </c>
      <c r="AL35" s="285">
        <v>0</v>
      </c>
      <c r="AM35" s="285">
        <v>0</v>
      </c>
      <c r="AN35" s="285">
        <v>0</v>
      </c>
      <c r="AO35" s="285">
        <v>0</v>
      </c>
      <c r="AP35" s="285">
        <v>0</v>
      </c>
      <c r="AQ35" s="285">
        <v>0</v>
      </c>
      <c r="AR35" s="285">
        <v>0</v>
      </c>
      <c r="AS35" s="285">
        <v>0</v>
      </c>
      <c r="AT35" s="285">
        <v>0</v>
      </c>
      <c r="AU35" s="285">
        <v>0</v>
      </c>
      <c r="AV35" s="285">
        <v>0</v>
      </c>
    </row>
    <row r="36" spans="1:48" x14ac:dyDescent="0.35">
      <c r="A36" s="285" t="s">
        <v>10</v>
      </c>
      <c r="B36" s="285">
        <v>1</v>
      </c>
      <c r="C36" s="285">
        <v>1107</v>
      </c>
      <c r="D36" s="285">
        <v>1</v>
      </c>
      <c r="E36" s="285" t="s">
        <v>63</v>
      </c>
      <c r="F36" s="285"/>
      <c r="G36" s="285">
        <v>25061.49</v>
      </c>
      <c r="H36" s="285">
        <v>-20216.73</v>
      </c>
      <c r="I36" s="285">
        <v>-436.23</v>
      </c>
      <c r="J36" s="285">
        <v>14.11</v>
      </c>
      <c r="K36" s="285">
        <v>-23.63</v>
      </c>
      <c r="L36" s="285">
        <v>-6670.38</v>
      </c>
      <c r="M36" s="285">
        <v>-177.54</v>
      </c>
      <c r="N36" s="285">
        <v>-323.05</v>
      </c>
      <c r="O36" s="285">
        <v>23152.04</v>
      </c>
      <c r="P36" s="285">
        <v>17.05</v>
      </c>
      <c r="Q36" s="285">
        <v>-15169.83</v>
      </c>
      <c r="R36" s="285">
        <v>-1409.79</v>
      </c>
      <c r="S36" s="285">
        <v>15982.44</v>
      </c>
      <c r="T36" s="285">
        <v>0</v>
      </c>
      <c r="U36" s="285">
        <v>19799.95</v>
      </c>
      <c r="V36" s="285">
        <v>-19237.099999999999</v>
      </c>
      <c r="W36" s="285">
        <v>-333.5</v>
      </c>
      <c r="X36" s="285">
        <v>-35.15</v>
      </c>
      <c r="Y36" s="285">
        <v>7876.89</v>
      </c>
      <c r="Z36" s="285">
        <v>-1.1499999999999999</v>
      </c>
      <c r="AA36" s="285">
        <v>-306</v>
      </c>
      <c r="AB36" s="285">
        <v>32.61</v>
      </c>
      <c r="AC36" s="285">
        <v>5874.26</v>
      </c>
      <c r="AD36" s="285">
        <v>-51.09</v>
      </c>
      <c r="AE36" s="285">
        <v>-367.76</v>
      </c>
      <c r="AF36" s="285">
        <v>-1194.49</v>
      </c>
      <c r="AG36" s="285">
        <v>-8408.34</v>
      </c>
      <c r="AH36" s="285">
        <v>0</v>
      </c>
      <c r="AI36" s="285">
        <v>3649.13</v>
      </c>
      <c r="AJ36" s="285">
        <v>-17.309999999999999</v>
      </c>
      <c r="AK36" s="285">
        <v>-556.53</v>
      </c>
      <c r="AL36" s="285">
        <v>-8.82</v>
      </c>
      <c r="AM36" s="285">
        <v>3592.46</v>
      </c>
      <c r="AN36" s="285">
        <v>-55.26</v>
      </c>
      <c r="AO36" s="285">
        <v>-468.24</v>
      </c>
      <c r="AP36" s="285">
        <v>-133.32</v>
      </c>
      <c r="AQ36" s="285">
        <v>0</v>
      </c>
      <c r="AR36" s="285">
        <v>0</v>
      </c>
      <c r="AS36" s="285">
        <v>0</v>
      </c>
      <c r="AT36" s="285">
        <v>0</v>
      </c>
      <c r="AU36" s="285">
        <v>0</v>
      </c>
      <c r="AV36" s="285">
        <v>0</v>
      </c>
    </row>
    <row r="37" spans="1:48" x14ac:dyDescent="0.35">
      <c r="A37" s="285" t="s">
        <v>10</v>
      </c>
      <c r="B37" s="285">
        <v>1</v>
      </c>
      <c r="C37" s="285">
        <v>1108</v>
      </c>
      <c r="D37" s="285">
        <v>1</v>
      </c>
      <c r="E37" s="285" t="s">
        <v>64</v>
      </c>
      <c r="F37" s="285"/>
      <c r="G37" s="285">
        <v>118132.05</v>
      </c>
      <c r="H37" s="285">
        <v>-101086.24</v>
      </c>
      <c r="I37" s="285">
        <v>-39266.019999999997</v>
      </c>
      <c r="J37" s="285">
        <v>45.5</v>
      </c>
      <c r="K37" s="285">
        <v>60589.9</v>
      </c>
      <c r="L37" s="285">
        <v>1.92</v>
      </c>
      <c r="M37" s="285">
        <v>-854.04</v>
      </c>
      <c r="N37" s="285">
        <v>-1553.08</v>
      </c>
      <c r="O37" s="285">
        <v>63309.38</v>
      </c>
      <c r="P37" s="285">
        <v>81.819999999999993</v>
      </c>
      <c r="Q37" s="285">
        <v>-90815.09</v>
      </c>
      <c r="R37" s="285">
        <v>-6772.89</v>
      </c>
      <c r="S37" s="285">
        <v>76849.87</v>
      </c>
      <c r="T37" s="285">
        <v>0</v>
      </c>
      <c r="U37" s="285">
        <v>78663.08</v>
      </c>
      <c r="V37" s="285">
        <v>-71137.070000000007</v>
      </c>
      <c r="W37" s="285">
        <v>-1602.89</v>
      </c>
      <c r="X37" s="285">
        <v>-168.95</v>
      </c>
      <c r="Y37" s="285">
        <v>20932.099999999999</v>
      </c>
      <c r="Z37" s="285">
        <v>-31.01</v>
      </c>
      <c r="AA37" s="285">
        <v>-960.18</v>
      </c>
      <c r="AB37" s="285">
        <v>79.16</v>
      </c>
      <c r="AC37" s="285">
        <v>8942.52</v>
      </c>
      <c r="AD37" s="285">
        <v>-167.31</v>
      </c>
      <c r="AE37" s="285">
        <v>-190.15</v>
      </c>
      <c r="AF37" s="285">
        <v>-1774.43</v>
      </c>
      <c r="AG37" s="285">
        <v>-22679.11</v>
      </c>
      <c r="AH37" s="285">
        <v>0</v>
      </c>
      <c r="AI37" s="285">
        <v>9905.76</v>
      </c>
      <c r="AJ37" s="285">
        <v>-54.42</v>
      </c>
      <c r="AK37" s="285">
        <v>-9719.2900000000009</v>
      </c>
      <c r="AL37" s="285">
        <v>-35.89</v>
      </c>
      <c r="AM37" s="285">
        <v>26861.42</v>
      </c>
      <c r="AN37" s="285">
        <v>-171.78</v>
      </c>
      <c r="AO37" s="285">
        <v>-1464.98</v>
      </c>
      <c r="AP37" s="285">
        <v>-415.62</v>
      </c>
      <c r="AQ37" s="285">
        <v>0</v>
      </c>
      <c r="AR37" s="285">
        <v>0</v>
      </c>
      <c r="AS37" s="285">
        <v>0</v>
      </c>
      <c r="AT37" s="285">
        <v>0</v>
      </c>
      <c r="AU37" s="285">
        <v>0</v>
      </c>
      <c r="AV37" s="285">
        <v>0</v>
      </c>
    </row>
    <row r="38" spans="1:48" x14ac:dyDescent="0.35">
      <c r="A38" s="285" t="s">
        <v>10</v>
      </c>
      <c r="B38" s="285">
        <v>1</v>
      </c>
      <c r="C38" s="285">
        <v>1109</v>
      </c>
      <c r="D38" s="285">
        <v>1</v>
      </c>
      <c r="E38" s="285" t="s">
        <v>65</v>
      </c>
      <c r="F38" s="285"/>
      <c r="G38" s="285">
        <v>6572.84</v>
      </c>
      <c r="H38" s="285">
        <v>12.5</v>
      </c>
      <c r="I38" s="285">
        <v>10</v>
      </c>
      <c r="J38" s="285">
        <v>21.25</v>
      </c>
      <c r="K38" s="285">
        <v>-4005</v>
      </c>
      <c r="L38" s="285">
        <v>-20</v>
      </c>
      <c r="M38" s="285">
        <v>-51.25</v>
      </c>
      <c r="N38" s="285">
        <v>-15</v>
      </c>
      <c r="O38" s="285">
        <v>295</v>
      </c>
      <c r="P38" s="285">
        <v>-181.25</v>
      </c>
      <c r="Q38" s="285">
        <v>-107.5</v>
      </c>
      <c r="R38" s="285">
        <v>-201.93</v>
      </c>
      <c r="S38" s="285">
        <v>6571.25</v>
      </c>
      <c r="T38" s="285">
        <v>0</v>
      </c>
      <c r="U38" s="285">
        <v>8900.91</v>
      </c>
      <c r="V38" s="285">
        <v>-8121.25</v>
      </c>
      <c r="W38" s="285">
        <v>118.75</v>
      </c>
      <c r="X38" s="285">
        <v>31.25</v>
      </c>
      <c r="Y38" s="285">
        <v>1491.25</v>
      </c>
      <c r="Z38" s="285">
        <v>-5</v>
      </c>
      <c r="AA38" s="285">
        <v>-62.5</v>
      </c>
      <c r="AB38" s="285">
        <v>2.5</v>
      </c>
      <c r="AC38" s="285">
        <v>723.75</v>
      </c>
      <c r="AD38" s="285">
        <v>-102.5</v>
      </c>
      <c r="AE38" s="285">
        <v>-70</v>
      </c>
      <c r="AF38" s="285">
        <v>-122.24</v>
      </c>
      <c r="AG38" s="285">
        <v>-1287.5</v>
      </c>
      <c r="AH38" s="285">
        <v>0</v>
      </c>
      <c r="AI38" s="285">
        <v>1497.42</v>
      </c>
      <c r="AJ38" s="285">
        <v>138.75</v>
      </c>
      <c r="AK38" s="285">
        <v>-748.75</v>
      </c>
      <c r="AL38" s="285">
        <v>-58.75</v>
      </c>
      <c r="AM38" s="285">
        <v>9031.25</v>
      </c>
      <c r="AN38" s="285">
        <v>-1.25</v>
      </c>
      <c r="AO38" s="285">
        <v>-63.75</v>
      </c>
      <c r="AP38" s="285">
        <v>-5</v>
      </c>
      <c r="AQ38" s="285">
        <v>0</v>
      </c>
      <c r="AR38" s="285">
        <v>0</v>
      </c>
      <c r="AS38" s="285">
        <v>0</v>
      </c>
      <c r="AT38" s="285">
        <v>0</v>
      </c>
      <c r="AU38" s="285">
        <v>0</v>
      </c>
      <c r="AV38" s="285">
        <v>0</v>
      </c>
    </row>
    <row r="39" spans="1:48" x14ac:dyDescent="0.35">
      <c r="A39" s="285" t="s">
        <v>10</v>
      </c>
      <c r="B39" s="285">
        <v>1</v>
      </c>
      <c r="C39" s="285">
        <v>1110</v>
      </c>
      <c r="D39" s="285">
        <v>1</v>
      </c>
      <c r="E39" s="285" t="s">
        <v>66</v>
      </c>
      <c r="F39" s="285"/>
      <c r="G39" s="285">
        <v>994.78</v>
      </c>
      <c r="H39" s="285">
        <v>10</v>
      </c>
      <c r="I39" s="285">
        <v>3.2</v>
      </c>
      <c r="J39" s="285">
        <v>0</v>
      </c>
      <c r="K39" s="285">
        <v>1414.65</v>
      </c>
      <c r="L39" s="285">
        <v>14829.05</v>
      </c>
      <c r="M39" s="285">
        <v>-166.35</v>
      </c>
      <c r="N39" s="285">
        <v>-307.60000000000002</v>
      </c>
      <c r="O39" s="285">
        <v>2043.25</v>
      </c>
      <c r="P39" s="285">
        <v>17.100000000000001</v>
      </c>
      <c r="Q39" s="285">
        <v>-15160.85</v>
      </c>
      <c r="R39" s="285">
        <v>-1341.63</v>
      </c>
      <c r="S39" s="285">
        <v>15218.7</v>
      </c>
      <c r="T39" s="285">
        <v>0</v>
      </c>
      <c r="U39" s="285">
        <v>17554.3</v>
      </c>
      <c r="V39" s="285">
        <v>-10225.450000000001</v>
      </c>
      <c r="W39" s="285">
        <v>-317.39999999999998</v>
      </c>
      <c r="X39" s="285">
        <v>-33.450000000000003</v>
      </c>
      <c r="Y39" s="285">
        <v>2877.52</v>
      </c>
      <c r="Z39" s="285">
        <v>2.16</v>
      </c>
      <c r="AA39" s="285">
        <v>-305.54000000000002</v>
      </c>
      <c r="AB39" s="285">
        <v>33.200000000000003</v>
      </c>
      <c r="AC39" s="285">
        <v>874.44</v>
      </c>
      <c r="AD39" s="285">
        <v>-50.82</v>
      </c>
      <c r="AE39" s="285">
        <v>-105.38</v>
      </c>
      <c r="AF39" s="285">
        <v>-542.63</v>
      </c>
      <c r="AG39" s="285">
        <v>-4408.22</v>
      </c>
      <c r="AH39" s="285">
        <v>0</v>
      </c>
      <c r="AI39" s="285">
        <v>5352.73</v>
      </c>
      <c r="AJ39" s="285">
        <v>-17.28</v>
      </c>
      <c r="AK39" s="285">
        <v>-5556.44</v>
      </c>
      <c r="AL39" s="285">
        <v>-8.58</v>
      </c>
      <c r="AM39" s="285">
        <v>8591.02</v>
      </c>
      <c r="AN39" s="285">
        <v>-55.26</v>
      </c>
      <c r="AO39" s="285">
        <v>-468.12</v>
      </c>
      <c r="AP39" s="285">
        <v>-133.32</v>
      </c>
      <c r="AQ39" s="285">
        <v>0</v>
      </c>
      <c r="AR39" s="285">
        <v>0</v>
      </c>
      <c r="AS39" s="285">
        <v>0</v>
      </c>
      <c r="AT39" s="285">
        <v>0</v>
      </c>
      <c r="AU39" s="285">
        <v>0</v>
      </c>
      <c r="AV39" s="285">
        <v>0</v>
      </c>
    </row>
    <row r="40" spans="1:48" x14ac:dyDescent="0.35">
      <c r="A40" s="285" t="s">
        <v>10</v>
      </c>
      <c r="B40" s="285">
        <v>1</v>
      </c>
      <c r="C40" s="285">
        <v>1111</v>
      </c>
      <c r="D40" s="285">
        <v>1</v>
      </c>
      <c r="E40" s="285" t="s">
        <v>67</v>
      </c>
      <c r="F40" s="285"/>
      <c r="G40" s="285">
        <v>1660.51</v>
      </c>
      <c r="H40" s="285">
        <v>8.51</v>
      </c>
      <c r="I40" s="285">
        <v>2.72</v>
      </c>
      <c r="J40" s="285">
        <v>0</v>
      </c>
      <c r="K40" s="285">
        <v>712.2</v>
      </c>
      <c r="L40" s="285">
        <v>12608.88</v>
      </c>
      <c r="M40" s="285">
        <v>-141.41999999999999</v>
      </c>
      <c r="N40" s="285">
        <v>-261.52999999999997</v>
      </c>
      <c r="O40" s="285">
        <v>2745.91</v>
      </c>
      <c r="P40" s="285">
        <v>14.53</v>
      </c>
      <c r="Q40" s="285">
        <v>-136.76</v>
      </c>
      <c r="R40" s="285">
        <v>-16140.6</v>
      </c>
      <c r="S40" s="285">
        <v>12940.5</v>
      </c>
      <c r="T40" s="285">
        <v>0</v>
      </c>
      <c r="U40" s="285">
        <v>14013.45</v>
      </c>
      <c r="V40" s="285">
        <v>-12191.65</v>
      </c>
      <c r="W40" s="285">
        <v>-270.02</v>
      </c>
      <c r="X40" s="285">
        <v>-28.46</v>
      </c>
      <c r="Y40" s="285">
        <v>2254.92</v>
      </c>
      <c r="Z40" s="285">
        <v>-0.21</v>
      </c>
      <c r="AA40" s="285">
        <v>-217.73</v>
      </c>
      <c r="AB40" s="285">
        <v>21.85</v>
      </c>
      <c r="AC40" s="285">
        <v>3753.93</v>
      </c>
      <c r="AD40" s="285">
        <v>-36.76</v>
      </c>
      <c r="AE40" s="285">
        <v>-68.33</v>
      </c>
      <c r="AF40" s="285">
        <v>-391.7</v>
      </c>
      <c r="AG40" s="285">
        <v>-3826.31</v>
      </c>
      <c r="AH40" s="285">
        <v>0</v>
      </c>
      <c r="AI40" s="285">
        <v>3012.98</v>
      </c>
      <c r="AJ40" s="285">
        <v>-12.38</v>
      </c>
      <c r="AK40" s="285">
        <v>-26394.49</v>
      </c>
      <c r="AL40" s="285">
        <v>-6.78</v>
      </c>
      <c r="AM40" s="285">
        <v>56762.29</v>
      </c>
      <c r="AN40" s="285">
        <v>-39.130000000000003</v>
      </c>
      <c r="AO40" s="285">
        <v>-331.99</v>
      </c>
      <c r="AP40" s="285">
        <v>-94.43</v>
      </c>
      <c r="AQ40" s="285">
        <v>0</v>
      </c>
      <c r="AR40" s="285">
        <v>0</v>
      </c>
      <c r="AS40" s="285">
        <v>0</v>
      </c>
      <c r="AT40" s="285">
        <v>0</v>
      </c>
      <c r="AU40" s="285">
        <v>0</v>
      </c>
      <c r="AV40" s="285">
        <v>0</v>
      </c>
    </row>
    <row r="41" spans="1:48" x14ac:dyDescent="0.35">
      <c r="A41" s="285" t="s">
        <v>10</v>
      </c>
      <c r="B41" s="285">
        <v>1</v>
      </c>
      <c r="C41" s="285">
        <v>1150</v>
      </c>
      <c r="D41" s="285">
        <v>1</v>
      </c>
      <c r="E41" s="285" t="s">
        <v>68</v>
      </c>
      <c r="F41" s="285"/>
      <c r="G41" s="285">
        <v>0</v>
      </c>
      <c r="H41" s="285">
        <v>0</v>
      </c>
      <c r="I41" s="285">
        <v>0</v>
      </c>
      <c r="J41" s="285">
        <v>0</v>
      </c>
      <c r="K41" s="285">
        <v>0</v>
      </c>
      <c r="L41" s="285">
        <v>0</v>
      </c>
      <c r="M41" s="285">
        <v>0</v>
      </c>
      <c r="N41" s="285">
        <v>0</v>
      </c>
      <c r="O41" s="285">
        <v>0</v>
      </c>
      <c r="P41" s="285">
        <v>0</v>
      </c>
      <c r="Q41" s="285">
        <v>0</v>
      </c>
      <c r="R41" s="285">
        <v>0</v>
      </c>
      <c r="S41" s="285">
        <v>0</v>
      </c>
      <c r="T41" s="285">
        <v>0</v>
      </c>
      <c r="U41" s="285">
        <v>0</v>
      </c>
      <c r="V41" s="285">
        <v>0</v>
      </c>
      <c r="W41" s="285">
        <v>0</v>
      </c>
      <c r="X41" s="285">
        <v>0</v>
      </c>
      <c r="Y41" s="285">
        <v>0</v>
      </c>
      <c r="Z41" s="285">
        <v>0</v>
      </c>
      <c r="AA41" s="285">
        <v>0</v>
      </c>
      <c r="AB41" s="285">
        <v>0</v>
      </c>
      <c r="AC41" s="285">
        <v>0</v>
      </c>
      <c r="AD41" s="285">
        <v>0</v>
      </c>
      <c r="AE41" s="285">
        <v>0</v>
      </c>
      <c r="AF41" s="285">
        <v>0</v>
      </c>
      <c r="AG41" s="285">
        <v>0</v>
      </c>
      <c r="AH41" s="285">
        <v>0</v>
      </c>
      <c r="AI41" s="285">
        <v>0</v>
      </c>
      <c r="AJ41" s="285">
        <v>0</v>
      </c>
      <c r="AK41" s="285">
        <v>0</v>
      </c>
      <c r="AL41" s="285">
        <v>0</v>
      </c>
      <c r="AM41" s="285">
        <v>0</v>
      </c>
      <c r="AN41" s="285">
        <v>0</v>
      </c>
      <c r="AO41" s="285">
        <v>0</v>
      </c>
      <c r="AP41" s="285">
        <v>0</v>
      </c>
      <c r="AQ41" s="285">
        <v>0</v>
      </c>
      <c r="AR41" s="285">
        <v>0</v>
      </c>
      <c r="AS41" s="285">
        <v>0</v>
      </c>
      <c r="AT41" s="285">
        <v>0</v>
      </c>
      <c r="AU41" s="285">
        <v>0</v>
      </c>
      <c r="AV41" s="285">
        <v>0</v>
      </c>
    </row>
    <row r="42" spans="1:48" x14ac:dyDescent="0.35">
      <c r="A42" s="285" t="s">
        <v>10</v>
      </c>
      <c r="B42" s="285">
        <v>1</v>
      </c>
      <c r="C42" s="285">
        <v>1200</v>
      </c>
      <c r="D42" s="285">
        <v>1</v>
      </c>
      <c r="E42" s="285" t="s">
        <v>69</v>
      </c>
      <c r="F42" s="285">
        <v>1060</v>
      </c>
      <c r="G42" s="285">
        <v>38902.949999999997</v>
      </c>
      <c r="H42" s="285">
        <v>0</v>
      </c>
      <c r="I42" s="285">
        <v>0</v>
      </c>
      <c r="J42" s="285">
        <v>0</v>
      </c>
      <c r="K42" s="285">
        <v>-37178.32</v>
      </c>
      <c r="L42" s="285">
        <v>0</v>
      </c>
      <c r="M42" s="285">
        <v>0</v>
      </c>
      <c r="N42" s="285">
        <v>0</v>
      </c>
      <c r="O42" s="285">
        <v>0</v>
      </c>
      <c r="P42" s="285">
        <v>0</v>
      </c>
      <c r="Q42" s="285">
        <v>0</v>
      </c>
      <c r="R42" s="285">
        <v>0</v>
      </c>
      <c r="S42" s="285">
        <v>0</v>
      </c>
      <c r="T42" s="285">
        <v>0</v>
      </c>
      <c r="U42" s="285">
        <v>1724.63</v>
      </c>
      <c r="V42" s="285">
        <v>0</v>
      </c>
      <c r="W42" s="285">
        <v>0</v>
      </c>
      <c r="X42" s="285">
        <v>0</v>
      </c>
      <c r="Y42" s="285">
        <v>0</v>
      </c>
      <c r="Z42" s="285">
        <v>0</v>
      </c>
      <c r="AA42" s="285">
        <v>0</v>
      </c>
      <c r="AB42" s="285">
        <v>0</v>
      </c>
      <c r="AC42" s="285">
        <v>0</v>
      </c>
      <c r="AD42" s="285">
        <v>0</v>
      </c>
      <c r="AE42" s="285">
        <v>0</v>
      </c>
      <c r="AF42" s="285">
        <v>0</v>
      </c>
      <c r="AG42" s="285">
        <v>0</v>
      </c>
      <c r="AH42" s="285">
        <v>0</v>
      </c>
      <c r="AI42" s="285">
        <v>1724.63</v>
      </c>
      <c r="AJ42" s="285">
        <v>0</v>
      </c>
      <c r="AK42" s="285">
        <v>0</v>
      </c>
      <c r="AL42" s="285">
        <v>0</v>
      </c>
      <c r="AM42" s="285">
        <v>0</v>
      </c>
      <c r="AN42" s="285">
        <v>0</v>
      </c>
      <c r="AO42" s="285">
        <v>0</v>
      </c>
      <c r="AP42" s="285">
        <v>0</v>
      </c>
      <c r="AQ42" s="285">
        <v>0</v>
      </c>
      <c r="AR42" s="285">
        <v>0</v>
      </c>
      <c r="AS42" s="285">
        <v>0</v>
      </c>
      <c r="AT42" s="285">
        <v>0</v>
      </c>
      <c r="AU42" s="285">
        <v>0</v>
      </c>
      <c r="AV42" s="285">
        <v>0</v>
      </c>
    </row>
    <row r="43" spans="1:48" x14ac:dyDescent="0.35">
      <c r="A43" s="285" t="s">
        <v>10</v>
      </c>
      <c r="B43" s="285">
        <v>1</v>
      </c>
      <c r="C43" s="285">
        <v>1201</v>
      </c>
      <c r="D43" s="285">
        <v>1</v>
      </c>
      <c r="E43" s="285" t="s">
        <v>70</v>
      </c>
      <c r="F43" s="285"/>
      <c r="G43" s="285">
        <v>2789.08</v>
      </c>
      <c r="H43" s="285">
        <v>0</v>
      </c>
      <c r="I43" s="285">
        <v>0</v>
      </c>
      <c r="J43" s="285">
        <v>-776.08</v>
      </c>
      <c r="K43" s="285">
        <v>0</v>
      </c>
      <c r="L43" s="285">
        <v>0</v>
      </c>
      <c r="M43" s="285">
        <v>0</v>
      </c>
      <c r="N43" s="285">
        <v>0</v>
      </c>
      <c r="O43" s="285">
        <v>0</v>
      </c>
      <c r="P43" s="285">
        <v>0</v>
      </c>
      <c r="Q43" s="285">
        <v>2634.88</v>
      </c>
      <c r="R43" s="285">
        <v>0</v>
      </c>
      <c r="S43" s="285">
        <v>1278.8</v>
      </c>
      <c r="T43" s="285">
        <v>0</v>
      </c>
      <c r="U43" s="285">
        <v>5926.68</v>
      </c>
      <c r="V43" s="285">
        <v>-1278.8</v>
      </c>
      <c r="W43" s="285">
        <v>0</v>
      </c>
      <c r="X43" s="285">
        <v>0</v>
      </c>
      <c r="Y43" s="285">
        <v>0</v>
      </c>
      <c r="Z43" s="285">
        <v>0</v>
      </c>
      <c r="AA43" s="285">
        <v>0</v>
      </c>
      <c r="AB43" s="285">
        <v>0</v>
      </c>
      <c r="AC43" s="285">
        <v>0</v>
      </c>
      <c r="AD43" s="285">
        <v>0</v>
      </c>
      <c r="AE43" s="285">
        <v>0</v>
      </c>
      <c r="AF43" s="285">
        <v>0</v>
      </c>
      <c r="AG43" s="285">
        <v>-4647.88</v>
      </c>
      <c r="AH43" s="285">
        <v>0</v>
      </c>
      <c r="AI43" s="285">
        <v>0</v>
      </c>
      <c r="AJ43" s="285">
        <v>0</v>
      </c>
      <c r="AK43" s="285">
        <v>0</v>
      </c>
      <c r="AL43" s="285">
        <v>0</v>
      </c>
      <c r="AM43" s="285">
        <v>0</v>
      </c>
      <c r="AN43" s="285">
        <v>34691.99</v>
      </c>
      <c r="AO43" s="285">
        <v>-17345.990000000002</v>
      </c>
      <c r="AP43" s="285">
        <v>-17345.98</v>
      </c>
      <c r="AQ43" s="285">
        <v>0</v>
      </c>
      <c r="AR43" s="285">
        <v>0</v>
      </c>
      <c r="AS43" s="285">
        <v>0</v>
      </c>
      <c r="AT43" s="285">
        <v>0</v>
      </c>
      <c r="AU43" s="285">
        <v>0</v>
      </c>
      <c r="AV43" s="285">
        <v>0</v>
      </c>
    </row>
    <row r="44" spans="1:48" x14ac:dyDescent="0.35">
      <c r="A44" s="285" t="s">
        <v>10</v>
      </c>
      <c r="B44" s="285">
        <v>1</v>
      </c>
      <c r="C44" s="285">
        <v>1202</v>
      </c>
      <c r="D44" s="285">
        <v>1</v>
      </c>
      <c r="E44" s="285" t="s">
        <v>71</v>
      </c>
      <c r="F44" s="285"/>
      <c r="G44" s="285">
        <v>0</v>
      </c>
      <c r="H44" s="285">
        <v>0</v>
      </c>
      <c r="I44" s="285">
        <v>0</v>
      </c>
      <c r="J44" s="285">
        <v>0</v>
      </c>
      <c r="K44" s="285">
        <v>0</v>
      </c>
      <c r="L44" s="285">
        <v>0</v>
      </c>
      <c r="M44" s="285">
        <v>0</v>
      </c>
      <c r="N44" s="285">
        <v>0</v>
      </c>
      <c r="O44" s="285">
        <v>0</v>
      </c>
      <c r="P44" s="285">
        <v>0</v>
      </c>
      <c r="Q44" s="285">
        <v>0</v>
      </c>
      <c r="R44" s="285">
        <v>0</v>
      </c>
      <c r="S44" s="285">
        <v>0</v>
      </c>
      <c r="T44" s="285">
        <v>0</v>
      </c>
      <c r="U44" s="285">
        <v>0</v>
      </c>
      <c r="V44" s="285">
        <v>0</v>
      </c>
      <c r="W44" s="285">
        <v>0</v>
      </c>
      <c r="X44" s="285">
        <v>0</v>
      </c>
      <c r="Y44" s="285">
        <v>0</v>
      </c>
      <c r="Z44" s="285">
        <v>0</v>
      </c>
      <c r="AA44" s="285">
        <v>0</v>
      </c>
      <c r="AB44" s="285">
        <v>0</v>
      </c>
      <c r="AC44" s="285">
        <v>0</v>
      </c>
      <c r="AD44" s="285">
        <v>0</v>
      </c>
      <c r="AE44" s="285">
        <v>0</v>
      </c>
      <c r="AF44" s="285">
        <v>0</v>
      </c>
      <c r="AG44" s="285">
        <v>0</v>
      </c>
      <c r="AH44" s="285">
        <v>0</v>
      </c>
      <c r="AI44" s="285">
        <v>0</v>
      </c>
      <c r="AJ44" s="285">
        <v>0</v>
      </c>
      <c r="AK44" s="285">
        <v>0</v>
      </c>
      <c r="AL44" s="285">
        <v>0</v>
      </c>
      <c r="AM44" s="285">
        <v>0</v>
      </c>
      <c r="AN44" s="285">
        <v>0</v>
      </c>
      <c r="AO44" s="285">
        <v>0</v>
      </c>
      <c r="AP44" s="285">
        <v>0</v>
      </c>
      <c r="AQ44" s="285">
        <v>0</v>
      </c>
      <c r="AR44" s="285">
        <v>0</v>
      </c>
      <c r="AS44" s="285">
        <v>0</v>
      </c>
      <c r="AT44" s="285">
        <v>0</v>
      </c>
      <c r="AU44" s="285">
        <v>0</v>
      </c>
      <c r="AV44" s="285">
        <v>0</v>
      </c>
    </row>
    <row r="45" spans="1:48" x14ac:dyDescent="0.35">
      <c r="A45" s="285" t="s">
        <v>10</v>
      </c>
      <c r="B45" s="285">
        <v>1</v>
      </c>
      <c r="C45" s="285">
        <v>1203</v>
      </c>
      <c r="D45" s="285">
        <v>1</v>
      </c>
      <c r="E45" s="285" t="s">
        <v>72</v>
      </c>
      <c r="F45" s="285"/>
      <c r="G45" s="285">
        <v>0</v>
      </c>
      <c r="H45" s="285">
        <v>0</v>
      </c>
      <c r="I45" s="285">
        <v>0</v>
      </c>
      <c r="J45" s="285">
        <v>0</v>
      </c>
      <c r="K45" s="285">
        <v>0</v>
      </c>
      <c r="L45" s="285">
        <v>0</v>
      </c>
      <c r="M45" s="285">
        <v>0</v>
      </c>
      <c r="N45" s="285">
        <v>0</v>
      </c>
      <c r="O45" s="285">
        <v>0</v>
      </c>
      <c r="P45" s="285">
        <v>0</v>
      </c>
      <c r="Q45" s="285">
        <v>0</v>
      </c>
      <c r="R45" s="285">
        <v>0</v>
      </c>
      <c r="S45" s="285">
        <v>0</v>
      </c>
      <c r="T45" s="285">
        <v>0</v>
      </c>
      <c r="U45" s="285">
        <v>0</v>
      </c>
      <c r="V45" s="285">
        <v>0</v>
      </c>
      <c r="W45" s="285">
        <v>0</v>
      </c>
      <c r="X45" s="285">
        <v>0</v>
      </c>
      <c r="Y45" s="285">
        <v>0</v>
      </c>
      <c r="Z45" s="285">
        <v>0</v>
      </c>
      <c r="AA45" s="285">
        <v>0</v>
      </c>
      <c r="AB45" s="285">
        <v>0</v>
      </c>
      <c r="AC45" s="285">
        <v>0</v>
      </c>
      <c r="AD45" s="285">
        <v>0</v>
      </c>
      <c r="AE45" s="285">
        <v>0</v>
      </c>
      <c r="AF45" s="285">
        <v>0</v>
      </c>
      <c r="AG45" s="285">
        <v>0</v>
      </c>
      <c r="AH45" s="285">
        <v>0</v>
      </c>
      <c r="AI45" s="285">
        <v>0</v>
      </c>
      <c r="AJ45" s="285">
        <v>0</v>
      </c>
      <c r="AK45" s="285">
        <v>0</v>
      </c>
      <c r="AL45" s="285">
        <v>0</v>
      </c>
      <c r="AM45" s="285">
        <v>0</v>
      </c>
      <c r="AN45" s="285">
        <v>0</v>
      </c>
      <c r="AO45" s="285">
        <v>0</v>
      </c>
      <c r="AP45" s="285">
        <v>0</v>
      </c>
      <c r="AQ45" s="285">
        <v>0</v>
      </c>
      <c r="AR45" s="285">
        <v>0</v>
      </c>
      <c r="AS45" s="285">
        <v>0</v>
      </c>
      <c r="AT45" s="285">
        <v>0</v>
      </c>
      <c r="AU45" s="285">
        <v>0</v>
      </c>
      <c r="AV45" s="285">
        <v>0</v>
      </c>
    </row>
    <row r="46" spans="1:48" x14ac:dyDescent="0.35">
      <c r="A46" s="285" t="s">
        <v>10</v>
      </c>
      <c r="B46" s="285">
        <v>1</v>
      </c>
      <c r="C46" s="285">
        <v>1205</v>
      </c>
      <c r="D46" s="285">
        <v>1</v>
      </c>
      <c r="E46" s="285" t="s">
        <v>73</v>
      </c>
      <c r="F46" s="285"/>
      <c r="G46" s="285">
        <v>0</v>
      </c>
      <c r="H46" s="285">
        <v>0</v>
      </c>
      <c r="I46" s="285">
        <v>0</v>
      </c>
      <c r="J46" s="285">
        <v>0</v>
      </c>
      <c r="K46" s="285">
        <v>0</v>
      </c>
      <c r="L46" s="285">
        <v>0</v>
      </c>
      <c r="M46" s="285">
        <v>0</v>
      </c>
      <c r="N46" s="285">
        <v>0</v>
      </c>
      <c r="O46" s="285">
        <v>0</v>
      </c>
      <c r="P46" s="285">
        <v>0</v>
      </c>
      <c r="Q46" s="285">
        <v>0</v>
      </c>
      <c r="R46" s="285">
        <v>0</v>
      </c>
      <c r="S46" s="285">
        <v>0</v>
      </c>
      <c r="T46" s="285">
        <v>0</v>
      </c>
      <c r="U46" s="285">
        <v>0</v>
      </c>
      <c r="V46" s="285">
        <v>0</v>
      </c>
      <c r="W46" s="285">
        <v>0</v>
      </c>
      <c r="X46" s="285">
        <v>0</v>
      </c>
      <c r="Y46" s="285">
        <v>0</v>
      </c>
      <c r="Z46" s="285">
        <v>0</v>
      </c>
      <c r="AA46" s="285">
        <v>0</v>
      </c>
      <c r="AB46" s="285">
        <v>0</v>
      </c>
      <c r="AC46" s="285">
        <v>0</v>
      </c>
      <c r="AD46" s="285">
        <v>0</v>
      </c>
      <c r="AE46" s="285">
        <v>0</v>
      </c>
      <c r="AF46" s="285">
        <v>0</v>
      </c>
      <c r="AG46" s="285">
        <v>0</v>
      </c>
      <c r="AH46" s="285">
        <v>0</v>
      </c>
      <c r="AI46" s="285">
        <v>0</v>
      </c>
      <c r="AJ46" s="285">
        <v>0</v>
      </c>
      <c r="AK46" s="285">
        <v>0</v>
      </c>
      <c r="AL46" s="285">
        <v>0</v>
      </c>
      <c r="AM46" s="285">
        <v>0</v>
      </c>
      <c r="AN46" s="285">
        <v>0</v>
      </c>
      <c r="AO46" s="285">
        <v>0</v>
      </c>
      <c r="AP46" s="285">
        <v>0</v>
      </c>
      <c r="AQ46" s="285">
        <v>0</v>
      </c>
      <c r="AR46" s="285">
        <v>0</v>
      </c>
      <c r="AS46" s="285">
        <v>0</v>
      </c>
      <c r="AT46" s="285">
        <v>0</v>
      </c>
      <c r="AU46" s="285">
        <v>0</v>
      </c>
      <c r="AV46" s="285">
        <v>0</v>
      </c>
    </row>
    <row r="47" spans="1:48" x14ac:dyDescent="0.35">
      <c r="A47" s="285" t="s">
        <v>10</v>
      </c>
      <c r="B47" s="285">
        <v>1</v>
      </c>
      <c r="C47" s="285">
        <v>1210</v>
      </c>
      <c r="D47" s="285">
        <v>1</v>
      </c>
      <c r="E47" s="285" t="s">
        <v>74</v>
      </c>
      <c r="F47" s="285">
        <v>1403</v>
      </c>
      <c r="G47" s="285">
        <v>0</v>
      </c>
      <c r="H47" s="285">
        <v>2874.38</v>
      </c>
      <c r="I47" s="285">
        <v>2874.38</v>
      </c>
      <c r="J47" s="285">
        <v>0</v>
      </c>
      <c r="K47" s="285">
        <v>-2874.38</v>
      </c>
      <c r="L47" s="285">
        <v>-2718.38</v>
      </c>
      <c r="M47" s="285">
        <v>1333.48</v>
      </c>
      <c r="N47" s="285">
        <v>3374.96</v>
      </c>
      <c r="O47" s="285">
        <v>1978.1</v>
      </c>
      <c r="P47" s="285">
        <v>2430.7600000000002</v>
      </c>
      <c r="Q47" s="285">
        <v>24768.98</v>
      </c>
      <c r="R47" s="285">
        <v>-5979.43</v>
      </c>
      <c r="S47" s="285">
        <v>3186.38</v>
      </c>
      <c r="T47" s="285">
        <v>0</v>
      </c>
      <c r="U47" s="285">
        <v>31249.23</v>
      </c>
      <c r="V47" s="285">
        <v>-228.69</v>
      </c>
      <c r="W47" s="285">
        <v>44.31</v>
      </c>
      <c r="X47" s="285">
        <v>9901.86</v>
      </c>
      <c r="Y47" s="285">
        <v>-8649.36</v>
      </c>
      <c r="Z47" s="285">
        <v>1565.82</v>
      </c>
      <c r="AA47" s="285">
        <v>-8580.24</v>
      </c>
      <c r="AB47" s="285">
        <v>6905.69</v>
      </c>
      <c r="AC47" s="285">
        <v>-4591.8500000000004</v>
      </c>
      <c r="AD47" s="285">
        <v>-4747.7299999999996</v>
      </c>
      <c r="AE47" s="285">
        <v>3832.51</v>
      </c>
      <c r="AF47" s="285">
        <v>-12522.34</v>
      </c>
      <c r="AG47" s="285">
        <v>-13748.98</v>
      </c>
      <c r="AH47" s="285">
        <v>0</v>
      </c>
      <c r="AI47" s="285">
        <v>430.23</v>
      </c>
      <c r="AJ47" s="285">
        <v>164.38</v>
      </c>
      <c r="AK47" s="285">
        <v>164.38</v>
      </c>
      <c r="AL47" s="285">
        <v>164.38</v>
      </c>
      <c r="AM47" s="285">
        <v>3996.91</v>
      </c>
      <c r="AN47" s="285">
        <v>-493.17</v>
      </c>
      <c r="AO47" s="285">
        <v>-3996.91</v>
      </c>
      <c r="AP47" s="285">
        <v>3996.88</v>
      </c>
      <c r="AQ47" s="285">
        <v>3832.5</v>
      </c>
      <c r="AR47" s="285">
        <v>3832.5</v>
      </c>
      <c r="AS47" s="285">
        <v>3832.5</v>
      </c>
      <c r="AT47" s="285">
        <v>3832.5</v>
      </c>
      <c r="AU47" s="285">
        <v>3832.5</v>
      </c>
      <c r="AV47" s="285">
        <v>0</v>
      </c>
    </row>
    <row r="48" spans="1:48" x14ac:dyDescent="0.35">
      <c r="A48" s="285" t="s">
        <v>10</v>
      </c>
      <c r="B48" s="285">
        <v>1</v>
      </c>
      <c r="C48" s="285">
        <v>1215</v>
      </c>
      <c r="D48" s="285">
        <v>1</v>
      </c>
      <c r="E48" s="285" t="s">
        <v>75</v>
      </c>
      <c r="F48" s="285">
        <v>1071</v>
      </c>
      <c r="G48" s="285">
        <v>0</v>
      </c>
      <c r="H48" s="285">
        <v>0</v>
      </c>
      <c r="I48" s="285">
        <v>0</v>
      </c>
      <c r="J48" s="285">
        <v>0</v>
      </c>
      <c r="K48" s="285">
        <v>0</v>
      </c>
      <c r="L48" s="285">
        <v>0</v>
      </c>
      <c r="M48" s="285">
        <v>0</v>
      </c>
      <c r="N48" s="285">
        <v>0</v>
      </c>
      <c r="O48" s="285">
        <v>0</v>
      </c>
      <c r="P48" s="285">
        <v>0</v>
      </c>
      <c r="Q48" s="285">
        <v>0</v>
      </c>
      <c r="R48" s="285">
        <v>0</v>
      </c>
      <c r="S48" s="285">
        <v>0</v>
      </c>
      <c r="T48" s="285">
        <v>0</v>
      </c>
      <c r="U48" s="285">
        <v>0</v>
      </c>
      <c r="V48" s="285">
        <v>0</v>
      </c>
      <c r="W48" s="285">
        <v>0</v>
      </c>
      <c r="X48" s="285">
        <v>0</v>
      </c>
      <c r="Y48" s="285">
        <v>0</v>
      </c>
      <c r="Z48" s="285">
        <v>0</v>
      </c>
      <c r="AA48" s="285">
        <v>0</v>
      </c>
      <c r="AB48" s="285">
        <v>0</v>
      </c>
      <c r="AC48" s="285">
        <v>0</v>
      </c>
      <c r="AD48" s="285">
        <v>0</v>
      </c>
      <c r="AE48" s="285">
        <v>0</v>
      </c>
      <c r="AF48" s="285">
        <v>0</v>
      </c>
      <c r="AG48" s="285">
        <v>0</v>
      </c>
      <c r="AH48" s="285">
        <v>0</v>
      </c>
      <c r="AI48" s="285">
        <v>0</v>
      </c>
      <c r="AJ48" s="285">
        <v>0</v>
      </c>
      <c r="AK48" s="285">
        <v>0</v>
      </c>
      <c r="AL48" s="285">
        <v>0</v>
      </c>
      <c r="AM48" s="285">
        <v>0</v>
      </c>
      <c r="AN48" s="285">
        <v>0</v>
      </c>
      <c r="AO48" s="285">
        <v>0</v>
      </c>
      <c r="AP48" s="285">
        <v>0</v>
      </c>
      <c r="AQ48" s="285">
        <v>0</v>
      </c>
      <c r="AR48" s="285">
        <v>0</v>
      </c>
      <c r="AS48" s="285">
        <v>0</v>
      </c>
      <c r="AT48" s="285">
        <v>0</v>
      </c>
      <c r="AU48" s="285">
        <v>0</v>
      </c>
      <c r="AV48" s="285">
        <v>0</v>
      </c>
    </row>
    <row r="49" spans="1:48" x14ac:dyDescent="0.35">
      <c r="A49" s="285" t="s">
        <v>10</v>
      </c>
      <c r="B49" s="285">
        <v>1</v>
      </c>
      <c r="C49" s="285">
        <v>1216</v>
      </c>
      <c r="D49" s="285">
        <v>1</v>
      </c>
      <c r="E49" s="285" t="s">
        <v>76</v>
      </c>
      <c r="F49" s="285"/>
      <c r="G49" s="285">
        <v>0</v>
      </c>
      <c r="H49" s="285">
        <v>0</v>
      </c>
      <c r="I49" s="285">
        <v>0</v>
      </c>
      <c r="J49" s="285">
        <v>0</v>
      </c>
      <c r="K49" s="285">
        <v>0</v>
      </c>
      <c r="L49" s="285">
        <v>0</v>
      </c>
      <c r="M49" s="285">
        <v>0</v>
      </c>
      <c r="N49" s="285">
        <v>0</v>
      </c>
      <c r="O49" s="285">
        <v>0</v>
      </c>
      <c r="P49" s="285">
        <v>0</v>
      </c>
      <c r="Q49" s="285">
        <v>0</v>
      </c>
      <c r="R49" s="285">
        <v>0</v>
      </c>
      <c r="S49" s="285">
        <v>0</v>
      </c>
      <c r="T49" s="285">
        <v>0</v>
      </c>
      <c r="U49" s="285">
        <v>0</v>
      </c>
      <c r="V49" s="285">
        <v>0</v>
      </c>
      <c r="W49" s="285">
        <v>0</v>
      </c>
      <c r="X49" s="285">
        <v>0</v>
      </c>
      <c r="Y49" s="285">
        <v>0</v>
      </c>
      <c r="Z49" s="285">
        <v>0</v>
      </c>
      <c r="AA49" s="285">
        <v>0</v>
      </c>
      <c r="AB49" s="285">
        <v>0</v>
      </c>
      <c r="AC49" s="285">
        <v>0</v>
      </c>
      <c r="AD49" s="285">
        <v>0</v>
      </c>
      <c r="AE49" s="285">
        <v>0</v>
      </c>
      <c r="AF49" s="285">
        <v>0</v>
      </c>
      <c r="AG49" s="285">
        <v>0</v>
      </c>
      <c r="AH49" s="285">
        <v>0</v>
      </c>
      <c r="AI49" s="285">
        <v>0</v>
      </c>
      <c r="AJ49" s="285">
        <v>0</v>
      </c>
      <c r="AK49" s="285">
        <v>0</v>
      </c>
      <c r="AL49" s="285">
        <v>0</v>
      </c>
      <c r="AM49" s="285">
        <v>0</v>
      </c>
      <c r="AN49" s="285">
        <v>0</v>
      </c>
      <c r="AO49" s="285">
        <v>0</v>
      </c>
      <c r="AP49" s="285">
        <v>0</v>
      </c>
      <c r="AQ49" s="285">
        <v>0</v>
      </c>
      <c r="AR49" s="285">
        <v>0</v>
      </c>
      <c r="AS49" s="285">
        <v>0</v>
      </c>
      <c r="AT49" s="285">
        <v>0</v>
      </c>
      <c r="AU49" s="285">
        <v>0</v>
      </c>
      <c r="AV49" s="285">
        <v>0</v>
      </c>
    </row>
    <row r="50" spans="1:48" x14ac:dyDescent="0.35">
      <c r="A50" s="285" t="s">
        <v>10</v>
      </c>
      <c r="B50" s="285">
        <v>1</v>
      </c>
      <c r="C50" s="285">
        <v>1217</v>
      </c>
      <c r="D50" s="285">
        <v>1</v>
      </c>
      <c r="E50" s="285" t="s">
        <v>77</v>
      </c>
      <c r="F50" s="285"/>
      <c r="G50" s="285">
        <v>0</v>
      </c>
      <c r="H50" s="285">
        <v>0</v>
      </c>
      <c r="I50" s="285">
        <v>0</v>
      </c>
      <c r="J50" s="285">
        <v>0</v>
      </c>
      <c r="K50" s="285">
        <v>0</v>
      </c>
      <c r="L50" s="285">
        <v>0</v>
      </c>
      <c r="M50" s="285">
        <v>0</v>
      </c>
      <c r="N50" s="285">
        <v>0</v>
      </c>
      <c r="O50" s="285">
        <v>0</v>
      </c>
      <c r="P50" s="285">
        <v>0</v>
      </c>
      <c r="Q50" s="285">
        <v>0</v>
      </c>
      <c r="R50" s="285">
        <v>0</v>
      </c>
      <c r="S50" s="285">
        <v>19131</v>
      </c>
      <c r="T50" s="285">
        <v>0</v>
      </c>
      <c r="U50" s="285">
        <v>19131</v>
      </c>
      <c r="V50" s="285">
        <v>0</v>
      </c>
      <c r="W50" s="285">
        <v>0</v>
      </c>
      <c r="X50" s="285">
        <v>0</v>
      </c>
      <c r="Y50" s="285">
        <v>167.86</v>
      </c>
      <c r="Z50" s="285">
        <v>0</v>
      </c>
      <c r="AA50" s="285">
        <v>0</v>
      </c>
      <c r="AB50" s="285">
        <v>0</v>
      </c>
      <c r="AC50" s="285">
        <v>0</v>
      </c>
      <c r="AD50" s="285">
        <v>0</v>
      </c>
      <c r="AE50" s="285">
        <v>0</v>
      </c>
      <c r="AF50" s="285">
        <v>0</v>
      </c>
      <c r="AG50" s="285">
        <v>-19298.86</v>
      </c>
      <c r="AH50" s="285">
        <v>0</v>
      </c>
      <c r="AI50" s="285">
        <v>0</v>
      </c>
      <c r="AJ50" s="285">
        <v>0</v>
      </c>
      <c r="AK50" s="285">
        <v>0</v>
      </c>
      <c r="AL50" s="285">
        <v>0</v>
      </c>
      <c r="AM50" s="285">
        <v>59.95</v>
      </c>
      <c r="AN50" s="285">
        <v>138.35</v>
      </c>
      <c r="AO50" s="285">
        <v>50.73</v>
      </c>
      <c r="AP50" s="285">
        <v>37</v>
      </c>
      <c r="AQ50" s="285">
        <v>0</v>
      </c>
      <c r="AR50" s="285">
        <v>0</v>
      </c>
      <c r="AS50" s="285">
        <v>0</v>
      </c>
      <c r="AT50" s="285">
        <v>0</v>
      </c>
      <c r="AU50" s="285">
        <v>0</v>
      </c>
      <c r="AV50" s="285">
        <v>0</v>
      </c>
    </row>
    <row r="51" spans="1:48" x14ac:dyDescent="0.35">
      <c r="A51" s="285" t="s">
        <v>10</v>
      </c>
      <c r="B51" s="285">
        <v>1</v>
      </c>
      <c r="C51" s="285">
        <v>1220</v>
      </c>
      <c r="D51" s="285">
        <v>1</v>
      </c>
      <c r="E51" s="285" t="s">
        <v>78</v>
      </c>
      <c r="F51" s="285"/>
      <c r="G51" s="285">
        <v>5372.11</v>
      </c>
      <c r="H51" s="285">
        <v>0</v>
      </c>
      <c r="I51" s="285">
        <v>0</v>
      </c>
      <c r="J51" s="285">
        <v>0</v>
      </c>
      <c r="K51" s="285">
        <v>190151.41</v>
      </c>
      <c r="L51" s="285">
        <v>0</v>
      </c>
      <c r="M51" s="285">
        <v>-190151.41</v>
      </c>
      <c r="N51" s="285">
        <v>0</v>
      </c>
      <c r="O51" s="285">
        <v>0</v>
      </c>
      <c r="P51" s="285">
        <v>136</v>
      </c>
      <c r="Q51" s="285">
        <v>17569.62</v>
      </c>
      <c r="R51" s="285">
        <v>0</v>
      </c>
      <c r="S51" s="285">
        <v>4543.72</v>
      </c>
      <c r="T51" s="285">
        <v>0</v>
      </c>
      <c r="U51" s="285">
        <v>27621.45</v>
      </c>
      <c r="V51" s="285">
        <v>0</v>
      </c>
      <c r="W51" s="285">
        <v>0</v>
      </c>
      <c r="X51" s="285">
        <v>4959.83</v>
      </c>
      <c r="Y51" s="285">
        <v>-4959.83</v>
      </c>
      <c r="Z51" s="285">
        <v>0</v>
      </c>
      <c r="AA51" s="285">
        <v>0</v>
      </c>
      <c r="AB51" s="285">
        <v>-4421.37</v>
      </c>
      <c r="AC51" s="285">
        <v>0</v>
      </c>
      <c r="AD51" s="285">
        <v>0</v>
      </c>
      <c r="AE51" s="285">
        <v>0</v>
      </c>
      <c r="AF51" s="285">
        <v>0</v>
      </c>
      <c r="AG51" s="285">
        <v>322883.01</v>
      </c>
      <c r="AH51" s="285">
        <v>0</v>
      </c>
      <c r="AI51" s="285">
        <v>346083.09</v>
      </c>
      <c r="AJ51" s="285">
        <v>0</v>
      </c>
      <c r="AK51" s="285">
        <v>0</v>
      </c>
      <c r="AL51" s="285">
        <v>0</v>
      </c>
      <c r="AM51" s="285">
        <v>0</v>
      </c>
      <c r="AN51" s="285">
        <v>8250</v>
      </c>
      <c r="AO51" s="285">
        <v>232.29</v>
      </c>
      <c r="AP51" s="285">
        <v>-107.29</v>
      </c>
      <c r="AQ51" s="285">
        <v>0</v>
      </c>
      <c r="AR51" s="285">
        <v>0</v>
      </c>
      <c r="AS51" s="285">
        <v>0</v>
      </c>
      <c r="AT51" s="285">
        <v>0</v>
      </c>
      <c r="AU51" s="285">
        <v>0</v>
      </c>
      <c r="AV51" s="285">
        <v>0</v>
      </c>
    </row>
    <row r="52" spans="1:48" x14ac:dyDescent="0.35">
      <c r="A52" s="285" t="s">
        <v>10</v>
      </c>
      <c r="B52" s="285">
        <v>1</v>
      </c>
      <c r="C52" s="285">
        <v>1225</v>
      </c>
      <c r="D52" s="285">
        <v>1</v>
      </c>
      <c r="E52" s="285" t="s">
        <v>79</v>
      </c>
      <c r="F52" s="285"/>
      <c r="G52" s="285">
        <v>64139.64</v>
      </c>
      <c r="H52" s="285">
        <v>0</v>
      </c>
      <c r="I52" s="285">
        <v>0</v>
      </c>
      <c r="J52" s="285">
        <v>0</v>
      </c>
      <c r="K52" s="285">
        <v>-64139.64</v>
      </c>
      <c r="L52" s="285">
        <v>0</v>
      </c>
      <c r="M52" s="285">
        <v>0</v>
      </c>
      <c r="N52" s="285">
        <v>0</v>
      </c>
      <c r="O52" s="285">
        <v>0</v>
      </c>
      <c r="P52" s="285">
        <v>0</v>
      </c>
      <c r="Q52" s="285">
        <v>0</v>
      </c>
      <c r="R52" s="285">
        <v>0</v>
      </c>
      <c r="S52" s="285">
        <v>2678.55</v>
      </c>
      <c r="T52" s="285">
        <v>0</v>
      </c>
      <c r="U52" s="285">
        <v>2678.55</v>
      </c>
      <c r="V52" s="285">
        <v>-2678.55</v>
      </c>
      <c r="W52" s="285">
        <v>0</v>
      </c>
      <c r="X52" s="285">
        <v>2124.25</v>
      </c>
      <c r="Y52" s="285">
        <v>-2124.25</v>
      </c>
      <c r="Z52" s="285">
        <v>0</v>
      </c>
      <c r="AA52" s="285">
        <v>0</v>
      </c>
      <c r="AB52" s="285">
        <v>0</v>
      </c>
      <c r="AC52" s="285">
        <v>0</v>
      </c>
      <c r="AD52" s="285">
        <v>0</v>
      </c>
      <c r="AE52" s="285">
        <v>0</v>
      </c>
      <c r="AF52" s="285">
        <v>0</v>
      </c>
      <c r="AG52" s="285">
        <v>0</v>
      </c>
      <c r="AH52" s="285">
        <v>0</v>
      </c>
      <c r="AI52" s="285">
        <v>0</v>
      </c>
      <c r="AJ52" s="285">
        <v>0</v>
      </c>
      <c r="AK52" s="285">
        <v>761.06</v>
      </c>
      <c r="AL52" s="285">
        <v>761.06</v>
      </c>
      <c r="AM52" s="285">
        <v>-1522.12</v>
      </c>
      <c r="AN52" s="285">
        <v>0</v>
      </c>
      <c r="AO52" s="285">
        <v>0</v>
      </c>
      <c r="AP52" s="285">
        <v>0</v>
      </c>
      <c r="AQ52" s="285">
        <v>0</v>
      </c>
      <c r="AR52" s="285">
        <v>0</v>
      </c>
      <c r="AS52" s="285">
        <v>0</v>
      </c>
      <c r="AT52" s="285">
        <v>0</v>
      </c>
      <c r="AU52" s="285">
        <v>0</v>
      </c>
      <c r="AV52" s="285">
        <v>0</v>
      </c>
    </row>
    <row r="53" spans="1:48" x14ac:dyDescent="0.35">
      <c r="A53" s="285" t="s">
        <v>10</v>
      </c>
      <c r="B53" s="285">
        <v>1</v>
      </c>
      <c r="C53" s="285">
        <v>1250</v>
      </c>
      <c r="D53" s="285">
        <v>1</v>
      </c>
      <c r="E53" s="285" t="s">
        <v>80</v>
      </c>
      <c r="F53" s="285"/>
      <c r="G53" s="285">
        <v>127958.54</v>
      </c>
      <c r="H53" s="285">
        <v>0</v>
      </c>
      <c r="I53" s="285">
        <v>0</v>
      </c>
      <c r="J53" s="285">
        <v>0</v>
      </c>
      <c r="K53" s="285">
        <v>-127958.54</v>
      </c>
      <c r="L53" s="285">
        <v>0</v>
      </c>
      <c r="M53" s="285">
        <v>0</v>
      </c>
      <c r="N53" s="285">
        <v>0</v>
      </c>
      <c r="O53" s="285">
        <v>0</v>
      </c>
      <c r="P53" s="285">
        <v>0</v>
      </c>
      <c r="Q53" s="285">
        <v>0</v>
      </c>
      <c r="R53" s="285">
        <v>0</v>
      </c>
      <c r="S53" s="285">
        <v>5343.71</v>
      </c>
      <c r="T53" s="285">
        <v>0</v>
      </c>
      <c r="U53" s="285">
        <v>5343.71</v>
      </c>
      <c r="V53" s="285">
        <v>-5343.71</v>
      </c>
      <c r="W53" s="285">
        <v>0</v>
      </c>
      <c r="X53" s="285">
        <v>4237.88</v>
      </c>
      <c r="Y53" s="285">
        <v>-4237.88</v>
      </c>
      <c r="Z53" s="285">
        <v>0</v>
      </c>
      <c r="AA53" s="285">
        <v>0</v>
      </c>
      <c r="AB53" s="285">
        <v>0</v>
      </c>
      <c r="AC53" s="285">
        <v>0</v>
      </c>
      <c r="AD53" s="285">
        <v>0</v>
      </c>
      <c r="AE53" s="285">
        <v>0</v>
      </c>
      <c r="AF53" s="285">
        <v>0</v>
      </c>
      <c r="AG53" s="285">
        <v>0</v>
      </c>
      <c r="AH53" s="285">
        <v>0</v>
      </c>
      <c r="AI53" s="285">
        <v>0</v>
      </c>
      <c r="AJ53" s="285">
        <v>0</v>
      </c>
      <c r="AK53" s="285">
        <v>1518.32</v>
      </c>
      <c r="AL53" s="285">
        <v>1518.32</v>
      </c>
      <c r="AM53" s="285">
        <v>-3036.64</v>
      </c>
      <c r="AN53" s="285">
        <v>0</v>
      </c>
      <c r="AO53" s="285">
        <v>0</v>
      </c>
      <c r="AP53" s="285">
        <v>0</v>
      </c>
      <c r="AQ53" s="285">
        <v>0</v>
      </c>
      <c r="AR53" s="285">
        <v>0</v>
      </c>
      <c r="AS53" s="285">
        <v>0</v>
      </c>
      <c r="AT53" s="285">
        <v>0</v>
      </c>
      <c r="AU53" s="285">
        <v>0</v>
      </c>
      <c r="AV53" s="285">
        <v>0</v>
      </c>
    </row>
    <row r="54" spans="1:48" x14ac:dyDescent="0.35">
      <c r="A54" s="285" t="s">
        <v>10</v>
      </c>
      <c r="B54" s="285">
        <v>1</v>
      </c>
      <c r="C54" s="285">
        <v>1300</v>
      </c>
      <c r="D54" s="285">
        <v>1</v>
      </c>
      <c r="E54" s="285" t="s">
        <v>81</v>
      </c>
      <c r="F54" s="285"/>
      <c r="G54" s="285">
        <v>43128.35</v>
      </c>
      <c r="H54" s="285">
        <v>-2752.47</v>
      </c>
      <c r="I54" s="285">
        <v>-2752.47</v>
      </c>
      <c r="J54" s="285">
        <v>2350.5300000000002</v>
      </c>
      <c r="K54" s="285">
        <v>855.57</v>
      </c>
      <c r="L54" s="285">
        <v>-3411.49</v>
      </c>
      <c r="M54" s="285">
        <v>-3411.49</v>
      </c>
      <c r="N54" s="285">
        <v>-3411.49</v>
      </c>
      <c r="O54" s="285">
        <v>-3411.49</v>
      </c>
      <c r="P54" s="285">
        <v>-3411.49</v>
      </c>
      <c r="Q54" s="285">
        <v>-3411.49</v>
      </c>
      <c r="R54" s="285">
        <v>19483.87</v>
      </c>
      <c r="S54" s="285">
        <v>-2513.89</v>
      </c>
      <c r="T54" s="285">
        <v>0</v>
      </c>
      <c r="U54" s="285">
        <v>37330.550000000003</v>
      </c>
      <c r="V54" s="285">
        <v>-3181.79</v>
      </c>
      <c r="W54" s="285">
        <v>-3181.79</v>
      </c>
      <c r="X54" s="285">
        <v>-880.66</v>
      </c>
      <c r="Y54" s="285">
        <v>-3247.52</v>
      </c>
      <c r="Z54" s="285">
        <v>-2521.63</v>
      </c>
      <c r="AA54" s="285">
        <v>-2521.63</v>
      </c>
      <c r="AB54" s="285">
        <v>-2521.63</v>
      </c>
      <c r="AC54" s="285">
        <v>-56.05</v>
      </c>
      <c r="AD54" s="285">
        <v>20276.009999999998</v>
      </c>
      <c r="AE54" s="285">
        <v>-2736.25</v>
      </c>
      <c r="AF54" s="285">
        <v>-1723.12</v>
      </c>
      <c r="AG54" s="285">
        <v>-2845.82</v>
      </c>
      <c r="AH54" s="285">
        <v>0</v>
      </c>
      <c r="AI54" s="285">
        <v>32188.67</v>
      </c>
      <c r="AJ54" s="285">
        <v>-2845.8</v>
      </c>
      <c r="AK54" s="285">
        <v>-2845.8</v>
      </c>
      <c r="AL54" s="285">
        <v>-2845.8</v>
      </c>
      <c r="AM54" s="285">
        <v>963.77</v>
      </c>
      <c r="AN54" s="285">
        <v>-2855.06</v>
      </c>
      <c r="AO54" s="285">
        <v>-2855.06</v>
      </c>
      <c r="AP54" s="285">
        <v>-2855.06</v>
      </c>
      <c r="AQ54" s="285">
        <v>0</v>
      </c>
      <c r="AR54" s="285">
        <v>0</v>
      </c>
      <c r="AS54" s="285">
        <v>0</v>
      </c>
      <c r="AT54" s="285">
        <v>0</v>
      </c>
      <c r="AU54" s="285">
        <v>0</v>
      </c>
      <c r="AV54" s="285">
        <v>0</v>
      </c>
    </row>
    <row r="55" spans="1:48" x14ac:dyDescent="0.35">
      <c r="A55" s="285" t="s">
        <v>10</v>
      </c>
      <c r="B55" s="285">
        <v>1</v>
      </c>
      <c r="C55" s="285">
        <v>1350</v>
      </c>
      <c r="D55" s="285">
        <v>1</v>
      </c>
      <c r="E55" s="285" t="s">
        <v>82</v>
      </c>
      <c r="F55" s="285"/>
      <c r="G55" s="285">
        <v>0</v>
      </c>
      <c r="H55" s="285">
        <v>0</v>
      </c>
      <c r="I55" s="285">
        <v>0</v>
      </c>
      <c r="J55" s="285">
        <v>0</v>
      </c>
      <c r="K55" s="285">
        <v>0</v>
      </c>
      <c r="L55" s="285">
        <v>0</v>
      </c>
      <c r="M55" s="285">
        <v>0</v>
      </c>
      <c r="N55" s="285">
        <v>0</v>
      </c>
      <c r="O55" s="285">
        <v>0</v>
      </c>
      <c r="P55" s="285">
        <v>0</v>
      </c>
      <c r="Q55" s="285">
        <v>0</v>
      </c>
      <c r="R55" s="285">
        <v>0</v>
      </c>
      <c r="S55" s="285">
        <v>0</v>
      </c>
      <c r="T55" s="285">
        <v>0</v>
      </c>
      <c r="U55" s="285">
        <v>0</v>
      </c>
      <c r="V55" s="285">
        <v>0</v>
      </c>
      <c r="W55" s="285">
        <v>0</v>
      </c>
      <c r="X55" s="285">
        <v>0</v>
      </c>
      <c r="Y55" s="285">
        <v>0</v>
      </c>
      <c r="Z55" s="285">
        <v>0</v>
      </c>
      <c r="AA55" s="285">
        <v>0</v>
      </c>
      <c r="AB55" s="285">
        <v>0</v>
      </c>
      <c r="AC55" s="285">
        <v>0</v>
      </c>
      <c r="AD55" s="285">
        <v>0</v>
      </c>
      <c r="AE55" s="285">
        <v>0</v>
      </c>
      <c r="AF55" s="285">
        <v>0</v>
      </c>
      <c r="AG55" s="285">
        <v>0</v>
      </c>
      <c r="AH55" s="285">
        <v>0</v>
      </c>
      <c r="AI55" s="285">
        <v>0</v>
      </c>
      <c r="AJ55" s="285">
        <v>0</v>
      </c>
      <c r="AK55" s="285">
        <v>0</v>
      </c>
      <c r="AL55" s="285">
        <v>0</v>
      </c>
      <c r="AM55" s="285">
        <v>0</v>
      </c>
      <c r="AN55" s="285">
        <v>0</v>
      </c>
      <c r="AO55" s="285">
        <v>0</v>
      </c>
      <c r="AP55" s="285">
        <v>0</v>
      </c>
      <c r="AQ55" s="285">
        <v>0</v>
      </c>
      <c r="AR55" s="285">
        <v>0</v>
      </c>
      <c r="AS55" s="285">
        <v>0</v>
      </c>
      <c r="AT55" s="285">
        <v>0</v>
      </c>
      <c r="AU55" s="285">
        <v>0</v>
      </c>
      <c r="AV55" s="285">
        <v>0</v>
      </c>
    </row>
    <row r="56" spans="1:48" x14ac:dyDescent="0.35">
      <c r="A56" s="285" t="s">
        <v>10</v>
      </c>
      <c r="B56" s="285">
        <v>1</v>
      </c>
      <c r="C56" s="285">
        <v>1355</v>
      </c>
      <c r="D56" s="285">
        <v>1</v>
      </c>
      <c r="E56" s="285" t="s">
        <v>83</v>
      </c>
      <c r="F56" s="285"/>
      <c r="G56" s="285">
        <v>0</v>
      </c>
      <c r="H56" s="285">
        <v>0</v>
      </c>
      <c r="I56" s="285">
        <v>0</v>
      </c>
      <c r="J56" s="285">
        <v>0</v>
      </c>
      <c r="K56" s="285">
        <v>0</v>
      </c>
      <c r="L56" s="285">
        <v>0</v>
      </c>
      <c r="M56" s="285">
        <v>0</v>
      </c>
      <c r="N56" s="285">
        <v>0</v>
      </c>
      <c r="O56" s="285">
        <v>0</v>
      </c>
      <c r="P56" s="285">
        <v>0</v>
      </c>
      <c r="Q56" s="285">
        <v>0</v>
      </c>
      <c r="R56" s="285">
        <v>0</v>
      </c>
      <c r="S56" s="285">
        <v>0</v>
      </c>
      <c r="T56" s="285">
        <v>0</v>
      </c>
      <c r="U56" s="285">
        <v>0</v>
      </c>
      <c r="V56" s="285">
        <v>0</v>
      </c>
      <c r="W56" s="285">
        <v>0</v>
      </c>
      <c r="X56" s="285">
        <v>0</v>
      </c>
      <c r="Y56" s="285">
        <v>0</v>
      </c>
      <c r="Z56" s="285">
        <v>0</v>
      </c>
      <c r="AA56" s="285">
        <v>0</v>
      </c>
      <c r="AB56" s="285">
        <v>0</v>
      </c>
      <c r="AC56" s="285">
        <v>0</v>
      </c>
      <c r="AD56" s="285">
        <v>0</v>
      </c>
      <c r="AE56" s="285">
        <v>0</v>
      </c>
      <c r="AF56" s="285">
        <v>0</v>
      </c>
      <c r="AG56" s="285">
        <v>0</v>
      </c>
      <c r="AH56" s="285">
        <v>0</v>
      </c>
      <c r="AI56" s="285">
        <v>0</v>
      </c>
      <c r="AJ56" s="285">
        <v>0</v>
      </c>
      <c r="AK56" s="285">
        <v>0</v>
      </c>
      <c r="AL56" s="285">
        <v>0</v>
      </c>
      <c r="AM56" s="285">
        <v>0</v>
      </c>
      <c r="AN56" s="285">
        <v>0</v>
      </c>
      <c r="AO56" s="285">
        <v>0</v>
      </c>
      <c r="AP56" s="285">
        <v>0</v>
      </c>
      <c r="AQ56" s="285">
        <v>0</v>
      </c>
      <c r="AR56" s="285">
        <v>0</v>
      </c>
      <c r="AS56" s="285">
        <v>0</v>
      </c>
      <c r="AT56" s="285">
        <v>0</v>
      </c>
      <c r="AU56" s="285">
        <v>0</v>
      </c>
      <c r="AV56" s="285">
        <v>0</v>
      </c>
    </row>
    <row r="57" spans="1:48" x14ac:dyDescent="0.35">
      <c r="A57" s="285" t="s">
        <v>10</v>
      </c>
      <c r="B57" s="285">
        <v>1</v>
      </c>
      <c r="C57" s="285">
        <v>1400</v>
      </c>
      <c r="D57" s="285">
        <v>1</v>
      </c>
      <c r="E57" s="285" t="s">
        <v>84</v>
      </c>
      <c r="F57" s="285">
        <v>1787</v>
      </c>
      <c r="G57" s="285">
        <v>100</v>
      </c>
      <c r="H57" s="285">
        <v>0</v>
      </c>
      <c r="I57" s="285">
        <v>0</v>
      </c>
      <c r="J57" s="285">
        <v>0</v>
      </c>
      <c r="K57" s="285">
        <v>0</v>
      </c>
      <c r="L57" s="285">
        <v>0</v>
      </c>
      <c r="M57" s="285">
        <v>0</v>
      </c>
      <c r="N57" s="285">
        <v>0</v>
      </c>
      <c r="O57" s="285">
        <v>0</v>
      </c>
      <c r="P57" s="285">
        <v>0</v>
      </c>
      <c r="Q57" s="285">
        <v>0</v>
      </c>
      <c r="R57" s="285">
        <v>0</v>
      </c>
      <c r="S57" s="285">
        <v>0</v>
      </c>
      <c r="T57" s="285">
        <v>0</v>
      </c>
      <c r="U57" s="285">
        <v>100</v>
      </c>
      <c r="V57" s="285">
        <v>0</v>
      </c>
      <c r="W57" s="285">
        <v>0</v>
      </c>
      <c r="X57" s="285">
        <v>0</v>
      </c>
      <c r="Y57" s="285">
        <v>0</v>
      </c>
      <c r="Z57" s="285">
        <v>0</v>
      </c>
      <c r="AA57" s="285">
        <v>0</v>
      </c>
      <c r="AB57" s="285">
        <v>0</v>
      </c>
      <c r="AC57" s="285">
        <v>0</v>
      </c>
      <c r="AD57" s="285">
        <v>0</v>
      </c>
      <c r="AE57" s="285">
        <v>0</v>
      </c>
      <c r="AF57" s="285">
        <v>0</v>
      </c>
      <c r="AG57" s="285">
        <v>0</v>
      </c>
      <c r="AH57" s="285">
        <v>0</v>
      </c>
      <c r="AI57" s="285">
        <v>100</v>
      </c>
      <c r="AJ57" s="285">
        <v>0</v>
      </c>
      <c r="AK57" s="285">
        <v>0</v>
      </c>
      <c r="AL57" s="285">
        <v>0</v>
      </c>
      <c r="AM57" s="285">
        <v>0</v>
      </c>
      <c r="AN57" s="285">
        <v>0</v>
      </c>
      <c r="AO57" s="285">
        <v>0</v>
      </c>
      <c r="AP57" s="285">
        <v>0</v>
      </c>
      <c r="AQ57" s="285">
        <v>0</v>
      </c>
      <c r="AR57" s="285">
        <v>0</v>
      </c>
      <c r="AS57" s="285">
        <v>0</v>
      </c>
      <c r="AT57" s="285">
        <v>0</v>
      </c>
      <c r="AU57" s="285">
        <v>0</v>
      </c>
      <c r="AV57" s="285">
        <v>0</v>
      </c>
    </row>
    <row r="58" spans="1:48" x14ac:dyDescent="0.35">
      <c r="A58" s="285" t="s">
        <v>10</v>
      </c>
      <c r="B58" s="285">
        <v>1</v>
      </c>
      <c r="C58" s="285">
        <v>1405</v>
      </c>
      <c r="D58" s="285">
        <v>1</v>
      </c>
      <c r="E58" s="285" t="s">
        <v>85</v>
      </c>
      <c r="F58" s="285">
        <v>1788</v>
      </c>
      <c r="G58" s="285">
        <v>0</v>
      </c>
      <c r="H58" s="285">
        <v>0</v>
      </c>
      <c r="I58" s="285">
        <v>0</v>
      </c>
      <c r="J58" s="285">
        <v>0</v>
      </c>
      <c r="K58" s="285">
        <v>0</v>
      </c>
      <c r="L58" s="285">
        <v>0</v>
      </c>
      <c r="M58" s="285">
        <v>0</v>
      </c>
      <c r="N58" s="285">
        <v>0</v>
      </c>
      <c r="O58" s="285">
        <v>0</v>
      </c>
      <c r="P58" s="285">
        <v>0</v>
      </c>
      <c r="Q58" s="285">
        <v>0</v>
      </c>
      <c r="R58" s="285">
        <v>0</v>
      </c>
      <c r="S58" s="285">
        <v>0</v>
      </c>
      <c r="T58" s="285">
        <v>0</v>
      </c>
      <c r="U58" s="285">
        <v>0</v>
      </c>
      <c r="V58" s="285">
        <v>0</v>
      </c>
      <c r="W58" s="285">
        <v>0</v>
      </c>
      <c r="X58" s="285">
        <v>0</v>
      </c>
      <c r="Y58" s="285">
        <v>0</v>
      </c>
      <c r="Z58" s="285">
        <v>0</v>
      </c>
      <c r="AA58" s="285">
        <v>0</v>
      </c>
      <c r="AB58" s="285">
        <v>0</v>
      </c>
      <c r="AC58" s="285">
        <v>0</v>
      </c>
      <c r="AD58" s="285">
        <v>0</v>
      </c>
      <c r="AE58" s="285">
        <v>0</v>
      </c>
      <c r="AF58" s="285">
        <v>0</v>
      </c>
      <c r="AG58" s="285">
        <v>0</v>
      </c>
      <c r="AH58" s="285">
        <v>0</v>
      </c>
      <c r="AI58" s="285">
        <v>0</v>
      </c>
      <c r="AJ58" s="285">
        <v>0</v>
      </c>
      <c r="AK58" s="285">
        <v>0</v>
      </c>
      <c r="AL58" s="285">
        <v>0</v>
      </c>
      <c r="AM58" s="285">
        <v>0</v>
      </c>
      <c r="AN58" s="285">
        <v>0</v>
      </c>
      <c r="AO58" s="285">
        <v>0</v>
      </c>
      <c r="AP58" s="285">
        <v>0</v>
      </c>
      <c r="AQ58" s="285">
        <v>0</v>
      </c>
      <c r="AR58" s="285">
        <v>0</v>
      </c>
      <c r="AS58" s="285">
        <v>0</v>
      </c>
      <c r="AT58" s="285">
        <v>0</v>
      </c>
      <c r="AU58" s="285">
        <v>0</v>
      </c>
      <c r="AV58" s="285">
        <v>0</v>
      </c>
    </row>
    <row r="59" spans="1:48" x14ac:dyDescent="0.35">
      <c r="A59" s="285" t="s">
        <v>10</v>
      </c>
      <c r="B59" s="285">
        <v>1</v>
      </c>
      <c r="C59" s="285">
        <v>1410</v>
      </c>
      <c r="D59" s="285">
        <v>1</v>
      </c>
      <c r="E59" s="285" t="s">
        <v>86</v>
      </c>
      <c r="F59" s="285">
        <v>1774</v>
      </c>
      <c r="G59" s="285">
        <v>270943.12</v>
      </c>
      <c r="H59" s="285">
        <v>0</v>
      </c>
      <c r="I59" s="285">
        <v>0</v>
      </c>
      <c r="J59" s="285">
        <v>0</v>
      </c>
      <c r="K59" s="285">
        <v>0</v>
      </c>
      <c r="L59" s="285">
        <v>0</v>
      </c>
      <c r="M59" s="285">
        <v>0</v>
      </c>
      <c r="N59" s="285">
        <v>0</v>
      </c>
      <c r="O59" s="285">
        <v>0</v>
      </c>
      <c r="P59" s="285">
        <v>0</v>
      </c>
      <c r="Q59" s="285">
        <v>0</v>
      </c>
      <c r="R59" s="285">
        <v>4901.38</v>
      </c>
      <c r="S59" s="285">
        <v>23084.37</v>
      </c>
      <c r="T59" s="285">
        <v>0</v>
      </c>
      <c r="U59" s="285">
        <v>298928.87</v>
      </c>
      <c r="V59" s="285">
        <v>0</v>
      </c>
      <c r="W59" s="285">
        <v>1375.96</v>
      </c>
      <c r="X59" s="285">
        <v>0</v>
      </c>
      <c r="Y59" s="285">
        <v>0</v>
      </c>
      <c r="Z59" s="285">
        <v>0</v>
      </c>
      <c r="AA59" s="285">
        <v>0</v>
      </c>
      <c r="AB59" s="285">
        <v>0</v>
      </c>
      <c r="AC59" s="285">
        <v>0</v>
      </c>
      <c r="AD59" s="285">
        <v>3211.11</v>
      </c>
      <c r="AE59" s="285">
        <v>0</v>
      </c>
      <c r="AF59" s="285">
        <v>0</v>
      </c>
      <c r="AG59" s="285">
        <v>0</v>
      </c>
      <c r="AH59" s="285">
        <v>0</v>
      </c>
      <c r="AI59" s="285">
        <v>303515.94</v>
      </c>
      <c r="AJ59" s="285">
        <v>0</v>
      </c>
      <c r="AK59" s="285">
        <v>0</v>
      </c>
      <c r="AL59" s="285">
        <v>6676.5</v>
      </c>
      <c r="AM59" s="285">
        <v>4543.53</v>
      </c>
      <c r="AN59" s="285">
        <v>0</v>
      </c>
      <c r="AO59" s="285">
        <v>38855.21</v>
      </c>
      <c r="AP59" s="285">
        <v>0</v>
      </c>
      <c r="AQ59" s="285">
        <v>0</v>
      </c>
      <c r="AR59" s="285">
        <v>0</v>
      </c>
      <c r="AS59" s="285">
        <v>0</v>
      </c>
      <c r="AT59" s="285">
        <v>0</v>
      </c>
      <c r="AU59" s="285">
        <v>0</v>
      </c>
      <c r="AV59" s="285">
        <v>0</v>
      </c>
    </row>
    <row r="60" spans="1:48" x14ac:dyDescent="0.35">
      <c r="A60" s="285" t="s">
        <v>10</v>
      </c>
      <c r="B60" s="285">
        <v>1</v>
      </c>
      <c r="C60" s="285">
        <v>1415</v>
      </c>
      <c r="D60" s="285">
        <v>1</v>
      </c>
      <c r="E60" s="285" t="s">
        <v>87</v>
      </c>
      <c r="F60" s="285">
        <v>1775</v>
      </c>
      <c r="G60" s="285">
        <v>-173615.92</v>
      </c>
      <c r="H60" s="285">
        <v>0</v>
      </c>
      <c r="I60" s="285">
        <v>0</v>
      </c>
      <c r="J60" s="285">
        <v>0</v>
      </c>
      <c r="K60" s="285">
        <v>0</v>
      </c>
      <c r="L60" s="285">
        <v>0</v>
      </c>
      <c r="M60" s="285">
        <v>0</v>
      </c>
      <c r="N60" s="285">
        <v>0</v>
      </c>
      <c r="O60" s="285">
        <v>0</v>
      </c>
      <c r="P60" s="285">
        <v>0</v>
      </c>
      <c r="Q60" s="285">
        <v>0</v>
      </c>
      <c r="R60" s="285">
        <v>0</v>
      </c>
      <c r="S60" s="285">
        <v>-33396.019999999997</v>
      </c>
      <c r="T60" s="285">
        <v>0</v>
      </c>
      <c r="U60" s="285">
        <v>-207011.94</v>
      </c>
      <c r="V60" s="285">
        <v>0</v>
      </c>
      <c r="W60" s="285">
        <v>0</v>
      </c>
      <c r="X60" s="285">
        <v>0</v>
      </c>
      <c r="Y60" s="285">
        <v>0</v>
      </c>
      <c r="Z60" s="285">
        <v>0</v>
      </c>
      <c r="AA60" s="285">
        <v>0</v>
      </c>
      <c r="AB60" s="285">
        <v>0</v>
      </c>
      <c r="AC60" s="285">
        <v>0</v>
      </c>
      <c r="AD60" s="285">
        <v>0</v>
      </c>
      <c r="AE60" s="285">
        <v>0</v>
      </c>
      <c r="AF60" s="285">
        <v>0</v>
      </c>
      <c r="AG60" s="285">
        <v>-28263.14</v>
      </c>
      <c r="AH60" s="285">
        <v>0</v>
      </c>
      <c r="AI60" s="285">
        <v>-235275.08</v>
      </c>
      <c r="AJ60" s="285">
        <v>0</v>
      </c>
      <c r="AK60" s="285">
        <v>0</v>
      </c>
      <c r="AL60" s="285">
        <v>0</v>
      </c>
      <c r="AM60" s="285">
        <v>0</v>
      </c>
      <c r="AN60" s="285">
        <v>0</v>
      </c>
      <c r="AO60" s="285">
        <v>0</v>
      </c>
      <c r="AP60" s="285">
        <v>0</v>
      </c>
      <c r="AQ60" s="285">
        <v>0</v>
      </c>
      <c r="AR60" s="285">
        <v>0</v>
      </c>
      <c r="AS60" s="285">
        <v>0</v>
      </c>
      <c r="AT60" s="285">
        <v>0</v>
      </c>
      <c r="AU60" s="285">
        <v>0</v>
      </c>
      <c r="AV60" s="285">
        <v>0</v>
      </c>
    </row>
    <row r="61" spans="1:48" x14ac:dyDescent="0.35">
      <c r="A61" s="285" t="s">
        <v>10</v>
      </c>
      <c r="B61" s="285">
        <v>1</v>
      </c>
      <c r="C61" s="285">
        <v>1420</v>
      </c>
      <c r="D61" s="285">
        <v>1</v>
      </c>
      <c r="E61" s="285" t="s">
        <v>88</v>
      </c>
      <c r="F61" s="285">
        <v>1772</v>
      </c>
      <c r="G61" s="285">
        <v>177533.26</v>
      </c>
      <c r="H61" s="285">
        <v>0</v>
      </c>
      <c r="I61" s="285">
        <v>0</v>
      </c>
      <c r="J61" s="285">
        <v>0</v>
      </c>
      <c r="K61" s="285">
        <v>0</v>
      </c>
      <c r="L61" s="285">
        <v>0</v>
      </c>
      <c r="M61" s="285">
        <v>0</v>
      </c>
      <c r="N61" s="285">
        <v>0</v>
      </c>
      <c r="O61" s="285">
        <v>3106.56</v>
      </c>
      <c r="P61" s="285">
        <v>0</v>
      </c>
      <c r="Q61" s="285">
        <v>0</v>
      </c>
      <c r="R61" s="285">
        <v>0</v>
      </c>
      <c r="S61" s="285">
        <v>0</v>
      </c>
      <c r="T61" s="285">
        <v>0</v>
      </c>
      <c r="U61" s="285">
        <v>180639.82</v>
      </c>
      <c r="V61" s="285">
        <v>0</v>
      </c>
      <c r="W61" s="285">
        <v>0</v>
      </c>
      <c r="X61" s="285">
        <v>0</v>
      </c>
      <c r="Y61" s="285">
        <v>0</v>
      </c>
      <c r="Z61" s="285">
        <v>0</v>
      </c>
      <c r="AA61" s="285">
        <v>0</v>
      </c>
      <c r="AB61" s="285">
        <v>0</v>
      </c>
      <c r="AC61" s="285">
        <v>0</v>
      </c>
      <c r="AD61" s="285">
        <v>0</v>
      </c>
      <c r="AE61" s="285">
        <v>0</v>
      </c>
      <c r="AF61" s="285">
        <v>0</v>
      </c>
      <c r="AG61" s="285">
        <v>2838.74</v>
      </c>
      <c r="AH61" s="285">
        <v>0</v>
      </c>
      <c r="AI61" s="285">
        <v>183478.56</v>
      </c>
      <c r="AJ61" s="285">
        <v>0</v>
      </c>
      <c r="AK61" s="285">
        <v>0</v>
      </c>
      <c r="AL61" s="285">
        <v>0</v>
      </c>
      <c r="AM61" s="285">
        <v>0</v>
      </c>
      <c r="AN61" s="285">
        <v>0</v>
      </c>
      <c r="AO61" s="285">
        <v>0</v>
      </c>
      <c r="AP61" s="285">
        <v>0</v>
      </c>
      <c r="AQ61" s="285">
        <v>0</v>
      </c>
      <c r="AR61" s="285">
        <v>0</v>
      </c>
      <c r="AS61" s="285">
        <v>0</v>
      </c>
      <c r="AT61" s="285">
        <v>0</v>
      </c>
      <c r="AU61" s="285">
        <v>0</v>
      </c>
      <c r="AV61" s="285">
        <v>0</v>
      </c>
    </row>
    <row r="62" spans="1:48" x14ac:dyDescent="0.35">
      <c r="A62" s="285" t="s">
        <v>10</v>
      </c>
      <c r="B62" s="285">
        <v>1</v>
      </c>
      <c r="C62" s="285">
        <v>1425</v>
      </c>
      <c r="D62" s="285">
        <v>1</v>
      </c>
      <c r="E62" s="285" t="s">
        <v>89</v>
      </c>
      <c r="F62" s="285">
        <v>1773</v>
      </c>
      <c r="G62" s="285">
        <v>-171073.77</v>
      </c>
      <c r="H62" s="285">
        <v>0</v>
      </c>
      <c r="I62" s="285">
        <v>0</v>
      </c>
      <c r="J62" s="285">
        <v>0</v>
      </c>
      <c r="K62" s="285">
        <v>0</v>
      </c>
      <c r="L62" s="285">
        <v>0</v>
      </c>
      <c r="M62" s="285">
        <v>0</v>
      </c>
      <c r="N62" s="285">
        <v>0</v>
      </c>
      <c r="O62" s="285">
        <v>0</v>
      </c>
      <c r="P62" s="285">
        <v>0</v>
      </c>
      <c r="Q62" s="285">
        <v>0</v>
      </c>
      <c r="R62" s="285">
        <v>0</v>
      </c>
      <c r="S62" s="285">
        <v>-1602.55</v>
      </c>
      <c r="T62" s="285">
        <v>0</v>
      </c>
      <c r="U62" s="285">
        <v>-172676.32</v>
      </c>
      <c r="V62" s="285">
        <v>0</v>
      </c>
      <c r="W62" s="285">
        <v>0</v>
      </c>
      <c r="X62" s="285">
        <v>0</v>
      </c>
      <c r="Y62" s="285">
        <v>0</v>
      </c>
      <c r="Z62" s="285">
        <v>0</v>
      </c>
      <c r="AA62" s="285">
        <v>0</v>
      </c>
      <c r="AB62" s="285">
        <v>0</v>
      </c>
      <c r="AC62" s="285">
        <v>0</v>
      </c>
      <c r="AD62" s="285">
        <v>0</v>
      </c>
      <c r="AE62" s="285">
        <v>0</v>
      </c>
      <c r="AF62" s="285">
        <v>0</v>
      </c>
      <c r="AG62" s="285">
        <v>-1876.57</v>
      </c>
      <c r="AH62" s="285">
        <v>0</v>
      </c>
      <c r="AI62" s="285">
        <v>-174552.89</v>
      </c>
      <c r="AJ62" s="285">
        <v>0</v>
      </c>
      <c r="AK62" s="285">
        <v>0</v>
      </c>
      <c r="AL62" s="285">
        <v>0</v>
      </c>
      <c r="AM62" s="285">
        <v>0</v>
      </c>
      <c r="AN62" s="285">
        <v>0</v>
      </c>
      <c r="AO62" s="285">
        <v>0</v>
      </c>
      <c r="AP62" s="285">
        <v>0</v>
      </c>
      <c r="AQ62" s="285">
        <v>0</v>
      </c>
      <c r="AR62" s="285">
        <v>0</v>
      </c>
      <c r="AS62" s="285">
        <v>0</v>
      </c>
      <c r="AT62" s="285">
        <v>0</v>
      </c>
      <c r="AU62" s="285">
        <v>0</v>
      </c>
      <c r="AV62" s="285">
        <v>0</v>
      </c>
    </row>
    <row r="63" spans="1:48" x14ac:dyDescent="0.35">
      <c r="A63" s="285" t="s">
        <v>10</v>
      </c>
      <c r="B63" s="285">
        <v>1</v>
      </c>
      <c r="C63" s="285">
        <v>1430</v>
      </c>
      <c r="D63" s="285">
        <v>1</v>
      </c>
      <c r="E63" s="285" t="s">
        <v>90</v>
      </c>
      <c r="F63" s="285">
        <v>1918</v>
      </c>
      <c r="G63" s="285">
        <v>104677.17</v>
      </c>
      <c r="H63" s="285">
        <v>0</v>
      </c>
      <c r="I63" s="285">
        <v>0</v>
      </c>
      <c r="J63" s="285">
        <v>0</v>
      </c>
      <c r="K63" s="285">
        <v>0</v>
      </c>
      <c r="L63" s="285">
        <v>0</v>
      </c>
      <c r="M63" s="285">
        <v>0</v>
      </c>
      <c r="N63" s="285">
        <v>0</v>
      </c>
      <c r="O63" s="285">
        <v>0</v>
      </c>
      <c r="P63" s="285">
        <v>0</v>
      </c>
      <c r="Q63" s="285">
        <v>0</v>
      </c>
      <c r="R63" s="285">
        <v>0</v>
      </c>
      <c r="S63" s="285">
        <v>167700</v>
      </c>
      <c r="T63" s="285">
        <v>0</v>
      </c>
      <c r="U63" s="285">
        <v>272377.17</v>
      </c>
      <c r="V63" s="285">
        <v>0</v>
      </c>
      <c r="W63" s="285">
        <v>0</v>
      </c>
      <c r="X63" s="285">
        <v>0</v>
      </c>
      <c r="Y63" s="285">
        <v>0</v>
      </c>
      <c r="Z63" s="285">
        <v>0</v>
      </c>
      <c r="AA63" s="285">
        <v>0</v>
      </c>
      <c r="AB63" s="285">
        <v>0</v>
      </c>
      <c r="AC63" s="285">
        <v>0</v>
      </c>
      <c r="AD63" s="285">
        <v>0</v>
      </c>
      <c r="AE63" s="285">
        <v>0</v>
      </c>
      <c r="AF63" s="285">
        <v>0</v>
      </c>
      <c r="AG63" s="285">
        <v>0</v>
      </c>
      <c r="AH63" s="285">
        <v>0</v>
      </c>
      <c r="AI63" s="285">
        <v>272377.17</v>
      </c>
      <c r="AJ63" s="285">
        <v>0</v>
      </c>
      <c r="AK63" s="285">
        <v>0</v>
      </c>
      <c r="AL63" s="285">
        <v>0</v>
      </c>
      <c r="AM63" s="285">
        <v>0</v>
      </c>
      <c r="AN63" s="285">
        <v>0</v>
      </c>
      <c r="AO63" s="285">
        <v>0</v>
      </c>
      <c r="AP63" s="285">
        <v>0</v>
      </c>
      <c r="AQ63" s="285">
        <v>0</v>
      </c>
      <c r="AR63" s="285">
        <v>0</v>
      </c>
      <c r="AS63" s="285">
        <v>0</v>
      </c>
      <c r="AT63" s="285">
        <v>0</v>
      </c>
      <c r="AU63" s="285">
        <v>0</v>
      </c>
      <c r="AV63" s="285">
        <v>0</v>
      </c>
    </row>
    <row r="64" spans="1:48" x14ac:dyDescent="0.35">
      <c r="A64" s="285" t="s">
        <v>10</v>
      </c>
      <c r="B64" s="285">
        <v>1</v>
      </c>
      <c r="C64" s="285">
        <v>1435</v>
      </c>
      <c r="D64" s="285">
        <v>1</v>
      </c>
      <c r="E64" s="285" t="s">
        <v>91</v>
      </c>
      <c r="F64" s="285"/>
      <c r="G64" s="285">
        <v>-104677.17</v>
      </c>
      <c r="H64" s="285">
        <v>0</v>
      </c>
      <c r="I64" s="285">
        <v>0</v>
      </c>
      <c r="J64" s="285">
        <v>0</v>
      </c>
      <c r="K64" s="285">
        <v>0</v>
      </c>
      <c r="L64" s="285">
        <v>0</v>
      </c>
      <c r="M64" s="285">
        <v>0</v>
      </c>
      <c r="N64" s="285">
        <v>0</v>
      </c>
      <c r="O64" s="285">
        <v>0</v>
      </c>
      <c r="P64" s="285">
        <v>0</v>
      </c>
      <c r="Q64" s="285">
        <v>0</v>
      </c>
      <c r="R64" s="285">
        <v>0</v>
      </c>
      <c r="S64" s="285">
        <v>0</v>
      </c>
      <c r="T64" s="285">
        <v>0</v>
      </c>
      <c r="U64" s="285">
        <v>-104677.17</v>
      </c>
      <c r="V64" s="285">
        <v>0</v>
      </c>
      <c r="W64" s="285">
        <v>0</v>
      </c>
      <c r="X64" s="285">
        <v>0</v>
      </c>
      <c r="Y64" s="285">
        <v>0</v>
      </c>
      <c r="Z64" s="285">
        <v>0</v>
      </c>
      <c r="AA64" s="285">
        <v>0</v>
      </c>
      <c r="AB64" s="285">
        <v>0</v>
      </c>
      <c r="AC64" s="285">
        <v>0</v>
      </c>
      <c r="AD64" s="285">
        <v>0</v>
      </c>
      <c r="AE64" s="285">
        <v>0</v>
      </c>
      <c r="AF64" s="285">
        <v>0</v>
      </c>
      <c r="AG64" s="285">
        <v>-34047.15</v>
      </c>
      <c r="AH64" s="285">
        <v>0</v>
      </c>
      <c r="AI64" s="285">
        <v>-138724.32</v>
      </c>
      <c r="AJ64" s="285">
        <v>0</v>
      </c>
      <c r="AK64" s="285">
        <v>0</v>
      </c>
      <c r="AL64" s="285">
        <v>0</v>
      </c>
      <c r="AM64" s="285">
        <v>0</v>
      </c>
      <c r="AN64" s="285">
        <v>0</v>
      </c>
      <c r="AO64" s="285">
        <v>0</v>
      </c>
      <c r="AP64" s="285">
        <v>0</v>
      </c>
      <c r="AQ64" s="285">
        <v>0</v>
      </c>
      <c r="AR64" s="285">
        <v>0</v>
      </c>
      <c r="AS64" s="285">
        <v>0</v>
      </c>
      <c r="AT64" s="285">
        <v>0</v>
      </c>
      <c r="AU64" s="285">
        <v>0</v>
      </c>
      <c r="AV64" s="285">
        <v>0</v>
      </c>
    </row>
    <row r="65" spans="1:48" x14ac:dyDescent="0.35">
      <c r="A65" s="285" t="s">
        <v>10</v>
      </c>
      <c r="B65" s="285">
        <v>1</v>
      </c>
      <c r="C65" s="285">
        <v>1440</v>
      </c>
      <c r="D65" s="285">
        <v>1</v>
      </c>
      <c r="E65" s="285" t="s">
        <v>92</v>
      </c>
      <c r="F65" s="285"/>
      <c r="G65" s="285">
        <v>332754</v>
      </c>
      <c r="H65" s="285">
        <v>0</v>
      </c>
      <c r="I65" s="285">
        <v>0</v>
      </c>
      <c r="J65" s="285">
        <v>0</v>
      </c>
      <c r="K65" s="285">
        <v>0</v>
      </c>
      <c r="L65" s="285">
        <v>0</v>
      </c>
      <c r="M65" s="285">
        <v>0</v>
      </c>
      <c r="N65" s="285">
        <v>0</v>
      </c>
      <c r="O65" s="285">
        <v>0</v>
      </c>
      <c r="P65" s="285">
        <v>0</v>
      </c>
      <c r="Q65" s="285">
        <v>0</v>
      </c>
      <c r="R65" s="285">
        <v>0</v>
      </c>
      <c r="S65" s="285">
        <v>0</v>
      </c>
      <c r="T65" s="285">
        <v>0</v>
      </c>
      <c r="U65" s="285">
        <v>332754</v>
      </c>
      <c r="V65" s="285">
        <v>0</v>
      </c>
      <c r="W65" s="285">
        <v>0</v>
      </c>
      <c r="X65" s="285">
        <v>0</v>
      </c>
      <c r="Y65" s="285">
        <v>0</v>
      </c>
      <c r="Z65" s="285">
        <v>0</v>
      </c>
      <c r="AA65" s="285">
        <v>0</v>
      </c>
      <c r="AB65" s="285">
        <v>0</v>
      </c>
      <c r="AC65" s="285">
        <v>0</v>
      </c>
      <c r="AD65" s="285">
        <v>0</v>
      </c>
      <c r="AE65" s="285">
        <v>0</v>
      </c>
      <c r="AF65" s="285">
        <v>0</v>
      </c>
      <c r="AG65" s="285">
        <v>39923</v>
      </c>
      <c r="AH65" s="285">
        <v>0</v>
      </c>
      <c r="AI65" s="285">
        <v>372677</v>
      </c>
      <c r="AJ65" s="285">
        <v>0</v>
      </c>
      <c r="AK65" s="285">
        <v>0</v>
      </c>
      <c r="AL65" s="285">
        <v>0</v>
      </c>
      <c r="AM65" s="285">
        <v>0</v>
      </c>
      <c r="AN65" s="285">
        <v>0</v>
      </c>
      <c r="AO65" s="285">
        <v>0</v>
      </c>
      <c r="AP65" s="285">
        <v>0</v>
      </c>
      <c r="AQ65" s="285">
        <v>0</v>
      </c>
      <c r="AR65" s="285">
        <v>0</v>
      </c>
      <c r="AS65" s="285">
        <v>0</v>
      </c>
      <c r="AT65" s="285">
        <v>0</v>
      </c>
      <c r="AU65" s="285">
        <v>0</v>
      </c>
      <c r="AV65" s="285">
        <v>0</v>
      </c>
    </row>
    <row r="66" spans="1:48" x14ac:dyDescent="0.35">
      <c r="A66" s="285" t="s">
        <v>10</v>
      </c>
      <c r="B66" s="285">
        <v>1</v>
      </c>
      <c r="C66" s="285">
        <v>1445</v>
      </c>
      <c r="D66" s="285">
        <v>1</v>
      </c>
      <c r="E66" s="285" t="s">
        <v>93</v>
      </c>
      <c r="F66" s="285"/>
      <c r="G66" s="285">
        <v>-211404.9</v>
      </c>
      <c r="H66" s="285">
        <v>0</v>
      </c>
      <c r="I66" s="285">
        <v>0</v>
      </c>
      <c r="J66" s="285">
        <v>0</v>
      </c>
      <c r="K66" s="285">
        <v>0</v>
      </c>
      <c r="L66" s="285">
        <v>0</v>
      </c>
      <c r="M66" s="285">
        <v>0</v>
      </c>
      <c r="N66" s="285">
        <v>0</v>
      </c>
      <c r="O66" s="285">
        <v>0</v>
      </c>
      <c r="P66" s="285">
        <v>0</v>
      </c>
      <c r="Q66" s="285">
        <v>0</v>
      </c>
      <c r="R66" s="285">
        <v>0</v>
      </c>
      <c r="S66" s="285">
        <v>-43064.52</v>
      </c>
      <c r="T66" s="285">
        <v>0</v>
      </c>
      <c r="U66" s="285">
        <v>-254469.42</v>
      </c>
      <c r="V66" s="285">
        <v>0</v>
      </c>
      <c r="W66" s="285">
        <v>0</v>
      </c>
      <c r="X66" s="285">
        <v>0</v>
      </c>
      <c r="Y66" s="285">
        <v>0</v>
      </c>
      <c r="Z66" s="285">
        <v>0</v>
      </c>
      <c r="AA66" s="285">
        <v>0</v>
      </c>
      <c r="AB66" s="285">
        <v>0</v>
      </c>
      <c r="AC66" s="285">
        <v>0</v>
      </c>
      <c r="AD66" s="285">
        <v>0</v>
      </c>
      <c r="AE66" s="285">
        <v>0</v>
      </c>
      <c r="AF66" s="285">
        <v>0</v>
      </c>
      <c r="AG66" s="285">
        <v>-53045.52</v>
      </c>
      <c r="AH66" s="285">
        <v>0</v>
      </c>
      <c r="AI66" s="285">
        <v>-307514.94</v>
      </c>
      <c r="AJ66" s="285">
        <v>0</v>
      </c>
      <c r="AK66" s="285">
        <v>0</v>
      </c>
      <c r="AL66" s="285">
        <v>0</v>
      </c>
      <c r="AM66" s="285">
        <v>0</v>
      </c>
      <c r="AN66" s="285">
        <v>0</v>
      </c>
      <c r="AO66" s="285">
        <v>0</v>
      </c>
      <c r="AP66" s="285">
        <v>0</v>
      </c>
      <c r="AQ66" s="285">
        <v>0</v>
      </c>
      <c r="AR66" s="285">
        <v>0</v>
      </c>
      <c r="AS66" s="285">
        <v>0</v>
      </c>
      <c r="AT66" s="285">
        <v>0</v>
      </c>
      <c r="AU66" s="285">
        <v>0</v>
      </c>
      <c r="AV66" s="285">
        <v>0</v>
      </c>
    </row>
    <row r="67" spans="1:48" x14ac:dyDescent="0.35">
      <c r="A67" s="285" t="s">
        <v>10</v>
      </c>
      <c r="B67" s="285">
        <v>1</v>
      </c>
      <c r="C67" s="285">
        <v>1446</v>
      </c>
      <c r="D67" s="285">
        <v>1</v>
      </c>
      <c r="E67" s="285" t="s">
        <v>94</v>
      </c>
      <c r="F67" s="285"/>
      <c r="G67" s="285">
        <v>2092873.12</v>
      </c>
      <c r="H67" s="285">
        <v>0</v>
      </c>
      <c r="I67" s="285">
        <v>0</v>
      </c>
      <c r="J67" s="285">
        <v>0</v>
      </c>
      <c r="K67" s="285">
        <v>0</v>
      </c>
      <c r="L67" s="285">
        <v>0</v>
      </c>
      <c r="M67" s="285">
        <v>0</v>
      </c>
      <c r="N67" s="285">
        <v>0</v>
      </c>
      <c r="O67" s="285">
        <v>0</v>
      </c>
      <c r="P67" s="285">
        <v>0</v>
      </c>
      <c r="Q67" s="285">
        <v>0</v>
      </c>
      <c r="R67" s="285">
        <v>0</v>
      </c>
      <c r="S67" s="285">
        <v>0</v>
      </c>
      <c r="T67" s="285">
        <v>0</v>
      </c>
      <c r="U67" s="285">
        <v>2092873.12</v>
      </c>
      <c r="V67" s="285">
        <v>0</v>
      </c>
      <c r="W67" s="285">
        <v>0</v>
      </c>
      <c r="X67" s="285">
        <v>0</v>
      </c>
      <c r="Y67" s="285">
        <v>0</v>
      </c>
      <c r="Z67" s="285">
        <v>0</v>
      </c>
      <c r="AA67" s="285">
        <v>0</v>
      </c>
      <c r="AB67" s="285">
        <v>0</v>
      </c>
      <c r="AC67" s="285">
        <v>0</v>
      </c>
      <c r="AD67" s="285">
        <v>0</v>
      </c>
      <c r="AE67" s="285">
        <v>0</v>
      </c>
      <c r="AF67" s="285">
        <v>0</v>
      </c>
      <c r="AG67" s="285">
        <v>0</v>
      </c>
      <c r="AH67" s="285">
        <v>0</v>
      </c>
      <c r="AI67" s="285">
        <v>2092873.12</v>
      </c>
      <c r="AJ67" s="285">
        <v>0</v>
      </c>
      <c r="AK67" s="285">
        <v>0</v>
      </c>
      <c r="AL67" s="285">
        <v>0</v>
      </c>
      <c r="AM67" s="285">
        <v>0</v>
      </c>
      <c r="AN67" s="285">
        <v>0</v>
      </c>
      <c r="AO67" s="285">
        <v>0</v>
      </c>
      <c r="AP67" s="285">
        <v>0</v>
      </c>
      <c r="AQ67" s="285">
        <v>0</v>
      </c>
      <c r="AR67" s="285">
        <v>0</v>
      </c>
      <c r="AS67" s="285">
        <v>0</v>
      </c>
      <c r="AT67" s="285">
        <v>0</v>
      </c>
      <c r="AU67" s="285">
        <v>0</v>
      </c>
      <c r="AV67" s="285">
        <v>0</v>
      </c>
    </row>
    <row r="68" spans="1:48" x14ac:dyDescent="0.35">
      <c r="A68" s="285" t="s">
        <v>10</v>
      </c>
      <c r="B68" s="285">
        <v>1</v>
      </c>
      <c r="C68" s="285">
        <v>1447</v>
      </c>
      <c r="D68" s="285">
        <v>1</v>
      </c>
      <c r="E68" s="285" t="s">
        <v>95</v>
      </c>
      <c r="F68" s="285"/>
      <c r="G68" s="285">
        <v>-120123.13</v>
      </c>
      <c r="H68" s="285">
        <v>0</v>
      </c>
      <c r="I68" s="285">
        <v>0</v>
      </c>
      <c r="J68" s="285">
        <v>0</v>
      </c>
      <c r="K68" s="285">
        <v>0</v>
      </c>
      <c r="L68" s="285">
        <v>0</v>
      </c>
      <c r="M68" s="285">
        <v>0</v>
      </c>
      <c r="N68" s="285">
        <v>0</v>
      </c>
      <c r="O68" s="285">
        <v>0</v>
      </c>
      <c r="P68" s="285">
        <v>0</v>
      </c>
      <c r="Q68" s="285">
        <v>0</v>
      </c>
      <c r="R68" s="285">
        <v>0</v>
      </c>
      <c r="S68" s="285">
        <v>-232541.46</v>
      </c>
      <c r="T68" s="285">
        <v>0</v>
      </c>
      <c r="U68" s="285">
        <v>-352664.59</v>
      </c>
      <c r="V68" s="285">
        <v>0</v>
      </c>
      <c r="W68" s="285">
        <v>0</v>
      </c>
      <c r="X68" s="285">
        <v>0</v>
      </c>
      <c r="Y68" s="285">
        <v>0</v>
      </c>
      <c r="Z68" s="285">
        <v>0</v>
      </c>
      <c r="AA68" s="285">
        <v>0</v>
      </c>
      <c r="AB68" s="285">
        <v>0</v>
      </c>
      <c r="AC68" s="285">
        <v>0</v>
      </c>
      <c r="AD68" s="285">
        <v>0</v>
      </c>
      <c r="AE68" s="285">
        <v>0</v>
      </c>
      <c r="AF68" s="285">
        <v>0</v>
      </c>
      <c r="AG68" s="285">
        <v>-232541.46</v>
      </c>
      <c r="AH68" s="285">
        <v>0</v>
      </c>
      <c r="AI68" s="285">
        <v>-585206.05000000005</v>
      </c>
      <c r="AJ68" s="285">
        <v>0</v>
      </c>
      <c r="AK68" s="285">
        <v>0</v>
      </c>
      <c r="AL68" s="285">
        <v>0</v>
      </c>
      <c r="AM68" s="285">
        <v>0</v>
      </c>
      <c r="AN68" s="285">
        <v>0</v>
      </c>
      <c r="AO68" s="285">
        <v>0</v>
      </c>
      <c r="AP68" s="285">
        <v>0</v>
      </c>
      <c r="AQ68" s="285">
        <v>0</v>
      </c>
      <c r="AR68" s="285">
        <v>0</v>
      </c>
      <c r="AS68" s="285">
        <v>0</v>
      </c>
      <c r="AT68" s="285">
        <v>0</v>
      </c>
      <c r="AU68" s="285">
        <v>0</v>
      </c>
      <c r="AV68" s="285">
        <v>0</v>
      </c>
    </row>
    <row r="69" spans="1:48" x14ac:dyDescent="0.35">
      <c r="A69" s="285" t="s">
        <v>10</v>
      </c>
      <c r="B69" s="285">
        <v>1</v>
      </c>
      <c r="C69" s="285">
        <v>1448</v>
      </c>
      <c r="D69" s="285">
        <v>1</v>
      </c>
      <c r="E69" s="285" t="s">
        <v>96</v>
      </c>
      <c r="F69" s="285"/>
      <c r="G69" s="285">
        <v>0</v>
      </c>
      <c r="H69" s="285">
        <v>0</v>
      </c>
      <c r="I69" s="285">
        <v>0</v>
      </c>
      <c r="J69" s="285">
        <v>0</v>
      </c>
      <c r="K69" s="285">
        <v>0</v>
      </c>
      <c r="L69" s="285">
        <v>0</v>
      </c>
      <c r="M69" s="285">
        <v>0</v>
      </c>
      <c r="N69" s="285">
        <v>0</v>
      </c>
      <c r="O69" s="285">
        <v>0</v>
      </c>
      <c r="P69" s="285">
        <v>0</v>
      </c>
      <c r="Q69" s="285">
        <v>0</v>
      </c>
      <c r="R69" s="285">
        <v>0</v>
      </c>
      <c r="S69" s="285">
        <v>105216</v>
      </c>
      <c r="T69" s="285">
        <v>0</v>
      </c>
      <c r="U69" s="285">
        <v>105216</v>
      </c>
      <c r="V69" s="285">
        <v>0</v>
      </c>
      <c r="W69" s="285">
        <v>0</v>
      </c>
      <c r="X69" s="285">
        <v>0</v>
      </c>
      <c r="Y69" s="285">
        <v>0</v>
      </c>
      <c r="Z69" s="285">
        <v>0</v>
      </c>
      <c r="AA69" s="285">
        <v>0</v>
      </c>
      <c r="AB69" s="285">
        <v>0</v>
      </c>
      <c r="AC69" s="285">
        <v>0</v>
      </c>
      <c r="AD69" s="285">
        <v>0</v>
      </c>
      <c r="AE69" s="285">
        <v>0</v>
      </c>
      <c r="AF69" s="285">
        <v>0</v>
      </c>
      <c r="AG69" s="285">
        <v>501179.1</v>
      </c>
      <c r="AH69" s="285">
        <v>0</v>
      </c>
      <c r="AI69" s="285">
        <v>606395.1</v>
      </c>
      <c r="AJ69" s="285">
        <v>0</v>
      </c>
      <c r="AK69" s="285">
        <v>0</v>
      </c>
      <c r="AL69" s="285">
        <v>0</v>
      </c>
      <c r="AM69" s="285">
        <v>0</v>
      </c>
      <c r="AN69" s="285">
        <v>0</v>
      </c>
      <c r="AO69" s="285">
        <v>0</v>
      </c>
      <c r="AP69" s="285">
        <v>0</v>
      </c>
      <c r="AQ69" s="285">
        <v>0</v>
      </c>
      <c r="AR69" s="285">
        <v>0</v>
      </c>
      <c r="AS69" s="285">
        <v>0</v>
      </c>
      <c r="AT69" s="285">
        <v>0</v>
      </c>
      <c r="AU69" s="285">
        <v>0</v>
      </c>
      <c r="AV69" s="285">
        <v>0</v>
      </c>
    </row>
    <row r="70" spans="1:48" x14ac:dyDescent="0.35">
      <c r="A70" s="285" t="s">
        <v>10</v>
      </c>
      <c r="B70" s="285">
        <v>1</v>
      </c>
      <c r="C70" s="285">
        <v>1449</v>
      </c>
      <c r="D70" s="285">
        <v>1</v>
      </c>
      <c r="E70" s="285" t="s">
        <v>97</v>
      </c>
      <c r="F70" s="285"/>
      <c r="G70" s="285">
        <v>0</v>
      </c>
      <c r="H70" s="285">
        <v>0</v>
      </c>
      <c r="I70" s="285">
        <v>0</v>
      </c>
      <c r="J70" s="285">
        <v>0</v>
      </c>
      <c r="K70" s="285">
        <v>0</v>
      </c>
      <c r="L70" s="285">
        <v>0</v>
      </c>
      <c r="M70" s="285">
        <v>0</v>
      </c>
      <c r="N70" s="285">
        <v>0</v>
      </c>
      <c r="O70" s="285">
        <v>0</v>
      </c>
      <c r="P70" s="285">
        <v>0</v>
      </c>
      <c r="Q70" s="285">
        <v>0</v>
      </c>
      <c r="R70" s="285">
        <v>0</v>
      </c>
      <c r="S70" s="285">
        <v>-5687</v>
      </c>
      <c r="T70" s="285">
        <v>0</v>
      </c>
      <c r="U70" s="285">
        <v>-5687</v>
      </c>
      <c r="V70" s="285">
        <v>0</v>
      </c>
      <c r="W70" s="285">
        <v>0</v>
      </c>
      <c r="X70" s="285">
        <v>0</v>
      </c>
      <c r="Y70" s="285">
        <v>0</v>
      </c>
      <c r="Z70" s="285">
        <v>0</v>
      </c>
      <c r="AA70" s="285">
        <v>0</v>
      </c>
      <c r="AB70" s="285">
        <v>0</v>
      </c>
      <c r="AC70" s="285">
        <v>0</v>
      </c>
      <c r="AD70" s="285">
        <v>0</v>
      </c>
      <c r="AE70" s="285">
        <v>0</v>
      </c>
      <c r="AF70" s="285">
        <v>0</v>
      </c>
      <c r="AG70" s="285">
        <v>0</v>
      </c>
      <c r="AH70" s="285">
        <v>0</v>
      </c>
      <c r="AI70" s="285">
        <v>-5687</v>
      </c>
      <c r="AJ70" s="285">
        <v>0</v>
      </c>
      <c r="AK70" s="285">
        <v>0</v>
      </c>
      <c r="AL70" s="285">
        <v>0</v>
      </c>
      <c r="AM70" s="285">
        <v>0</v>
      </c>
      <c r="AN70" s="285">
        <v>0</v>
      </c>
      <c r="AO70" s="285">
        <v>0</v>
      </c>
      <c r="AP70" s="285">
        <v>0</v>
      </c>
      <c r="AQ70" s="285">
        <v>0</v>
      </c>
      <c r="AR70" s="285">
        <v>0</v>
      </c>
      <c r="AS70" s="285">
        <v>0</v>
      </c>
      <c r="AT70" s="285">
        <v>0</v>
      </c>
      <c r="AU70" s="285">
        <v>0</v>
      </c>
      <c r="AV70" s="285">
        <v>0</v>
      </c>
    </row>
    <row r="71" spans="1:48" x14ac:dyDescent="0.35">
      <c r="A71" s="285" t="s">
        <v>10</v>
      </c>
      <c r="B71" s="285">
        <v>1</v>
      </c>
      <c r="C71" s="285">
        <v>1450</v>
      </c>
      <c r="D71" s="285">
        <v>1</v>
      </c>
      <c r="E71" s="285" t="s">
        <v>98</v>
      </c>
      <c r="F71" s="285"/>
      <c r="G71" s="285">
        <v>382212.75</v>
      </c>
      <c r="H71" s="285">
        <v>0</v>
      </c>
      <c r="I71" s="285">
        <v>0</v>
      </c>
      <c r="J71" s="285">
        <v>0</v>
      </c>
      <c r="K71" s="285">
        <v>0</v>
      </c>
      <c r="L71" s="285">
        <v>0</v>
      </c>
      <c r="M71" s="285">
        <v>0</v>
      </c>
      <c r="N71" s="285">
        <v>0</v>
      </c>
      <c r="O71" s="285">
        <v>0</v>
      </c>
      <c r="P71" s="285">
        <v>0</v>
      </c>
      <c r="Q71" s="285">
        <v>0</v>
      </c>
      <c r="R71" s="285">
        <v>0</v>
      </c>
      <c r="S71" s="285">
        <v>0</v>
      </c>
      <c r="T71" s="285">
        <v>0</v>
      </c>
      <c r="U71" s="285">
        <v>382212.75</v>
      </c>
      <c r="V71" s="285">
        <v>0</v>
      </c>
      <c r="W71" s="285">
        <v>2949.11</v>
      </c>
      <c r="X71" s="285">
        <v>0</v>
      </c>
      <c r="Y71" s="285">
        <v>0</v>
      </c>
      <c r="Z71" s="285">
        <v>2903.12</v>
      </c>
      <c r="AA71" s="285">
        <v>0</v>
      </c>
      <c r="AB71" s="285">
        <v>0</v>
      </c>
      <c r="AC71" s="285">
        <v>0</v>
      </c>
      <c r="AD71" s="285">
        <v>0</v>
      </c>
      <c r="AE71" s="285">
        <v>5256.66</v>
      </c>
      <c r="AF71" s="285">
        <v>0</v>
      </c>
      <c r="AG71" s="285">
        <v>0</v>
      </c>
      <c r="AH71" s="285">
        <v>0</v>
      </c>
      <c r="AI71" s="285">
        <v>393321.64</v>
      </c>
      <c r="AJ71" s="285">
        <v>0</v>
      </c>
      <c r="AK71" s="285">
        <v>0</v>
      </c>
      <c r="AL71" s="285">
        <v>3190.56</v>
      </c>
      <c r="AM71" s="285">
        <v>0</v>
      </c>
      <c r="AN71" s="285">
        <v>0</v>
      </c>
      <c r="AO71" s="285">
        <v>0</v>
      </c>
      <c r="AP71" s="285">
        <v>0</v>
      </c>
      <c r="AQ71" s="285">
        <v>0</v>
      </c>
      <c r="AR71" s="285">
        <v>0</v>
      </c>
      <c r="AS71" s="285">
        <v>0</v>
      </c>
      <c r="AT71" s="285">
        <v>0</v>
      </c>
      <c r="AU71" s="285">
        <v>0</v>
      </c>
      <c r="AV71" s="285">
        <v>0</v>
      </c>
    </row>
    <row r="72" spans="1:48" x14ac:dyDescent="0.35">
      <c r="A72" s="285" t="s">
        <v>10</v>
      </c>
      <c r="B72" s="285">
        <v>1</v>
      </c>
      <c r="C72" s="285">
        <v>1455</v>
      </c>
      <c r="D72" s="285">
        <v>1</v>
      </c>
      <c r="E72" s="285" t="s">
        <v>99</v>
      </c>
      <c r="F72" s="285"/>
      <c r="G72" s="285">
        <v>-314508.46999999997</v>
      </c>
      <c r="H72" s="285">
        <v>0</v>
      </c>
      <c r="I72" s="285">
        <v>0</v>
      </c>
      <c r="J72" s="285">
        <v>0</v>
      </c>
      <c r="K72" s="285">
        <v>0</v>
      </c>
      <c r="L72" s="285">
        <v>0</v>
      </c>
      <c r="M72" s="285">
        <v>0</v>
      </c>
      <c r="N72" s="285">
        <v>0</v>
      </c>
      <c r="O72" s="285">
        <v>0</v>
      </c>
      <c r="P72" s="285">
        <v>0</v>
      </c>
      <c r="Q72" s="285">
        <v>0</v>
      </c>
      <c r="R72" s="285">
        <v>0</v>
      </c>
      <c r="S72" s="285">
        <v>-13540.86</v>
      </c>
      <c r="T72" s="285">
        <v>0</v>
      </c>
      <c r="U72" s="285">
        <v>-328049.33</v>
      </c>
      <c r="V72" s="285">
        <v>0</v>
      </c>
      <c r="W72" s="285">
        <v>0</v>
      </c>
      <c r="X72" s="285">
        <v>0</v>
      </c>
      <c r="Y72" s="285">
        <v>0</v>
      </c>
      <c r="Z72" s="285">
        <v>0</v>
      </c>
      <c r="AA72" s="285">
        <v>0</v>
      </c>
      <c r="AB72" s="285">
        <v>0</v>
      </c>
      <c r="AC72" s="285">
        <v>0</v>
      </c>
      <c r="AD72" s="285">
        <v>0</v>
      </c>
      <c r="AE72" s="285">
        <v>0</v>
      </c>
      <c r="AF72" s="285">
        <v>0</v>
      </c>
      <c r="AG72" s="285">
        <v>-11943.57</v>
      </c>
      <c r="AH72" s="285">
        <v>0</v>
      </c>
      <c r="AI72" s="285">
        <v>-339992.9</v>
      </c>
      <c r="AJ72" s="285">
        <v>0</v>
      </c>
      <c r="AK72" s="285">
        <v>0</v>
      </c>
      <c r="AL72" s="285">
        <v>0</v>
      </c>
      <c r="AM72" s="285">
        <v>0</v>
      </c>
      <c r="AN72" s="285">
        <v>0</v>
      </c>
      <c r="AO72" s="285">
        <v>0</v>
      </c>
      <c r="AP72" s="285">
        <v>0</v>
      </c>
      <c r="AQ72" s="285">
        <v>0</v>
      </c>
      <c r="AR72" s="285">
        <v>0</v>
      </c>
      <c r="AS72" s="285">
        <v>0</v>
      </c>
      <c r="AT72" s="285">
        <v>0</v>
      </c>
      <c r="AU72" s="285">
        <v>0</v>
      </c>
      <c r="AV72" s="285">
        <v>0</v>
      </c>
    </row>
    <row r="73" spans="1:48" x14ac:dyDescent="0.35">
      <c r="A73" s="285" t="s">
        <v>10</v>
      </c>
      <c r="B73" s="285">
        <v>1</v>
      </c>
      <c r="C73" s="285">
        <v>1460</v>
      </c>
      <c r="D73" s="285">
        <v>1</v>
      </c>
      <c r="E73" s="285" t="s">
        <v>100</v>
      </c>
      <c r="F73" s="285"/>
      <c r="G73" s="285">
        <v>76259.100000000006</v>
      </c>
      <c r="H73" s="285">
        <v>0</v>
      </c>
      <c r="I73" s="285">
        <v>0</v>
      </c>
      <c r="J73" s="285">
        <v>0</v>
      </c>
      <c r="K73" s="285">
        <v>0</v>
      </c>
      <c r="L73" s="285">
        <v>0</v>
      </c>
      <c r="M73" s="285">
        <v>0</v>
      </c>
      <c r="N73" s="285">
        <v>0</v>
      </c>
      <c r="O73" s="285">
        <v>0</v>
      </c>
      <c r="P73" s="285">
        <v>0</v>
      </c>
      <c r="Q73" s="285">
        <v>0</v>
      </c>
      <c r="R73" s="285">
        <v>0</v>
      </c>
      <c r="S73" s="285">
        <v>0</v>
      </c>
      <c r="T73" s="285">
        <v>0</v>
      </c>
      <c r="U73" s="285">
        <v>76259.100000000006</v>
      </c>
      <c r="V73" s="285">
        <v>0</v>
      </c>
      <c r="W73" s="285">
        <v>0</v>
      </c>
      <c r="X73" s="285">
        <v>0</v>
      </c>
      <c r="Y73" s="285">
        <v>0</v>
      </c>
      <c r="Z73" s="285">
        <v>0</v>
      </c>
      <c r="AA73" s="285">
        <v>0</v>
      </c>
      <c r="AB73" s="285">
        <v>0</v>
      </c>
      <c r="AC73" s="285">
        <v>0</v>
      </c>
      <c r="AD73" s="285">
        <v>0</v>
      </c>
      <c r="AE73" s="285">
        <v>0</v>
      </c>
      <c r="AF73" s="285">
        <v>0</v>
      </c>
      <c r="AG73" s="285">
        <v>0</v>
      </c>
      <c r="AH73" s="285">
        <v>0</v>
      </c>
      <c r="AI73" s="285">
        <v>76259.100000000006</v>
      </c>
      <c r="AJ73" s="285">
        <v>0</v>
      </c>
      <c r="AK73" s="285">
        <v>0</v>
      </c>
      <c r="AL73" s="285">
        <v>0</v>
      </c>
      <c r="AM73" s="285">
        <v>0</v>
      </c>
      <c r="AN73" s="285">
        <v>0</v>
      </c>
      <c r="AO73" s="285">
        <v>0</v>
      </c>
      <c r="AP73" s="285">
        <v>0</v>
      </c>
      <c r="AQ73" s="285">
        <v>0</v>
      </c>
      <c r="AR73" s="285">
        <v>0</v>
      </c>
      <c r="AS73" s="285">
        <v>0</v>
      </c>
      <c r="AT73" s="285">
        <v>0</v>
      </c>
      <c r="AU73" s="285">
        <v>0</v>
      </c>
      <c r="AV73" s="285">
        <v>0</v>
      </c>
    </row>
    <row r="74" spans="1:48" x14ac:dyDescent="0.35">
      <c r="A74" s="285" t="s">
        <v>10</v>
      </c>
      <c r="B74" s="285">
        <v>1</v>
      </c>
      <c r="C74" s="285">
        <v>1465</v>
      </c>
      <c r="D74" s="285">
        <v>1</v>
      </c>
      <c r="E74" s="285" t="s">
        <v>101</v>
      </c>
      <c r="F74" s="285"/>
      <c r="G74" s="285">
        <v>-50696.02</v>
      </c>
      <c r="H74" s="285">
        <v>0</v>
      </c>
      <c r="I74" s="285">
        <v>0</v>
      </c>
      <c r="J74" s="285">
        <v>0</v>
      </c>
      <c r="K74" s="285">
        <v>0</v>
      </c>
      <c r="L74" s="285">
        <v>0</v>
      </c>
      <c r="M74" s="285">
        <v>0</v>
      </c>
      <c r="N74" s="285">
        <v>0</v>
      </c>
      <c r="O74" s="285">
        <v>0</v>
      </c>
      <c r="P74" s="285">
        <v>0</v>
      </c>
      <c r="Q74" s="285">
        <v>0</v>
      </c>
      <c r="R74" s="285">
        <v>0</v>
      </c>
      <c r="S74" s="285">
        <v>-5112.62</v>
      </c>
      <c r="T74" s="285">
        <v>0</v>
      </c>
      <c r="U74" s="285">
        <v>-55808.639999999999</v>
      </c>
      <c r="V74" s="285">
        <v>0</v>
      </c>
      <c r="W74" s="285">
        <v>0</v>
      </c>
      <c r="X74" s="285">
        <v>0</v>
      </c>
      <c r="Y74" s="285">
        <v>0</v>
      </c>
      <c r="Z74" s="285">
        <v>0</v>
      </c>
      <c r="AA74" s="285">
        <v>0</v>
      </c>
      <c r="AB74" s="285">
        <v>0</v>
      </c>
      <c r="AC74" s="285">
        <v>0</v>
      </c>
      <c r="AD74" s="285">
        <v>0</v>
      </c>
      <c r="AE74" s="285">
        <v>0</v>
      </c>
      <c r="AF74" s="285">
        <v>0</v>
      </c>
      <c r="AG74" s="285">
        <v>-4090.09</v>
      </c>
      <c r="AH74" s="285">
        <v>0</v>
      </c>
      <c r="AI74" s="285">
        <v>-59898.73</v>
      </c>
      <c r="AJ74" s="285">
        <v>0</v>
      </c>
      <c r="AK74" s="285">
        <v>0</v>
      </c>
      <c r="AL74" s="285">
        <v>0</v>
      </c>
      <c r="AM74" s="285">
        <v>0</v>
      </c>
      <c r="AN74" s="285">
        <v>0</v>
      </c>
      <c r="AO74" s="285">
        <v>0</v>
      </c>
      <c r="AP74" s="285">
        <v>0</v>
      </c>
      <c r="AQ74" s="285">
        <v>0</v>
      </c>
      <c r="AR74" s="285">
        <v>0</v>
      </c>
      <c r="AS74" s="285">
        <v>0</v>
      </c>
      <c r="AT74" s="285">
        <v>0</v>
      </c>
      <c r="AU74" s="285">
        <v>0</v>
      </c>
      <c r="AV74" s="285">
        <v>0</v>
      </c>
    </row>
    <row r="75" spans="1:48" x14ac:dyDescent="0.35">
      <c r="A75" s="285" t="s">
        <v>10</v>
      </c>
      <c r="B75" s="285">
        <v>1</v>
      </c>
      <c r="C75" s="285">
        <v>1470</v>
      </c>
      <c r="D75" s="285">
        <v>1</v>
      </c>
      <c r="E75" s="285" t="s">
        <v>102</v>
      </c>
      <c r="F75" s="285"/>
      <c r="G75" s="285">
        <v>0</v>
      </c>
      <c r="H75" s="285">
        <v>0</v>
      </c>
      <c r="I75" s="285">
        <v>0</v>
      </c>
      <c r="J75" s="285">
        <v>0</v>
      </c>
      <c r="K75" s="285">
        <v>0</v>
      </c>
      <c r="L75" s="285">
        <v>0</v>
      </c>
      <c r="M75" s="285">
        <v>0</v>
      </c>
      <c r="N75" s="285">
        <v>0</v>
      </c>
      <c r="O75" s="285">
        <v>0</v>
      </c>
      <c r="P75" s="285">
        <v>0</v>
      </c>
      <c r="Q75" s="285">
        <v>0</v>
      </c>
      <c r="R75" s="285">
        <v>0</v>
      </c>
      <c r="S75" s="285">
        <v>0</v>
      </c>
      <c r="T75" s="285">
        <v>0</v>
      </c>
      <c r="U75" s="285">
        <v>0</v>
      </c>
      <c r="V75" s="285">
        <v>0</v>
      </c>
      <c r="W75" s="285">
        <v>0</v>
      </c>
      <c r="X75" s="285">
        <v>0</v>
      </c>
      <c r="Y75" s="285">
        <v>0</v>
      </c>
      <c r="Z75" s="285">
        <v>0</v>
      </c>
      <c r="AA75" s="285">
        <v>0</v>
      </c>
      <c r="AB75" s="285">
        <v>0</v>
      </c>
      <c r="AC75" s="285">
        <v>0</v>
      </c>
      <c r="AD75" s="285">
        <v>0</v>
      </c>
      <c r="AE75" s="285">
        <v>0</v>
      </c>
      <c r="AF75" s="285">
        <v>0</v>
      </c>
      <c r="AG75" s="285">
        <v>0</v>
      </c>
      <c r="AH75" s="285">
        <v>0</v>
      </c>
      <c r="AI75" s="285">
        <v>0</v>
      </c>
      <c r="AJ75" s="285">
        <v>0</v>
      </c>
      <c r="AK75" s="285">
        <v>0</v>
      </c>
      <c r="AL75" s="285">
        <v>0</v>
      </c>
      <c r="AM75" s="285">
        <v>0</v>
      </c>
      <c r="AN75" s="285">
        <v>0</v>
      </c>
      <c r="AO75" s="285">
        <v>0</v>
      </c>
      <c r="AP75" s="285">
        <v>0</v>
      </c>
      <c r="AQ75" s="285">
        <v>0</v>
      </c>
      <c r="AR75" s="285">
        <v>0</v>
      </c>
      <c r="AS75" s="285">
        <v>0</v>
      </c>
      <c r="AT75" s="285">
        <v>0</v>
      </c>
      <c r="AU75" s="285">
        <v>0</v>
      </c>
      <c r="AV75" s="285">
        <v>0</v>
      </c>
    </row>
    <row r="76" spans="1:48" x14ac:dyDescent="0.35">
      <c r="A76" s="285" t="s">
        <v>10</v>
      </c>
      <c r="B76" s="285">
        <v>1</v>
      </c>
      <c r="C76" s="285">
        <v>1475</v>
      </c>
      <c r="D76" s="285">
        <v>1</v>
      </c>
      <c r="E76" s="285" t="s">
        <v>103</v>
      </c>
      <c r="F76" s="285"/>
      <c r="G76" s="285">
        <v>0</v>
      </c>
      <c r="H76" s="285">
        <v>0</v>
      </c>
      <c r="I76" s="285">
        <v>0</v>
      </c>
      <c r="J76" s="285">
        <v>0</v>
      </c>
      <c r="K76" s="285">
        <v>0</v>
      </c>
      <c r="L76" s="285">
        <v>0</v>
      </c>
      <c r="M76" s="285">
        <v>0</v>
      </c>
      <c r="N76" s="285">
        <v>0</v>
      </c>
      <c r="O76" s="285">
        <v>0</v>
      </c>
      <c r="P76" s="285">
        <v>0</v>
      </c>
      <c r="Q76" s="285">
        <v>0</v>
      </c>
      <c r="R76" s="285">
        <v>0</v>
      </c>
      <c r="S76" s="285">
        <v>0</v>
      </c>
      <c r="T76" s="285">
        <v>0</v>
      </c>
      <c r="U76" s="285">
        <v>0</v>
      </c>
      <c r="V76" s="285">
        <v>0</v>
      </c>
      <c r="W76" s="285">
        <v>0</v>
      </c>
      <c r="X76" s="285">
        <v>0</v>
      </c>
      <c r="Y76" s="285">
        <v>0</v>
      </c>
      <c r="Z76" s="285">
        <v>0</v>
      </c>
      <c r="AA76" s="285">
        <v>0</v>
      </c>
      <c r="AB76" s="285">
        <v>0</v>
      </c>
      <c r="AC76" s="285">
        <v>0</v>
      </c>
      <c r="AD76" s="285">
        <v>0</v>
      </c>
      <c r="AE76" s="285">
        <v>0</v>
      </c>
      <c r="AF76" s="285">
        <v>0</v>
      </c>
      <c r="AG76" s="285">
        <v>0</v>
      </c>
      <c r="AH76" s="285">
        <v>0</v>
      </c>
      <c r="AI76" s="285">
        <v>0</v>
      </c>
      <c r="AJ76" s="285">
        <v>0</v>
      </c>
      <c r="AK76" s="285">
        <v>0</v>
      </c>
      <c r="AL76" s="285">
        <v>0</v>
      </c>
      <c r="AM76" s="285">
        <v>0</v>
      </c>
      <c r="AN76" s="285">
        <v>0</v>
      </c>
      <c r="AO76" s="285">
        <v>0</v>
      </c>
      <c r="AP76" s="285">
        <v>0</v>
      </c>
      <c r="AQ76" s="285">
        <v>0</v>
      </c>
      <c r="AR76" s="285">
        <v>0</v>
      </c>
      <c r="AS76" s="285">
        <v>0</v>
      </c>
      <c r="AT76" s="285">
        <v>0</v>
      </c>
      <c r="AU76" s="285">
        <v>0</v>
      </c>
      <c r="AV76" s="285">
        <v>0</v>
      </c>
    </row>
    <row r="77" spans="1:48" x14ac:dyDescent="0.35">
      <c r="A77" s="285" t="s">
        <v>10</v>
      </c>
      <c r="B77" s="285">
        <v>1</v>
      </c>
      <c r="C77" s="285">
        <v>1480</v>
      </c>
      <c r="D77" s="285">
        <v>1</v>
      </c>
      <c r="E77" s="285" t="s">
        <v>104</v>
      </c>
      <c r="F77" s="285"/>
      <c r="G77" s="285">
        <v>0</v>
      </c>
      <c r="H77" s="285">
        <v>0</v>
      </c>
      <c r="I77" s="285">
        <v>0</v>
      </c>
      <c r="J77" s="285">
        <v>0</v>
      </c>
      <c r="K77" s="285">
        <v>0</v>
      </c>
      <c r="L77" s="285">
        <v>0</v>
      </c>
      <c r="M77" s="285">
        <v>0</v>
      </c>
      <c r="N77" s="285">
        <v>0</v>
      </c>
      <c r="O77" s="285">
        <v>0</v>
      </c>
      <c r="P77" s="285">
        <v>0</v>
      </c>
      <c r="Q77" s="285">
        <v>0</v>
      </c>
      <c r="R77" s="285">
        <v>0</v>
      </c>
      <c r="S77" s="285">
        <v>0</v>
      </c>
      <c r="T77" s="285">
        <v>0</v>
      </c>
      <c r="U77" s="285">
        <v>0</v>
      </c>
      <c r="V77" s="285">
        <v>0</v>
      </c>
      <c r="W77" s="285">
        <v>0</v>
      </c>
      <c r="X77" s="285">
        <v>0</v>
      </c>
      <c r="Y77" s="285">
        <v>0</v>
      </c>
      <c r="Z77" s="285">
        <v>0</v>
      </c>
      <c r="AA77" s="285">
        <v>0</v>
      </c>
      <c r="AB77" s="285">
        <v>0</v>
      </c>
      <c r="AC77" s="285">
        <v>0</v>
      </c>
      <c r="AD77" s="285">
        <v>0</v>
      </c>
      <c r="AE77" s="285">
        <v>0</v>
      </c>
      <c r="AF77" s="285">
        <v>0</v>
      </c>
      <c r="AG77" s="285">
        <v>23863.06</v>
      </c>
      <c r="AH77" s="285">
        <v>0</v>
      </c>
      <c r="AI77" s="285">
        <v>23863.06</v>
      </c>
      <c r="AJ77" s="285">
        <v>0</v>
      </c>
      <c r="AK77" s="285">
        <v>0</v>
      </c>
      <c r="AL77" s="285">
        <v>0</v>
      </c>
      <c r="AM77" s="285">
        <v>0</v>
      </c>
      <c r="AN77" s="285">
        <v>0</v>
      </c>
      <c r="AO77" s="285">
        <v>0</v>
      </c>
      <c r="AP77" s="285">
        <v>0</v>
      </c>
      <c r="AQ77" s="285">
        <v>0</v>
      </c>
      <c r="AR77" s="285">
        <v>0</v>
      </c>
      <c r="AS77" s="285">
        <v>0</v>
      </c>
      <c r="AT77" s="285">
        <v>0</v>
      </c>
      <c r="AU77" s="285">
        <v>0</v>
      </c>
      <c r="AV77" s="285">
        <v>0</v>
      </c>
    </row>
    <row r="78" spans="1:48" x14ac:dyDescent="0.35">
      <c r="A78" s="285" t="s">
        <v>10</v>
      </c>
      <c r="B78" s="285">
        <v>1</v>
      </c>
      <c r="C78" s="285">
        <v>2025</v>
      </c>
      <c r="D78" s="285">
        <v>2</v>
      </c>
      <c r="E78" s="285" t="s">
        <v>105</v>
      </c>
      <c r="F78" s="285"/>
      <c r="G78" s="285">
        <v>158.44999999999999</v>
      </c>
      <c r="H78" s="285">
        <v>-33.450000000000003</v>
      </c>
      <c r="I78" s="285">
        <v>125</v>
      </c>
      <c r="J78" s="285">
        <v>400</v>
      </c>
      <c r="K78" s="285">
        <v>-506.02</v>
      </c>
      <c r="L78" s="285">
        <v>361.25</v>
      </c>
      <c r="M78" s="285">
        <v>-505.23</v>
      </c>
      <c r="N78" s="285">
        <v>235.99</v>
      </c>
      <c r="O78" s="285">
        <v>455.92</v>
      </c>
      <c r="P78" s="285">
        <v>135</v>
      </c>
      <c r="Q78" s="285">
        <v>-578.9</v>
      </c>
      <c r="R78" s="285">
        <v>185.23</v>
      </c>
      <c r="S78" s="285">
        <v>162.5</v>
      </c>
      <c r="T78" s="285">
        <v>0</v>
      </c>
      <c r="U78" s="285">
        <v>595.74</v>
      </c>
      <c r="V78" s="285">
        <v>-595.74</v>
      </c>
      <c r="W78" s="285">
        <v>0</v>
      </c>
      <c r="X78" s="285">
        <v>358.72</v>
      </c>
      <c r="Y78" s="285">
        <v>1737.53</v>
      </c>
      <c r="Z78" s="285">
        <v>191.28</v>
      </c>
      <c r="AA78" s="285">
        <v>0</v>
      </c>
      <c r="AB78" s="285">
        <v>-1565.85</v>
      </c>
      <c r="AC78" s="285">
        <v>453.53</v>
      </c>
      <c r="AD78" s="285">
        <v>184.94</v>
      </c>
      <c r="AE78" s="285">
        <v>-1193.48</v>
      </c>
      <c r="AF78" s="285">
        <v>239.17</v>
      </c>
      <c r="AG78" s="285">
        <v>166.67</v>
      </c>
      <c r="AH78" s="285">
        <v>0</v>
      </c>
      <c r="AI78" s="285">
        <v>572.51</v>
      </c>
      <c r="AJ78" s="285">
        <v>-572.51</v>
      </c>
      <c r="AK78" s="285">
        <v>0</v>
      </c>
      <c r="AL78" s="285">
        <v>375</v>
      </c>
      <c r="AM78" s="285">
        <v>-208.33</v>
      </c>
      <c r="AN78" s="285">
        <v>466.67</v>
      </c>
      <c r="AO78" s="285">
        <v>293.67</v>
      </c>
      <c r="AP78" s="285">
        <v>-698.34</v>
      </c>
      <c r="AQ78" s="285">
        <v>166.67</v>
      </c>
      <c r="AR78" s="285">
        <v>166.67</v>
      </c>
      <c r="AS78" s="285">
        <v>166.67</v>
      </c>
      <c r="AT78" s="285">
        <v>166.67</v>
      </c>
      <c r="AU78" s="285">
        <v>166.67</v>
      </c>
      <c r="AV78" s="285">
        <v>0</v>
      </c>
    </row>
    <row r="79" spans="1:48" x14ac:dyDescent="0.35">
      <c r="A79" s="285" t="s">
        <v>10</v>
      </c>
      <c r="B79" s="285">
        <v>1</v>
      </c>
      <c r="C79" s="285">
        <v>2026</v>
      </c>
      <c r="D79" s="285">
        <v>1</v>
      </c>
      <c r="E79" s="285" t="s">
        <v>106</v>
      </c>
      <c r="F79" s="285"/>
      <c r="G79" s="285">
        <v>0</v>
      </c>
      <c r="H79" s="285">
        <v>0</v>
      </c>
      <c r="I79" s="285">
        <v>0</v>
      </c>
      <c r="J79" s="285">
        <v>0</v>
      </c>
      <c r="K79" s="285">
        <v>0</v>
      </c>
      <c r="L79" s="285">
        <v>0</v>
      </c>
      <c r="M79" s="285">
        <v>0</v>
      </c>
      <c r="N79" s="285">
        <v>0</v>
      </c>
      <c r="O79" s="285">
        <v>0</v>
      </c>
      <c r="P79" s="285">
        <v>0</v>
      </c>
      <c r="Q79" s="285">
        <v>0</v>
      </c>
      <c r="R79" s="285">
        <v>0</v>
      </c>
      <c r="S79" s="285">
        <v>0</v>
      </c>
      <c r="T79" s="285">
        <v>0</v>
      </c>
      <c r="U79" s="285">
        <v>0</v>
      </c>
      <c r="V79" s="285">
        <v>0</v>
      </c>
      <c r="W79" s="285">
        <v>0</v>
      </c>
      <c r="X79" s="285">
        <v>0</v>
      </c>
      <c r="Y79" s="285">
        <v>0</v>
      </c>
      <c r="Z79" s="285">
        <v>0</v>
      </c>
      <c r="AA79" s="285">
        <v>0</v>
      </c>
      <c r="AB79" s="285">
        <v>0</v>
      </c>
      <c r="AC79" s="285">
        <v>0</v>
      </c>
      <c r="AD79" s="285">
        <v>0</v>
      </c>
      <c r="AE79" s="285">
        <v>0</v>
      </c>
      <c r="AF79" s="285">
        <v>0</v>
      </c>
      <c r="AG79" s="285">
        <v>0</v>
      </c>
      <c r="AH79" s="285">
        <v>0</v>
      </c>
      <c r="AI79" s="285">
        <v>0</v>
      </c>
      <c r="AJ79" s="285">
        <v>0</v>
      </c>
      <c r="AK79" s="285">
        <v>0</v>
      </c>
      <c r="AL79" s="285">
        <v>0</v>
      </c>
      <c r="AM79" s="285">
        <v>0</v>
      </c>
      <c r="AN79" s="285">
        <v>0</v>
      </c>
      <c r="AO79" s="285">
        <v>0</v>
      </c>
      <c r="AP79" s="285">
        <v>0</v>
      </c>
      <c r="AQ79" s="285">
        <v>0</v>
      </c>
      <c r="AR79" s="285">
        <v>0</v>
      </c>
      <c r="AS79" s="285">
        <v>0</v>
      </c>
      <c r="AT79" s="285">
        <v>0</v>
      </c>
      <c r="AU79" s="285">
        <v>0</v>
      </c>
      <c r="AV79" s="285">
        <v>0</v>
      </c>
    </row>
    <row r="80" spans="1:48" x14ac:dyDescent="0.35">
      <c r="A80" s="285" t="s">
        <v>10</v>
      </c>
      <c r="B80" s="285">
        <v>1</v>
      </c>
      <c r="C80" s="285">
        <v>2040</v>
      </c>
      <c r="D80" s="285">
        <v>2</v>
      </c>
      <c r="E80" s="285" t="s">
        <v>107</v>
      </c>
      <c r="F80" s="285"/>
      <c r="G80" s="285">
        <v>0</v>
      </c>
      <c r="H80" s="285">
        <v>0</v>
      </c>
      <c r="I80" s="285">
        <v>0</v>
      </c>
      <c r="J80" s="285">
        <v>0</v>
      </c>
      <c r="K80" s="285">
        <v>0</v>
      </c>
      <c r="L80" s="285">
        <v>0</v>
      </c>
      <c r="M80" s="285">
        <v>0</v>
      </c>
      <c r="N80" s="285">
        <v>0</v>
      </c>
      <c r="O80" s="285">
        <v>0</v>
      </c>
      <c r="P80" s="285">
        <v>0</v>
      </c>
      <c r="Q80" s="285">
        <v>0</v>
      </c>
      <c r="R80" s="285">
        <v>0</v>
      </c>
      <c r="S80" s="285">
        <v>0</v>
      </c>
      <c r="T80" s="285">
        <v>0</v>
      </c>
      <c r="U80" s="285">
        <v>0</v>
      </c>
      <c r="V80" s="285">
        <v>0</v>
      </c>
      <c r="W80" s="285">
        <v>0</v>
      </c>
      <c r="X80" s="285">
        <v>0</v>
      </c>
      <c r="Y80" s="285">
        <v>0</v>
      </c>
      <c r="Z80" s="285">
        <v>0</v>
      </c>
      <c r="AA80" s="285">
        <v>0</v>
      </c>
      <c r="AB80" s="285">
        <v>0</v>
      </c>
      <c r="AC80" s="285">
        <v>0</v>
      </c>
      <c r="AD80" s="285">
        <v>0</v>
      </c>
      <c r="AE80" s="285">
        <v>0</v>
      </c>
      <c r="AF80" s="285">
        <v>0</v>
      </c>
      <c r="AG80" s="285">
        <v>7211.03</v>
      </c>
      <c r="AH80" s="285">
        <v>0</v>
      </c>
      <c r="AI80" s="285">
        <v>7211.03</v>
      </c>
      <c r="AJ80" s="285">
        <v>0</v>
      </c>
      <c r="AK80" s="285">
        <v>0</v>
      </c>
      <c r="AL80" s="285">
        <v>0</v>
      </c>
      <c r="AM80" s="285">
        <v>24000</v>
      </c>
      <c r="AN80" s="285">
        <v>-24000</v>
      </c>
      <c r="AO80" s="285">
        <v>0</v>
      </c>
      <c r="AP80" s="285">
        <v>0</v>
      </c>
      <c r="AQ80" s="285">
        <v>0</v>
      </c>
      <c r="AR80" s="285">
        <v>0</v>
      </c>
      <c r="AS80" s="285">
        <v>0</v>
      </c>
      <c r="AT80" s="285">
        <v>0</v>
      </c>
      <c r="AU80" s="285">
        <v>0</v>
      </c>
      <c r="AV80" s="285">
        <v>0</v>
      </c>
    </row>
    <row r="81" spans="1:48" x14ac:dyDescent="0.35">
      <c r="A81" s="285" t="s">
        <v>10</v>
      </c>
      <c r="B81" s="285">
        <v>1</v>
      </c>
      <c r="C81" s="285">
        <v>2050</v>
      </c>
      <c r="D81" s="285">
        <v>2</v>
      </c>
      <c r="E81" s="285" t="s">
        <v>108</v>
      </c>
      <c r="F81" s="285"/>
      <c r="G81" s="285">
        <v>316.18</v>
      </c>
      <c r="H81" s="285">
        <v>-66.8</v>
      </c>
      <c r="I81" s="285">
        <v>249.38</v>
      </c>
      <c r="J81" s="285">
        <v>798.01</v>
      </c>
      <c r="K81" s="285">
        <v>-1009.51</v>
      </c>
      <c r="L81" s="285">
        <v>720.72</v>
      </c>
      <c r="M81" s="285">
        <v>-1007.98</v>
      </c>
      <c r="N81" s="285">
        <v>470.82</v>
      </c>
      <c r="O81" s="285">
        <v>909.57</v>
      </c>
      <c r="P81" s="285">
        <v>269.33</v>
      </c>
      <c r="Q81" s="285">
        <v>-1154.92</v>
      </c>
      <c r="R81" s="285">
        <v>369.55</v>
      </c>
      <c r="S81" s="285">
        <v>324.20999999999998</v>
      </c>
      <c r="T81" s="285">
        <v>0</v>
      </c>
      <c r="U81" s="285">
        <v>1188.56</v>
      </c>
      <c r="V81" s="285">
        <v>-1188.56</v>
      </c>
      <c r="W81" s="285">
        <v>0</v>
      </c>
      <c r="X81" s="285">
        <v>715.65</v>
      </c>
      <c r="Y81" s="285">
        <v>3466.37</v>
      </c>
      <c r="Z81" s="285">
        <v>381.62</v>
      </c>
      <c r="AA81" s="285">
        <v>0</v>
      </c>
      <c r="AB81" s="285">
        <v>-3124.4</v>
      </c>
      <c r="AC81" s="285">
        <v>904.8</v>
      </c>
      <c r="AD81" s="285">
        <v>368.94</v>
      </c>
      <c r="AE81" s="285">
        <v>-2380.4699999999998</v>
      </c>
      <c r="AF81" s="285">
        <v>477.17</v>
      </c>
      <c r="AG81" s="285">
        <v>332.51</v>
      </c>
      <c r="AH81" s="285">
        <v>0</v>
      </c>
      <c r="AI81" s="285">
        <v>1142.19</v>
      </c>
      <c r="AJ81" s="285">
        <v>-1142.19</v>
      </c>
      <c r="AK81" s="285">
        <v>0</v>
      </c>
      <c r="AL81" s="285">
        <v>748.13</v>
      </c>
      <c r="AM81" s="285">
        <v>-415.63</v>
      </c>
      <c r="AN81" s="285">
        <v>931.01</v>
      </c>
      <c r="AO81" s="285">
        <v>585.87</v>
      </c>
      <c r="AP81" s="285">
        <v>-1393.19</v>
      </c>
      <c r="AQ81" s="285">
        <v>332.5</v>
      </c>
      <c r="AR81" s="285">
        <v>332.5</v>
      </c>
      <c r="AS81" s="285">
        <v>332.5</v>
      </c>
      <c r="AT81" s="285">
        <v>332.5</v>
      </c>
      <c r="AU81" s="285">
        <v>332.5</v>
      </c>
      <c r="AV81" s="285">
        <v>0</v>
      </c>
    </row>
    <row r="82" spans="1:48" x14ac:dyDescent="0.35">
      <c r="A82" s="285" t="s">
        <v>10</v>
      </c>
      <c r="B82" s="285">
        <v>1</v>
      </c>
      <c r="C82" s="285">
        <v>2051</v>
      </c>
      <c r="D82" s="285">
        <v>1</v>
      </c>
      <c r="E82" s="285" t="s">
        <v>109</v>
      </c>
      <c r="F82" s="285"/>
      <c r="G82" s="285">
        <v>0</v>
      </c>
      <c r="H82" s="285">
        <v>0</v>
      </c>
      <c r="I82" s="285">
        <v>0</v>
      </c>
      <c r="J82" s="285">
        <v>0</v>
      </c>
      <c r="K82" s="285">
        <v>0</v>
      </c>
      <c r="L82" s="285">
        <v>0</v>
      </c>
      <c r="M82" s="285">
        <v>0</v>
      </c>
      <c r="N82" s="285">
        <v>0</v>
      </c>
      <c r="O82" s="285">
        <v>0</v>
      </c>
      <c r="P82" s="285">
        <v>0</v>
      </c>
      <c r="Q82" s="285">
        <v>0</v>
      </c>
      <c r="R82" s="285">
        <v>0</v>
      </c>
      <c r="S82" s="285">
        <v>0</v>
      </c>
      <c r="T82" s="285">
        <v>0</v>
      </c>
      <c r="U82" s="285">
        <v>0</v>
      </c>
      <c r="V82" s="285">
        <v>0</v>
      </c>
      <c r="W82" s="285">
        <v>0</v>
      </c>
      <c r="X82" s="285">
        <v>0</v>
      </c>
      <c r="Y82" s="285">
        <v>0</v>
      </c>
      <c r="Z82" s="285">
        <v>0</v>
      </c>
      <c r="AA82" s="285">
        <v>0</v>
      </c>
      <c r="AB82" s="285">
        <v>0</v>
      </c>
      <c r="AC82" s="285">
        <v>0</v>
      </c>
      <c r="AD82" s="285">
        <v>0</v>
      </c>
      <c r="AE82" s="285">
        <v>0</v>
      </c>
      <c r="AF82" s="285">
        <v>0</v>
      </c>
      <c r="AG82" s="285">
        <v>0</v>
      </c>
      <c r="AH82" s="285">
        <v>0</v>
      </c>
      <c r="AI82" s="285">
        <v>0</v>
      </c>
      <c r="AJ82" s="285">
        <v>0</v>
      </c>
      <c r="AK82" s="285">
        <v>0</v>
      </c>
      <c r="AL82" s="285">
        <v>0</v>
      </c>
      <c r="AM82" s="285">
        <v>0</v>
      </c>
      <c r="AN82" s="285">
        <v>0</v>
      </c>
      <c r="AO82" s="285">
        <v>0</v>
      </c>
      <c r="AP82" s="285">
        <v>0</v>
      </c>
      <c r="AQ82" s="285">
        <v>0</v>
      </c>
      <c r="AR82" s="285">
        <v>0</v>
      </c>
      <c r="AS82" s="285">
        <v>0</v>
      </c>
      <c r="AT82" s="285">
        <v>0</v>
      </c>
      <c r="AU82" s="285">
        <v>0</v>
      </c>
      <c r="AV82" s="285">
        <v>0</v>
      </c>
    </row>
    <row r="83" spans="1:48" x14ac:dyDescent="0.35">
      <c r="A83" s="285" t="s">
        <v>10</v>
      </c>
      <c r="B83" s="285">
        <v>1</v>
      </c>
      <c r="C83" s="285">
        <v>2100</v>
      </c>
      <c r="D83" s="285">
        <v>2</v>
      </c>
      <c r="E83" s="285" t="s">
        <v>110</v>
      </c>
      <c r="F83" s="285"/>
      <c r="G83" s="285">
        <v>664513.34</v>
      </c>
      <c r="H83" s="285">
        <v>-353400.55</v>
      </c>
      <c r="I83" s="285">
        <v>-276189.08</v>
      </c>
      <c r="J83" s="285">
        <v>-4826.03</v>
      </c>
      <c r="K83" s="285">
        <v>-5129.41</v>
      </c>
      <c r="L83" s="285">
        <v>1379389.91</v>
      </c>
      <c r="M83" s="285">
        <v>-1202302.96</v>
      </c>
      <c r="N83" s="285">
        <v>-116962.77</v>
      </c>
      <c r="O83" s="285">
        <v>-68943.12</v>
      </c>
      <c r="P83" s="285">
        <v>410.05</v>
      </c>
      <c r="Q83" s="285">
        <v>34945.660000000003</v>
      </c>
      <c r="R83" s="285">
        <v>12418.57</v>
      </c>
      <c r="S83" s="285">
        <v>865677.51</v>
      </c>
      <c r="T83" s="285">
        <v>0</v>
      </c>
      <c r="U83" s="285">
        <v>929601.12</v>
      </c>
      <c r="V83" s="285">
        <v>-601793.24</v>
      </c>
      <c r="W83" s="285">
        <v>-271783.2</v>
      </c>
      <c r="X83" s="285">
        <v>2790.06</v>
      </c>
      <c r="Y83" s="285">
        <v>-29102.59</v>
      </c>
      <c r="Z83" s="285">
        <v>275006.65999999997</v>
      </c>
      <c r="AA83" s="285">
        <v>-260390.85</v>
      </c>
      <c r="AB83" s="285">
        <v>19611.599999999999</v>
      </c>
      <c r="AC83" s="285">
        <v>157138.37</v>
      </c>
      <c r="AD83" s="285">
        <v>-104939.48</v>
      </c>
      <c r="AE83" s="285">
        <v>1339105.56</v>
      </c>
      <c r="AF83" s="285">
        <v>-523707.66</v>
      </c>
      <c r="AG83" s="285">
        <v>18596.080000000002</v>
      </c>
      <c r="AH83" s="285">
        <v>0</v>
      </c>
      <c r="AI83" s="285">
        <v>950132.43</v>
      </c>
      <c r="AJ83" s="285">
        <v>-63317.86</v>
      </c>
      <c r="AK83" s="285">
        <v>-811396.73</v>
      </c>
      <c r="AL83" s="285">
        <v>-19719.41</v>
      </c>
      <c r="AM83" s="285">
        <v>130866.93</v>
      </c>
      <c r="AN83" s="285">
        <v>-167493.73000000001</v>
      </c>
      <c r="AO83" s="285">
        <v>256762</v>
      </c>
      <c r="AP83" s="285">
        <v>-193972.85</v>
      </c>
      <c r="AQ83" s="285">
        <v>-77065.899999999994</v>
      </c>
      <c r="AR83" s="285">
        <v>0</v>
      </c>
      <c r="AS83" s="285">
        <v>0</v>
      </c>
      <c r="AT83" s="285">
        <v>0</v>
      </c>
      <c r="AU83" s="285">
        <v>0</v>
      </c>
      <c r="AV83" s="285">
        <v>0</v>
      </c>
    </row>
    <row r="84" spans="1:48" x14ac:dyDescent="0.35">
      <c r="A84" s="285" t="s">
        <v>10</v>
      </c>
      <c r="B84" s="285">
        <v>1</v>
      </c>
      <c r="C84" s="285">
        <v>2101</v>
      </c>
      <c r="D84" s="285">
        <v>2</v>
      </c>
      <c r="E84" s="285" t="s">
        <v>111</v>
      </c>
      <c r="F84" s="285"/>
      <c r="G84" s="285">
        <v>0</v>
      </c>
      <c r="H84" s="285">
        <v>0</v>
      </c>
      <c r="I84" s="285">
        <v>0</v>
      </c>
      <c r="J84" s="285">
        <v>0</v>
      </c>
      <c r="K84" s="285">
        <v>0</v>
      </c>
      <c r="L84" s="285">
        <v>0</v>
      </c>
      <c r="M84" s="285">
        <v>0</v>
      </c>
      <c r="N84" s="285">
        <v>0</v>
      </c>
      <c r="O84" s="285">
        <v>0</v>
      </c>
      <c r="P84" s="285">
        <v>0</v>
      </c>
      <c r="Q84" s="285">
        <v>0</v>
      </c>
      <c r="R84" s="285">
        <v>0</v>
      </c>
      <c r="S84" s="285">
        <v>0</v>
      </c>
      <c r="T84" s="285">
        <v>0</v>
      </c>
      <c r="U84" s="285">
        <v>0</v>
      </c>
      <c r="V84" s="285">
        <v>0</v>
      </c>
      <c r="W84" s="285">
        <v>0</v>
      </c>
      <c r="X84" s="285">
        <v>0</v>
      </c>
      <c r="Y84" s="285">
        <v>0</v>
      </c>
      <c r="Z84" s="285">
        <v>0</v>
      </c>
      <c r="AA84" s="285">
        <v>0</v>
      </c>
      <c r="AB84" s="285">
        <v>0</v>
      </c>
      <c r="AC84" s="285">
        <v>0</v>
      </c>
      <c r="AD84" s="285">
        <v>0</v>
      </c>
      <c r="AE84" s="285">
        <v>0</v>
      </c>
      <c r="AF84" s="285">
        <v>0</v>
      </c>
      <c r="AG84" s="285">
        <v>0</v>
      </c>
      <c r="AH84" s="285">
        <v>0</v>
      </c>
      <c r="AI84" s="285">
        <v>0</v>
      </c>
      <c r="AJ84" s="285">
        <v>0</v>
      </c>
      <c r="AK84" s="285">
        <v>0</v>
      </c>
      <c r="AL84" s="285">
        <v>0</v>
      </c>
      <c r="AM84" s="285">
        <v>0</v>
      </c>
      <c r="AN84" s="285">
        <v>0</v>
      </c>
      <c r="AO84" s="285">
        <v>0</v>
      </c>
      <c r="AP84" s="285">
        <v>0</v>
      </c>
      <c r="AQ84" s="285">
        <v>0</v>
      </c>
      <c r="AR84" s="285">
        <v>0</v>
      </c>
      <c r="AS84" s="285">
        <v>0</v>
      </c>
      <c r="AT84" s="285">
        <v>0</v>
      </c>
      <c r="AU84" s="285">
        <v>0</v>
      </c>
      <c r="AV84" s="285">
        <v>0</v>
      </c>
    </row>
    <row r="85" spans="1:48" x14ac:dyDescent="0.35">
      <c r="A85" s="285" t="s">
        <v>10</v>
      </c>
      <c r="B85" s="285">
        <v>1</v>
      </c>
      <c r="C85" s="285">
        <v>2102</v>
      </c>
      <c r="D85" s="285">
        <v>2</v>
      </c>
      <c r="E85" s="285" t="s">
        <v>112</v>
      </c>
      <c r="F85" s="285"/>
      <c r="G85" s="285">
        <v>0</v>
      </c>
      <c r="H85" s="285">
        <v>0</v>
      </c>
      <c r="I85" s="285">
        <v>0</v>
      </c>
      <c r="J85" s="285">
        <v>0</v>
      </c>
      <c r="K85" s="285">
        <v>0</v>
      </c>
      <c r="L85" s="285">
        <v>0</v>
      </c>
      <c r="M85" s="285">
        <v>0</v>
      </c>
      <c r="N85" s="285">
        <v>0</v>
      </c>
      <c r="O85" s="285">
        <v>0</v>
      </c>
      <c r="P85" s="285">
        <v>0</v>
      </c>
      <c r="Q85" s="285">
        <v>0</v>
      </c>
      <c r="R85" s="285">
        <v>0</v>
      </c>
      <c r="S85" s="285">
        <v>0</v>
      </c>
      <c r="T85" s="285">
        <v>0</v>
      </c>
      <c r="U85" s="285">
        <v>0</v>
      </c>
      <c r="V85" s="285">
        <v>0</v>
      </c>
      <c r="W85" s="285">
        <v>0</v>
      </c>
      <c r="X85" s="285">
        <v>0</v>
      </c>
      <c r="Y85" s="285">
        <v>0</v>
      </c>
      <c r="Z85" s="285">
        <v>0</v>
      </c>
      <c r="AA85" s="285">
        <v>0</v>
      </c>
      <c r="AB85" s="285">
        <v>0</v>
      </c>
      <c r="AC85" s="285">
        <v>0</v>
      </c>
      <c r="AD85" s="285">
        <v>0</v>
      </c>
      <c r="AE85" s="285">
        <v>0</v>
      </c>
      <c r="AF85" s="285">
        <v>0</v>
      </c>
      <c r="AG85" s="285">
        <v>0</v>
      </c>
      <c r="AH85" s="285">
        <v>0</v>
      </c>
      <c r="AI85" s="285">
        <v>0</v>
      </c>
      <c r="AJ85" s="285">
        <v>0</v>
      </c>
      <c r="AK85" s="285">
        <v>0</v>
      </c>
      <c r="AL85" s="285">
        <v>0</v>
      </c>
      <c r="AM85" s="285">
        <v>0</v>
      </c>
      <c r="AN85" s="285">
        <v>2188.4499999999998</v>
      </c>
      <c r="AO85" s="285">
        <v>7021.03</v>
      </c>
      <c r="AP85" s="285">
        <v>-3637.52</v>
      </c>
      <c r="AQ85" s="285">
        <v>0</v>
      </c>
      <c r="AR85" s="285">
        <v>0</v>
      </c>
      <c r="AS85" s="285">
        <v>0</v>
      </c>
      <c r="AT85" s="285">
        <v>0</v>
      </c>
      <c r="AU85" s="285">
        <v>0</v>
      </c>
      <c r="AV85" s="285">
        <v>0</v>
      </c>
    </row>
    <row r="86" spans="1:48" x14ac:dyDescent="0.35">
      <c r="A86" s="285" t="s">
        <v>10</v>
      </c>
      <c r="B86" s="285">
        <v>1</v>
      </c>
      <c r="C86" s="285">
        <v>2103</v>
      </c>
      <c r="D86" s="285">
        <v>2</v>
      </c>
      <c r="E86" s="285" t="s">
        <v>113</v>
      </c>
      <c r="F86" s="285"/>
      <c r="G86" s="285">
        <v>0</v>
      </c>
      <c r="H86" s="285">
        <v>0</v>
      </c>
      <c r="I86" s="285">
        <v>0</v>
      </c>
      <c r="J86" s="285">
        <v>0</v>
      </c>
      <c r="K86" s="285">
        <v>0</v>
      </c>
      <c r="L86" s="285">
        <v>0</v>
      </c>
      <c r="M86" s="285">
        <v>0</v>
      </c>
      <c r="N86" s="285">
        <v>0</v>
      </c>
      <c r="O86" s="285">
        <v>0</v>
      </c>
      <c r="P86" s="285">
        <v>0</v>
      </c>
      <c r="Q86" s="285">
        <v>0</v>
      </c>
      <c r="R86" s="285">
        <v>0</v>
      </c>
      <c r="S86" s="285">
        <v>0</v>
      </c>
      <c r="T86" s="285">
        <v>0</v>
      </c>
      <c r="U86" s="285">
        <v>0</v>
      </c>
      <c r="V86" s="285">
        <v>0</v>
      </c>
      <c r="W86" s="285">
        <v>0</v>
      </c>
      <c r="X86" s="285">
        <v>0</v>
      </c>
      <c r="Y86" s="285">
        <v>0</v>
      </c>
      <c r="Z86" s="285">
        <v>0</v>
      </c>
      <c r="AA86" s="285">
        <v>0</v>
      </c>
      <c r="AB86" s="285">
        <v>0</v>
      </c>
      <c r="AC86" s="285">
        <v>0</v>
      </c>
      <c r="AD86" s="285">
        <v>0</v>
      </c>
      <c r="AE86" s="285">
        <v>0</v>
      </c>
      <c r="AF86" s="285">
        <v>0</v>
      </c>
      <c r="AG86" s="285">
        <v>0</v>
      </c>
      <c r="AH86" s="285">
        <v>0</v>
      </c>
      <c r="AI86" s="285">
        <v>0</v>
      </c>
      <c r="AJ86" s="285">
        <v>0</v>
      </c>
      <c r="AK86" s="285">
        <v>0</v>
      </c>
      <c r="AL86" s="285">
        <v>0</v>
      </c>
      <c r="AM86" s="285">
        <v>0</v>
      </c>
      <c r="AN86" s="285">
        <v>0</v>
      </c>
      <c r="AO86" s="285">
        <v>0</v>
      </c>
      <c r="AP86" s="285">
        <v>0</v>
      </c>
      <c r="AQ86" s="285">
        <v>0</v>
      </c>
      <c r="AR86" s="285">
        <v>0</v>
      </c>
      <c r="AS86" s="285">
        <v>0</v>
      </c>
      <c r="AT86" s="285">
        <v>0</v>
      </c>
      <c r="AU86" s="285">
        <v>0</v>
      </c>
      <c r="AV86" s="285">
        <v>0</v>
      </c>
    </row>
    <row r="87" spans="1:48" x14ac:dyDescent="0.35">
      <c r="A87" s="285" t="s">
        <v>10</v>
      </c>
      <c r="B87" s="285">
        <v>1</v>
      </c>
      <c r="C87" s="285">
        <v>2104</v>
      </c>
      <c r="D87" s="285">
        <v>2</v>
      </c>
      <c r="E87" s="285" t="s">
        <v>114</v>
      </c>
      <c r="F87" s="285"/>
      <c r="G87" s="285">
        <v>0</v>
      </c>
      <c r="H87" s="285">
        <v>0</v>
      </c>
      <c r="I87" s="285">
        <v>0</v>
      </c>
      <c r="J87" s="285">
        <v>0</v>
      </c>
      <c r="K87" s="285">
        <v>48548.71</v>
      </c>
      <c r="L87" s="285">
        <v>-3838.71</v>
      </c>
      <c r="M87" s="285">
        <v>-44710</v>
      </c>
      <c r="N87" s="285">
        <v>0</v>
      </c>
      <c r="O87" s="285">
        <v>0</v>
      </c>
      <c r="P87" s="285">
        <v>0</v>
      </c>
      <c r="Q87" s="285">
        <v>13237.69</v>
      </c>
      <c r="R87" s="285">
        <v>28814.7</v>
      </c>
      <c r="S87" s="285">
        <v>-41708.629999999997</v>
      </c>
      <c r="T87" s="285">
        <v>0</v>
      </c>
      <c r="U87" s="285">
        <v>343.76</v>
      </c>
      <c r="V87" s="285">
        <v>-343.76</v>
      </c>
      <c r="W87" s="285">
        <v>0</v>
      </c>
      <c r="X87" s="285">
        <v>0</v>
      </c>
      <c r="Y87" s="285">
        <v>48102.41</v>
      </c>
      <c r="Z87" s="285">
        <v>-48102.41</v>
      </c>
      <c r="AA87" s="285">
        <v>12970.43</v>
      </c>
      <c r="AB87" s="285">
        <v>-12970.43</v>
      </c>
      <c r="AC87" s="285">
        <v>0</v>
      </c>
      <c r="AD87" s="285">
        <v>0</v>
      </c>
      <c r="AE87" s="285">
        <v>0</v>
      </c>
      <c r="AF87" s="285">
        <v>50019.6</v>
      </c>
      <c r="AG87" s="285">
        <v>-50019.6</v>
      </c>
      <c r="AH87" s="285">
        <v>0</v>
      </c>
      <c r="AI87" s="285">
        <v>0</v>
      </c>
      <c r="AJ87" s="285">
        <v>0</v>
      </c>
      <c r="AK87" s="285">
        <v>0</v>
      </c>
      <c r="AL87" s="285">
        <v>0</v>
      </c>
      <c r="AM87" s="285">
        <v>50600.38</v>
      </c>
      <c r="AN87" s="285">
        <v>-50600.38</v>
      </c>
      <c r="AO87" s="285">
        <v>0</v>
      </c>
      <c r="AP87" s="285">
        <v>0</v>
      </c>
      <c r="AQ87" s="285">
        <v>0</v>
      </c>
      <c r="AR87" s="285">
        <v>0</v>
      </c>
      <c r="AS87" s="285">
        <v>0</v>
      </c>
      <c r="AT87" s="285">
        <v>0</v>
      </c>
      <c r="AU87" s="285">
        <v>0</v>
      </c>
      <c r="AV87" s="285">
        <v>0</v>
      </c>
    </row>
    <row r="88" spans="1:48" x14ac:dyDescent="0.35">
      <c r="A88" s="285" t="s">
        <v>10</v>
      </c>
      <c r="B88" s="285">
        <v>1</v>
      </c>
      <c r="C88" s="285">
        <v>2105</v>
      </c>
      <c r="D88" s="285">
        <v>2</v>
      </c>
      <c r="E88" s="285" t="s">
        <v>115</v>
      </c>
      <c r="F88" s="285">
        <v>2624</v>
      </c>
      <c r="G88" s="285">
        <v>129.09</v>
      </c>
      <c r="H88" s="285">
        <v>0</v>
      </c>
      <c r="I88" s="285">
        <v>0</v>
      </c>
      <c r="J88" s="285">
        <v>0</v>
      </c>
      <c r="K88" s="285">
        <v>0</v>
      </c>
      <c r="L88" s="285">
        <v>0</v>
      </c>
      <c r="M88" s="285">
        <v>0</v>
      </c>
      <c r="N88" s="285">
        <v>0</v>
      </c>
      <c r="O88" s="285">
        <v>730.27</v>
      </c>
      <c r="P88" s="285">
        <v>0</v>
      </c>
      <c r="Q88" s="285">
        <v>236.84</v>
      </c>
      <c r="R88" s="285">
        <v>174.17</v>
      </c>
      <c r="S88" s="285">
        <v>0</v>
      </c>
      <c r="T88" s="285">
        <v>0</v>
      </c>
      <c r="U88" s="285">
        <v>1270.3699999999999</v>
      </c>
      <c r="V88" s="285">
        <v>0</v>
      </c>
      <c r="W88" s="285">
        <v>0</v>
      </c>
      <c r="X88" s="285">
        <v>0</v>
      </c>
      <c r="Y88" s="285">
        <v>6243.75</v>
      </c>
      <c r="Z88" s="285">
        <v>-7514.12</v>
      </c>
      <c r="AA88" s="285">
        <v>0</v>
      </c>
      <c r="AB88" s="285">
        <v>0</v>
      </c>
      <c r="AC88" s="285">
        <v>0</v>
      </c>
      <c r="AD88" s="285">
        <v>0</v>
      </c>
      <c r="AE88" s="285">
        <v>0</v>
      </c>
      <c r="AF88" s="285">
        <v>0</v>
      </c>
      <c r="AG88" s="285">
        <v>0</v>
      </c>
      <c r="AH88" s="285">
        <v>0</v>
      </c>
      <c r="AI88" s="285">
        <v>0</v>
      </c>
      <c r="AJ88" s="285">
        <v>0</v>
      </c>
      <c r="AK88" s="285">
        <v>0</v>
      </c>
      <c r="AL88" s="285">
        <v>0</v>
      </c>
      <c r="AM88" s="285">
        <v>0</v>
      </c>
      <c r="AN88" s="285">
        <v>0</v>
      </c>
      <c r="AO88" s="285">
        <v>0</v>
      </c>
      <c r="AP88" s="285">
        <v>0</v>
      </c>
      <c r="AQ88" s="285">
        <v>0</v>
      </c>
      <c r="AR88" s="285">
        <v>0</v>
      </c>
      <c r="AS88" s="285">
        <v>0</v>
      </c>
      <c r="AT88" s="285">
        <v>0</v>
      </c>
      <c r="AU88" s="285">
        <v>0</v>
      </c>
      <c r="AV88" s="285">
        <v>0</v>
      </c>
    </row>
    <row r="89" spans="1:48" x14ac:dyDescent="0.35">
      <c r="A89" s="285" t="s">
        <v>10</v>
      </c>
      <c r="B89" s="285">
        <v>1</v>
      </c>
      <c r="C89" s="285">
        <v>2106</v>
      </c>
      <c r="D89" s="285">
        <v>2</v>
      </c>
      <c r="E89" s="285" t="s">
        <v>116</v>
      </c>
      <c r="F89" s="285"/>
      <c r="G89" s="285">
        <v>77.45</v>
      </c>
      <c r="H89" s="285">
        <v>0</v>
      </c>
      <c r="I89" s="285">
        <v>0</v>
      </c>
      <c r="J89" s="285">
        <v>0</v>
      </c>
      <c r="K89" s="285">
        <v>0</v>
      </c>
      <c r="L89" s="285">
        <v>0</v>
      </c>
      <c r="M89" s="285">
        <v>0</v>
      </c>
      <c r="N89" s="285">
        <v>0</v>
      </c>
      <c r="O89" s="285">
        <v>438.16</v>
      </c>
      <c r="P89" s="285">
        <v>0</v>
      </c>
      <c r="Q89" s="285">
        <v>142.11000000000001</v>
      </c>
      <c r="R89" s="285">
        <v>104.51</v>
      </c>
      <c r="S89" s="285">
        <v>0</v>
      </c>
      <c r="T89" s="285">
        <v>0</v>
      </c>
      <c r="U89" s="285">
        <v>762.23</v>
      </c>
      <c r="V89" s="285">
        <v>0</v>
      </c>
      <c r="W89" s="285">
        <v>0</v>
      </c>
      <c r="X89" s="285">
        <v>0</v>
      </c>
      <c r="Y89" s="285">
        <v>3746.25</v>
      </c>
      <c r="Z89" s="285">
        <v>-4508.4799999999996</v>
      </c>
      <c r="AA89" s="285">
        <v>0</v>
      </c>
      <c r="AB89" s="285">
        <v>0</v>
      </c>
      <c r="AC89" s="285">
        <v>0</v>
      </c>
      <c r="AD89" s="285">
        <v>0</v>
      </c>
      <c r="AE89" s="285">
        <v>0</v>
      </c>
      <c r="AF89" s="285">
        <v>0</v>
      </c>
      <c r="AG89" s="285">
        <v>0</v>
      </c>
      <c r="AH89" s="285">
        <v>0</v>
      </c>
      <c r="AI89" s="285">
        <v>0</v>
      </c>
      <c r="AJ89" s="285">
        <v>0</v>
      </c>
      <c r="AK89" s="285">
        <v>0</v>
      </c>
      <c r="AL89" s="285">
        <v>0</v>
      </c>
      <c r="AM89" s="285">
        <v>0</v>
      </c>
      <c r="AN89" s="285">
        <v>0</v>
      </c>
      <c r="AO89" s="285">
        <v>0</v>
      </c>
      <c r="AP89" s="285">
        <v>0</v>
      </c>
      <c r="AQ89" s="285">
        <v>0</v>
      </c>
      <c r="AR89" s="285">
        <v>0</v>
      </c>
      <c r="AS89" s="285">
        <v>0</v>
      </c>
      <c r="AT89" s="285">
        <v>0</v>
      </c>
      <c r="AU89" s="285">
        <v>0</v>
      </c>
      <c r="AV89" s="285">
        <v>0</v>
      </c>
    </row>
    <row r="90" spans="1:48" x14ac:dyDescent="0.35">
      <c r="A90" s="285" t="s">
        <v>10</v>
      </c>
      <c r="B90" s="285">
        <v>1</v>
      </c>
      <c r="C90" s="285">
        <v>2107</v>
      </c>
      <c r="D90" s="285">
        <v>2</v>
      </c>
      <c r="E90" s="285" t="s">
        <v>117</v>
      </c>
      <c r="F90" s="285"/>
      <c r="G90" s="285">
        <v>70332.460000000006</v>
      </c>
      <c r="H90" s="285">
        <v>-2046.3</v>
      </c>
      <c r="I90" s="285">
        <v>4414.97</v>
      </c>
      <c r="J90" s="285">
        <v>15062.78</v>
      </c>
      <c r="K90" s="285">
        <v>-35963.65</v>
      </c>
      <c r="L90" s="285">
        <v>4007.09</v>
      </c>
      <c r="M90" s="285">
        <v>4150.1099999999997</v>
      </c>
      <c r="N90" s="285">
        <v>8074.03</v>
      </c>
      <c r="O90" s="285">
        <v>9532.52</v>
      </c>
      <c r="P90" s="285">
        <v>461.71</v>
      </c>
      <c r="Q90" s="285">
        <v>12638.4</v>
      </c>
      <c r="R90" s="285">
        <v>-43899.98</v>
      </c>
      <c r="S90" s="285">
        <v>57506.38</v>
      </c>
      <c r="T90" s="285">
        <v>0</v>
      </c>
      <c r="U90" s="285">
        <v>104270.52</v>
      </c>
      <c r="V90" s="285">
        <v>-31235.83</v>
      </c>
      <c r="W90" s="285">
        <v>4650.25</v>
      </c>
      <c r="X90" s="285">
        <v>16572.330000000002</v>
      </c>
      <c r="Y90" s="285">
        <v>-48435.21</v>
      </c>
      <c r="Z90" s="285">
        <v>9971.7800000000007</v>
      </c>
      <c r="AA90" s="285">
        <v>8769.69</v>
      </c>
      <c r="AB90" s="285">
        <v>4664.8599999999997</v>
      </c>
      <c r="AC90" s="285">
        <v>19931.509999999998</v>
      </c>
      <c r="AD90" s="285">
        <v>-4432.9799999999996</v>
      </c>
      <c r="AE90" s="285">
        <v>28813.43</v>
      </c>
      <c r="AF90" s="285">
        <v>-65554.399999999994</v>
      </c>
      <c r="AG90" s="285">
        <v>61057.67</v>
      </c>
      <c r="AH90" s="285">
        <v>0</v>
      </c>
      <c r="AI90" s="285">
        <v>109043.62</v>
      </c>
      <c r="AJ90" s="285">
        <v>-26921.62</v>
      </c>
      <c r="AK90" s="285">
        <v>7064.45</v>
      </c>
      <c r="AL90" s="285">
        <v>16455.09</v>
      </c>
      <c r="AM90" s="285">
        <v>-55420.19</v>
      </c>
      <c r="AN90" s="285">
        <v>16628.98</v>
      </c>
      <c r="AO90" s="285">
        <v>27749.759999999998</v>
      </c>
      <c r="AP90" s="285">
        <v>-9916.15</v>
      </c>
      <c r="AQ90" s="285">
        <v>-34462.589999999997</v>
      </c>
      <c r="AR90" s="285">
        <v>0</v>
      </c>
      <c r="AS90" s="285">
        <v>0</v>
      </c>
      <c r="AT90" s="285">
        <v>0</v>
      </c>
      <c r="AU90" s="285">
        <v>0</v>
      </c>
      <c r="AV90" s="285">
        <v>0</v>
      </c>
    </row>
    <row r="91" spans="1:48" x14ac:dyDescent="0.35">
      <c r="A91" s="285" t="s">
        <v>10</v>
      </c>
      <c r="B91" s="285">
        <v>1</v>
      </c>
      <c r="C91" s="285">
        <v>2108</v>
      </c>
      <c r="D91" s="285">
        <v>2</v>
      </c>
      <c r="E91" s="285" t="s">
        <v>118</v>
      </c>
      <c r="F91" s="285"/>
      <c r="G91" s="285">
        <v>0</v>
      </c>
      <c r="H91" s="285">
        <v>878.82</v>
      </c>
      <c r="I91" s="285">
        <v>-878.82</v>
      </c>
      <c r="J91" s="285">
        <v>0</v>
      </c>
      <c r="K91" s="285">
        <v>1071.95</v>
      </c>
      <c r="L91" s="285">
        <v>385.59</v>
      </c>
      <c r="M91" s="285">
        <v>-1457.54</v>
      </c>
      <c r="N91" s="285">
        <v>1003.29</v>
      </c>
      <c r="O91" s="285">
        <v>-29.5</v>
      </c>
      <c r="P91" s="285">
        <v>17.82</v>
      </c>
      <c r="Q91" s="285">
        <v>-991.61</v>
      </c>
      <c r="R91" s="285">
        <v>1405.26</v>
      </c>
      <c r="S91" s="285">
        <v>-1405.26</v>
      </c>
      <c r="T91" s="285">
        <v>0</v>
      </c>
      <c r="U91" s="285">
        <v>0</v>
      </c>
      <c r="V91" s="285">
        <v>1060.57</v>
      </c>
      <c r="W91" s="285">
        <v>49.85</v>
      </c>
      <c r="X91" s="285">
        <v>-1110.42</v>
      </c>
      <c r="Y91" s="285">
        <v>1850.73</v>
      </c>
      <c r="Z91" s="285">
        <v>-128.52000000000001</v>
      </c>
      <c r="AA91" s="285">
        <v>-495.91</v>
      </c>
      <c r="AB91" s="285">
        <v>-69.790000000000006</v>
      </c>
      <c r="AC91" s="285">
        <v>-3.58</v>
      </c>
      <c r="AD91" s="285">
        <v>1163.9000000000001</v>
      </c>
      <c r="AE91" s="285">
        <v>-2316.83</v>
      </c>
      <c r="AF91" s="285">
        <v>1740.7</v>
      </c>
      <c r="AG91" s="285">
        <v>-672.8</v>
      </c>
      <c r="AH91" s="285">
        <v>0</v>
      </c>
      <c r="AI91" s="285">
        <v>1067.9000000000001</v>
      </c>
      <c r="AJ91" s="285">
        <v>-162.61000000000001</v>
      </c>
      <c r="AK91" s="285">
        <v>149.26</v>
      </c>
      <c r="AL91" s="285">
        <v>51.55</v>
      </c>
      <c r="AM91" s="285">
        <v>627.32000000000005</v>
      </c>
      <c r="AN91" s="285">
        <v>-1733.42</v>
      </c>
      <c r="AO91" s="285">
        <v>0</v>
      </c>
      <c r="AP91" s="285">
        <v>1322.99</v>
      </c>
      <c r="AQ91" s="285">
        <v>-717.81</v>
      </c>
      <c r="AR91" s="285">
        <v>0</v>
      </c>
      <c r="AS91" s="285">
        <v>0</v>
      </c>
      <c r="AT91" s="285">
        <v>0</v>
      </c>
      <c r="AU91" s="285">
        <v>0</v>
      </c>
      <c r="AV91" s="285">
        <v>0</v>
      </c>
    </row>
    <row r="92" spans="1:48" x14ac:dyDescent="0.35">
      <c r="A92" s="285" t="s">
        <v>10</v>
      </c>
      <c r="B92" s="285">
        <v>1</v>
      </c>
      <c r="C92" s="285">
        <v>2109</v>
      </c>
      <c r="D92" s="285">
        <v>2</v>
      </c>
      <c r="E92" s="285" t="s">
        <v>119</v>
      </c>
      <c r="F92" s="285"/>
      <c r="G92" s="285">
        <v>12149.55</v>
      </c>
      <c r="H92" s="285">
        <v>-12149.55</v>
      </c>
      <c r="I92" s="285">
        <v>0</v>
      </c>
      <c r="J92" s="285">
        <v>0</v>
      </c>
      <c r="K92" s="285">
        <v>0</v>
      </c>
      <c r="L92" s="285">
        <v>0</v>
      </c>
      <c r="M92" s="285">
        <v>0</v>
      </c>
      <c r="N92" s="285">
        <v>0</v>
      </c>
      <c r="O92" s="285">
        <v>0</v>
      </c>
      <c r="P92" s="285">
        <v>0</v>
      </c>
      <c r="Q92" s="285">
        <v>0</v>
      </c>
      <c r="R92" s="285">
        <v>0</v>
      </c>
      <c r="S92" s="285">
        <v>13170.12</v>
      </c>
      <c r="T92" s="285">
        <v>0</v>
      </c>
      <c r="U92" s="285">
        <v>13170.12</v>
      </c>
      <c r="V92" s="285">
        <v>0</v>
      </c>
      <c r="W92" s="285">
        <v>-13170.12</v>
      </c>
      <c r="X92" s="285">
        <v>0</v>
      </c>
      <c r="Y92" s="285">
        <v>0</v>
      </c>
      <c r="Z92" s="285">
        <v>0</v>
      </c>
      <c r="AA92" s="285">
        <v>0</v>
      </c>
      <c r="AB92" s="285">
        <v>0</v>
      </c>
      <c r="AC92" s="285">
        <v>0</v>
      </c>
      <c r="AD92" s="285">
        <v>0</v>
      </c>
      <c r="AE92" s="285">
        <v>0</v>
      </c>
      <c r="AF92" s="285">
        <v>0</v>
      </c>
      <c r="AG92" s="285">
        <v>0</v>
      </c>
      <c r="AH92" s="285">
        <v>0</v>
      </c>
      <c r="AI92" s="285">
        <v>0</v>
      </c>
      <c r="AJ92" s="285">
        <v>0</v>
      </c>
      <c r="AK92" s="285">
        <v>0</v>
      </c>
      <c r="AL92" s="285">
        <v>0</v>
      </c>
      <c r="AM92" s="285">
        <v>0</v>
      </c>
      <c r="AN92" s="285">
        <v>0</v>
      </c>
      <c r="AO92" s="285">
        <v>0</v>
      </c>
      <c r="AP92" s="285">
        <v>0</v>
      </c>
      <c r="AQ92" s="285">
        <v>0</v>
      </c>
      <c r="AR92" s="285">
        <v>0</v>
      </c>
      <c r="AS92" s="285">
        <v>0</v>
      </c>
      <c r="AT92" s="285">
        <v>0</v>
      </c>
      <c r="AU92" s="285">
        <v>0</v>
      </c>
      <c r="AV92" s="285">
        <v>0</v>
      </c>
    </row>
    <row r="93" spans="1:48" x14ac:dyDescent="0.35">
      <c r="A93" s="285" t="s">
        <v>10</v>
      </c>
      <c r="B93" s="285">
        <v>1</v>
      </c>
      <c r="C93" s="285">
        <v>2110</v>
      </c>
      <c r="D93" s="285">
        <v>2</v>
      </c>
      <c r="E93" s="285" t="s">
        <v>120</v>
      </c>
      <c r="F93" s="285"/>
      <c r="G93" s="285">
        <v>0</v>
      </c>
      <c r="H93" s="285">
        <v>0</v>
      </c>
      <c r="I93" s="285">
        <v>0</v>
      </c>
      <c r="J93" s="285">
        <v>0</v>
      </c>
      <c r="K93" s="285">
        <v>0</v>
      </c>
      <c r="L93" s="285">
        <v>0</v>
      </c>
      <c r="M93" s="285">
        <v>0</v>
      </c>
      <c r="N93" s="285">
        <v>0</v>
      </c>
      <c r="O93" s="285">
        <v>0</v>
      </c>
      <c r="P93" s="285">
        <v>0</v>
      </c>
      <c r="Q93" s="285">
        <v>0</v>
      </c>
      <c r="R93" s="285">
        <v>0</v>
      </c>
      <c r="S93" s="285">
        <v>0</v>
      </c>
      <c r="T93" s="285">
        <v>0</v>
      </c>
      <c r="U93" s="285">
        <v>0</v>
      </c>
      <c r="V93" s="285">
        <v>0</v>
      </c>
      <c r="W93" s="285">
        <v>0</v>
      </c>
      <c r="X93" s="285">
        <v>0</v>
      </c>
      <c r="Y93" s="285">
        <v>0</v>
      </c>
      <c r="Z93" s="285">
        <v>0</v>
      </c>
      <c r="AA93" s="285">
        <v>0</v>
      </c>
      <c r="AB93" s="285">
        <v>0</v>
      </c>
      <c r="AC93" s="285">
        <v>0</v>
      </c>
      <c r="AD93" s="285">
        <v>0</v>
      </c>
      <c r="AE93" s="285">
        <v>0</v>
      </c>
      <c r="AF93" s="285">
        <v>0</v>
      </c>
      <c r="AG93" s="285">
        <v>0</v>
      </c>
      <c r="AH93" s="285">
        <v>0</v>
      </c>
      <c r="AI93" s="285">
        <v>0</v>
      </c>
      <c r="AJ93" s="285">
        <v>900.19</v>
      </c>
      <c r="AK93" s="285">
        <v>-406.47</v>
      </c>
      <c r="AL93" s="285">
        <v>748.33</v>
      </c>
      <c r="AM93" s="285">
        <v>1222.17</v>
      </c>
      <c r="AN93" s="285">
        <v>-2303.0100000000002</v>
      </c>
      <c r="AO93" s="285">
        <v>88.25</v>
      </c>
      <c r="AP93" s="285">
        <v>1177.72</v>
      </c>
      <c r="AQ93" s="285">
        <v>279.57</v>
      </c>
      <c r="AR93" s="285">
        <v>0</v>
      </c>
      <c r="AS93" s="285">
        <v>0</v>
      </c>
      <c r="AT93" s="285">
        <v>0</v>
      </c>
      <c r="AU93" s="285">
        <v>0</v>
      </c>
      <c r="AV93" s="285">
        <v>0</v>
      </c>
    </row>
    <row r="94" spans="1:48" x14ac:dyDescent="0.35">
      <c r="A94" s="285" t="s">
        <v>10</v>
      </c>
      <c r="B94" s="285">
        <v>1</v>
      </c>
      <c r="C94" s="285">
        <v>2115</v>
      </c>
      <c r="D94" s="285">
        <v>2</v>
      </c>
      <c r="E94" s="285" t="s">
        <v>121</v>
      </c>
      <c r="F94" s="285">
        <v>2700</v>
      </c>
      <c r="G94" s="285">
        <v>0</v>
      </c>
      <c r="H94" s="285">
        <v>0</v>
      </c>
      <c r="I94" s="285">
        <v>0</v>
      </c>
      <c r="J94" s="285">
        <v>0</v>
      </c>
      <c r="K94" s="285">
        <v>0</v>
      </c>
      <c r="L94" s="285">
        <v>0</v>
      </c>
      <c r="M94" s="285">
        <v>0</v>
      </c>
      <c r="N94" s="285">
        <v>0</v>
      </c>
      <c r="O94" s="285">
        <v>0</v>
      </c>
      <c r="P94" s="285">
        <v>0</v>
      </c>
      <c r="Q94" s="285">
        <v>0</v>
      </c>
      <c r="R94" s="285">
        <v>0</v>
      </c>
      <c r="S94" s="285">
        <v>0</v>
      </c>
      <c r="T94" s="285">
        <v>0</v>
      </c>
      <c r="U94" s="285">
        <v>0</v>
      </c>
      <c r="V94" s="285">
        <v>0</v>
      </c>
      <c r="W94" s="285">
        <v>0</v>
      </c>
      <c r="X94" s="285">
        <v>0</v>
      </c>
      <c r="Y94" s="285">
        <v>0</v>
      </c>
      <c r="Z94" s="285">
        <v>0</v>
      </c>
      <c r="AA94" s="285">
        <v>0</v>
      </c>
      <c r="AB94" s="285">
        <v>0</v>
      </c>
      <c r="AC94" s="285">
        <v>0</v>
      </c>
      <c r="AD94" s="285">
        <v>0</v>
      </c>
      <c r="AE94" s="285">
        <v>0</v>
      </c>
      <c r="AF94" s="285">
        <v>0</v>
      </c>
      <c r="AG94" s="285">
        <v>0</v>
      </c>
      <c r="AH94" s="285">
        <v>0</v>
      </c>
      <c r="AI94" s="285">
        <v>0</v>
      </c>
      <c r="AJ94" s="285">
        <v>0</v>
      </c>
      <c r="AK94" s="285">
        <v>0</v>
      </c>
      <c r="AL94" s="285">
        <v>0</v>
      </c>
      <c r="AM94" s="285">
        <v>0</v>
      </c>
      <c r="AN94" s="285">
        <v>0</v>
      </c>
      <c r="AO94" s="285">
        <v>0</v>
      </c>
      <c r="AP94" s="285">
        <v>0</v>
      </c>
      <c r="AQ94" s="285">
        <v>0</v>
      </c>
      <c r="AR94" s="285">
        <v>0</v>
      </c>
      <c r="AS94" s="285">
        <v>0</v>
      </c>
      <c r="AT94" s="285">
        <v>0</v>
      </c>
      <c r="AU94" s="285">
        <v>0</v>
      </c>
      <c r="AV94" s="285">
        <v>0</v>
      </c>
    </row>
    <row r="95" spans="1:48" x14ac:dyDescent="0.35">
      <c r="A95" s="285" t="s">
        <v>10</v>
      </c>
      <c r="B95" s="285">
        <v>1</v>
      </c>
      <c r="C95" s="285">
        <v>2116</v>
      </c>
      <c r="D95" s="285">
        <v>2</v>
      </c>
      <c r="E95" s="285" t="s">
        <v>122</v>
      </c>
      <c r="F95" s="285"/>
      <c r="G95" s="285">
        <v>0</v>
      </c>
      <c r="H95" s="285">
        <v>0</v>
      </c>
      <c r="I95" s="285">
        <v>0</v>
      </c>
      <c r="J95" s="285">
        <v>0</v>
      </c>
      <c r="K95" s="285">
        <v>0</v>
      </c>
      <c r="L95" s="285">
        <v>0</v>
      </c>
      <c r="M95" s="285">
        <v>0</v>
      </c>
      <c r="N95" s="285">
        <v>0</v>
      </c>
      <c r="O95" s="285">
        <v>0</v>
      </c>
      <c r="P95" s="285">
        <v>0</v>
      </c>
      <c r="Q95" s="285">
        <v>0</v>
      </c>
      <c r="R95" s="285">
        <v>0</v>
      </c>
      <c r="S95" s="285">
        <v>0</v>
      </c>
      <c r="T95" s="285">
        <v>0</v>
      </c>
      <c r="U95" s="285">
        <v>0</v>
      </c>
      <c r="V95" s="285">
        <v>0</v>
      </c>
      <c r="W95" s="285">
        <v>0</v>
      </c>
      <c r="X95" s="285">
        <v>0</v>
      </c>
      <c r="Y95" s="285">
        <v>0</v>
      </c>
      <c r="Z95" s="285">
        <v>0</v>
      </c>
      <c r="AA95" s="285">
        <v>0</v>
      </c>
      <c r="AB95" s="285">
        <v>0</v>
      </c>
      <c r="AC95" s="285">
        <v>0</v>
      </c>
      <c r="AD95" s="285">
        <v>0</v>
      </c>
      <c r="AE95" s="285">
        <v>0</v>
      </c>
      <c r="AF95" s="285">
        <v>0</v>
      </c>
      <c r="AG95" s="285">
        <v>0</v>
      </c>
      <c r="AH95" s="285">
        <v>0</v>
      </c>
      <c r="AI95" s="285">
        <v>0</v>
      </c>
      <c r="AJ95" s="285">
        <v>0</v>
      </c>
      <c r="AK95" s="285">
        <v>0</v>
      </c>
      <c r="AL95" s="285">
        <v>0</v>
      </c>
      <c r="AM95" s="285">
        <v>0</v>
      </c>
      <c r="AN95" s="285">
        <v>0</v>
      </c>
      <c r="AO95" s="285">
        <v>0</v>
      </c>
      <c r="AP95" s="285">
        <v>0</v>
      </c>
      <c r="AQ95" s="285">
        <v>0</v>
      </c>
      <c r="AR95" s="285">
        <v>0</v>
      </c>
      <c r="AS95" s="285">
        <v>0</v>
      </c>
      <c r="AT95" s="285">
        <v>0</v>
      </c>
      <c r="AU95" s="285">
        <v>0</v>
      </c>
      <c r="AV95" s="285">
        <v>0</v>
      </c>
    </row>
    <row r="96" spans="1:48" x14ac:dyDescent="0.35">
      <c r="A96" s="285" t="s">
        <v>10</v>
      </c>
      <c r="B96" s="285">
        <v>1</v>
      </c>
      <c r="C96" s="285">
        <v>2117</v>
      </c>
      <c r="D96" s="285">
        <v>2</v>
      </c>
      <c r="E96" s="285" t="s">
        <v>123</v>
      </c>
      <c r="F96" s="285"/>
      <c r="G96" s="285">
        <v>0</v>
      </c>
      <c r="H96" s="285">
        <v>0</v>
      </c>
      <c r="I96" s="285">
        <v>0</v>
      </c>
      <c r="J96" s="285">
        <v>0</v>
      </c>
      <c r="K96" s="285">
        <v>0</v>
      </c>
      <c r="L96" s="285">
        <v>0</v>
      </c>
      <c r="M96" s="285">
        <v>0</v>
      </c>
      <c r="N96" s="285">
        <v>0</v>
      </c>
      <c r="O96" s="285">
        <v>0</v>
      </c>
      <c r="P96" s="285">
        <v>0</v>
      </c>
      <c r="Q96" s="285">
        <v>0</v>
      </c>
      <c r="R96" s="285">
        <v>0</v>
      </c>
      <c r="S96" s="285">
        <v>0</v>
      </c>
      <c r="T96" s="285">
        <v>0</v>
      </c>
      <c r="U96" s="285">
        <v>0</v>
      </c>
      <c r="V96" s="285">
        <v>0</v>
      </c>
      <c r="W96" s="285">
        <v>0</v>
      </c>
      <c r="X96" s="285">
        <v>0</v>
      </c>
      <c r="Y96" s="285">
        <v>0</v>
      </c>
      <c r="Z96" s="285">
        <v>0</v>
      </c>
      <c r="AA96" s="285">
        <v>0</v>
      </c>
      <c r="AB96" s="285">
        <v>0</v>
      </c>
      <c r="AC96" s="285">
        <v>0</v>
      </c>
      <c r="AD96" s="285">
        <v>0</v>
      </c>
      <c r="AE96" s="285">
        <v>0</v>
      </c>
      <c r="AF96" s="285">
        <v>0</v>
      </c>
      <c r="AG96" s="285">
        <v>0</v>
      </c>
      <c r="AH96" s="285">
        <v>0</v>
      </c>
      <c r="AI96" s="285">
        <v>0</v>
      </c>
      <c r="AJ96" s="285">
        <v>0</v>
      </c>
      <c r="AK96" s="285">
        <v>0</v>
      </c>
      <c r="AL96" s="285">
        <v>0</v>
      </c>
      <c r="AM96" s="285">
        <v>0</v>
      </c>
      <c r="AN96" s="285">
        <v>0</v>
      </c>
      <c r="AO96" s="285">
        <v>0</v>
      </c>
      <c r="AP96" s="285">
        <v>0</v>
      </c>
      <c r="AQ96" s="285">
        <v>0</v>
      </c>
      <c r="AR96" s="285">
        <v>0</v>
      </c>
      <c r="AS96" s="285">
        <v>0</v>
      </c>
      <c r="AT96" s="285">
        <v>0</v>
      </c>
      <c r="AU96" s="285">
        <v>0</v>
      </c>
      <c r="AV96" s="285">
        <v>0</v>
      </c>
    </row>
    <row r="97" spans="1:48" x14ac:dyDescent="0.35">
      <c r="A97" s="285" t="s">
        <v>10</v>
      </c>
      <c r="B97" s="285">
        <v>1</v>
      </c>
      <c r="C97" s="285">
        <v>2120</v>
      </c>
      <c r="D97" s="285">
        <v>2</v>
      </c>
      <c r="E97" s="285" t="s">
        <v>124</v>
      </c>
      <c r="F97" s="285">
        <v>2700</v>
      </c>
      <c r="G97" s="285">
        <v>0</v>
      </c>
      <c r="H97" s="285">
        <v>0</v>
      </c>
      <c r="I97" s="285">
        <v>0</v>
      </c>
      <c r="J97" s="285">
        <v>0</v>
      </c>
      <c r="K97" s="285">
        <v>0</v>
      </c>
      <c r="L97" s="285">
        <v>0</v>
      </c>
      <c r="M97" s="285">
        <v>0</v>
      </c>
      <c r="N97" s="285">
        <v>0</v>
      </c>
      <c r="O97" s="285">
        <v>0</v>
      </c>
      <c r="P97" s="285">
        <v>0</v>
      </c>
      <c r="Q97" s="285">
        <v>0</v>
      </c>
      <c r="R97" s="285">
        <v>0</v>
      </c>
      <c r="S97" s="285">
        <v>0</v>
      </c>
      <c r="T97" s="285">
        <v>0</v>
      </c>
      <c r="U97" s="285">
        <v>0</v>
      </c>
      <c r="V97" s="285">
        <v>0</v>
      </c>
      <c r="W97" s="285">
        <v>0</v>
      </c>
      <c r="X97" s="285">
        <v>0</v>
      </c>
      <c r="Y97" s="285">
        <v>0</v>
      </c>
      <c r="Z97" s="285">
        <v>0</v>
      </c>
      <c r="AA97" s="285">
        <v>0</v>
      </c>
      <c r="AB97" s="285">
        <v>0</v>
      </c>
      <c r="AC97" s="285">
        <v>0</v>
      </c>
      <c r="AD97" s="285">
        <v>0</v>
      </c>
      <c r="AE97" s="285">
        <v>0</v>
      </c>
      <c r="AF97" s="285">
        <v>0</v>
      </c>
      <c r="AG97" s="285">
        <v>0</v>
      </c>
      <c r="AH97" s="285">
        <v>0</v>
      </c>
      <c r="AI97" s="285">
        <v>0</v>
      </c>
      <c r="AJ97" s="285">
        <v>0</v>
      </c>
      <c r="AK97" s="285">
        <v>0</v>
      </c>
      <c r="AL97" s="285">
        <v>0</v>
      </c>
      <c r="AM97" s="285">
        <v>0</v>
      </c>
      <c r="AN97" s="285">
        <v>0</v>
      </c>
      <c r="AO97" s="285">
        <v>0</v>
      </c>
      <c r="AP97" s="285">
        <v>0</v>
      </c>
      <c r="AQ97" s="285">
        <v>0</v>
      </c>
      <c r="AR97" s="285">
        <v>0</v>
      </c>
      <c r="AS97" s="285">
        <v>0</v>
      </c>
      <c r="AT97" s="285">
        <v>0</v>
      </c>
      <c r="AU97" s="285">
        <v>0</v>
      </c>
      <c r="AV97" s="285">
        <v>0</v>
      </c>
    </row>
    <row r="98" spans="1:48" x14ac:dyDescent="0.35">
      <c r="A98" s="285" t="s">
        <v>10</v>
      </c>
      <c r="B98" s="285">
        <v>1</v>
      </c>
      <c r="C98" s="285">
        <v>2125</v>
      </c>
      <c r="D98" s="285">
        <v>2</v>
      </c>
      <c r="E98" s="285" t="s">
        <v>125</v>
      </c>
      <c r="F98" s="285">
        <v>2680</v>
      </c>
      <c r="G98" s="285">
        <v>0</v>
      </c>
      <c r="H98" s="285">
        <v>0</v>
      </c>
      <c r="I98" s="285">
        <v>0</v>
      </c>
      <c r="J98" s="285">
        <v>0</v>
      </c>
      <c r="K98" s="285">
        <v>0</v>
      </c>
      <c r="L98" s="285">
        <v>0</v>
      </c>
      <c r="M98" s="285">
        <v>887.73</v>
      </c>
      <c r="N98" s="285">
        <v>-887.73</v>
      </c>
      <c r="O98" s="285">
        <v>0</v>
      </c>
      <c r="P98" s="285">
        <v>0</v>
      </c>
      <c r="Q98" s="285">
        <v>0</v>
      </c>
      <c r="R98" s="285">
        <v>0</v>
      </c>
      <c r="S98" s="285">
        <v>0</v>
      </c>
      <c r="T98" s="285">
        <v>0</v>
      </c>
      <c r="U98" s="285">
        <v>0</v>
      </c>
      <c r="V98" s="285">
        <v>-2082.81</v>
      </c>
      <c r="W98" s="285">
        <v>2082.81</v>
      </c>
      <c r="X98" s="285">
        <v>0</v>
      </c>
      <c r="Y98" s="285">
        <v>-1765.53</v>
      </c>
      <c r="Z98" s="285">
        <v>1765.53</v>
      </c>
      <c r="AA98" s="285">
        <v>0</v>
      </c>
      <c r="AB98" s="285">
        <v>0</v>
      </c>
      <c r="AC98" s="285">
        <v>0</v>
      </c>
      <c r="AD98" s="285">
        <v>0</v>
      </c>
      <c r="AE98" s="285">
        <v>0</v>
      </c>
      <c r="AF98" s="285">
        <v>0</v>
      </c>
      <c r="AG98" s="285">
        <v>0</v>
      </c>
      <c r="AH98" s="285">
        <v>0</v>
      </c>
      <c r="AI98" s="285">
        <v>0</v>
      </c>
      <c r="AJ98" s="285">
        <v>0</v>
      </c>
      <c r="AK98" s="285">
        <v>0</v>
      </c>
      <c r="AL98" s="285">
        <v>0</v>
      </c>
      <c r="AM98" s="285">
        <v>-1147.1199999999999</v>
      </c>
      <c r="AN98" s="285">
        <v>1147.1199999999999</v>
      </c>
      <c r="AO98" s="285">
        <v>0</v>
      </c>
      <c r="AP98" s="285">
        <v>0</v>
      </c>
      <c r="AQ98" s="285">
        <v>0</v>
      </c>
      <c r="AR98" s="285">
        <v>0</v>
      </c>
      <c r="AS98" s="285">
        <v>0</v>
      </c>
      <c r="AT98" s="285">
        <v>0</v>
      </c>
      <c r="AU98" s="285">
        <v>0</v>
      </c>
      <c r="AV98" s="285">
        <v>0</v>
      </c>
    </row>
    <row r="99" spans="1:48" x14ac:dyDescent="0.35">
      <c r="A99" s="285" t="s">
        <v>10</v>
      </c>
      <c r="B99" s="285">
        <v>1</v>
      </c>
      <c r="C99" s="285">
        <v>2126</v>
      </c>
      <c r="D99" s="285">
        <v>2</v>
      </c>
      <c r="E99" s="285" t="s">
        <v>126</v>
      </c>
      <c r="F99" s="285"/>
      <c r="G99" s="285">
        <v>0</v>
      </c>
      <c r="H99" s="285">
        <v>0</v>
      </c>
      <c r="I99" s="285">
        <v>0</v>
      </c>
      <c r="J99" s="285">
        <v>0</v>
      </c>
      <c r="K99" s="285">
        <v>0</v>
      </c>
      <c r="L99" s="285">
        <v>0</v>
      </c>
      <c r="M99" s="285">
        <v>0</v>
      </c>
      <c r="N99" s="285">
        <v>0</v>
      </c>
      <c r="O99" s="285">
        <v>0</v>
      </c>
      <c r="P99" s="285">
        <v>0</v>
      </c>
      <c r="Q99" s="285">
        <v>0</v>
      </c>
      <c r="R99" s="285">
        <v>0</v>
      </c>
      <c r="S99" s="285">
        <v>0</v>
      </c>
      <c r="T99" s="285">
        <v>0</v>
      </c>
      <c r="U99" s="285">
        <v>0</v>
      </c>
      <c r="V99" s="285">
        <v>0</v>
      </c>
      <c r="W99" s="285">
        <v>0</v>
      </c>
      <c r="X99" s="285">
        <v>0</v>
      </c>
      <c r="Y99" s="285">
        <v>0</v>
      </c>
      <c r="Z99" s="285">
        <v>0</v>
      </c>
      <c r="AA99" s="285">
        <v>0</v>
      </c>
      <c r="AB99" s="285">
        <v>0</v>
      </c>
      <c r="AC99" s="285">
        <v>0</v>
      </c>
      <c r="AD99" s="285">
        <v>0</v>
      </c>
      <c r="AE99" s="285">
        <v>0</v>
      </c>
      <c r="AF99" s="285">
        <v>0</v>
      </c>
      <c r="AG99" s="285">
        <v>0</v>
      </c>
      <c r="AH99" s="285">
        <v>0</v>
      </c>
      <c r="AI99" s="285">
        <v>0</v>
      </c>
      <c r="AJ99" s="285">
        <v>0</v>
      </c>
      <c r="AK99" s="285">
        <v>0</v>
      </c>
      <c r="AL99" s="285">
        <v>0</v>
      </c>
      <c r="AM99" s="285">
        <v>0</v>
      </c>
      <c r="AN99" s="285">
        <v>0</v>
      </c>
      <c r="AO99" s="285">
        <v>0</v>
      </c>
      <c r="AP99" s="285">
        <v>0</v>
      </c>
      <c r="AQ99" s="285">
        <v>0</v>
      </c>
      <c r="AR99" s="285">
        <v>0</v>
      </c>
      <c r="AS99" s="285">
        <v>0</v>
      </c>
      <c r="AT99" s="285">
        <v>0</v>
      </c>
      <c r="AU99" s="285">
        <v>0</v>
      </c>
      <c r="AV99" s="285">
        <v>0</v>
      </c>
    </row>
    <row r="100" spans="1:48" x14ac:dyDescent="0.35">
      <c r="A100" s="285" t="s">
        <v>10</v>
      </c>
      <c r="B100" s="285">
        <v>1</v>
      </c>
      <c r="C100" s="285">
        <v>2150</v>
      </c>
      <c r="D100" s="285">
        <v>2</v>
      </c>
      <c r="E100" s="285" t="s">
        <v>127</v>
      </c>
      <c r="F100" s="285">
        <v>2680</v>
      </c>
      <c r="G100" s="285">
        <v>0</v>
      </c>
      <c r="H100" s="285">
        <v>0</v>
      </c>
      <c r="I100" s="285">
        <v>0</v>
      </c>
      <c r="J100" s="285">
        <v>0</v>
      </c>
      <c r="K100" s="285">
        <v>0</v>
      </c>
      <c r="L100" s="285">
        <v>0</v>
      </c>
      <c r="M100" s="285">
        <v>1771.12</v>
      </c>
      <c r="N100" s="285">
        <v>-1771.12</v>
      </c>
      <c r="O100" s="285">
        <v>0</v>
      </c>
      <c r="P100" s="285">
        <v>0</v>
      </c>
      <c r="Q100" s="285">
        <v>0</v>
      </c>
      <c r="R100" s="285">
        <v>0</v>
      </c>
      <c r="S100" s="285">
        <v>0</v>
      </c>
      <c r="T100" s="285">
        <v>0</v>
      </c>
      <c r="U100" s="285">
        <v>0</v>
      </c>
      <c r="V100" s="285">
        <v>-4155.1499999999996</v>
      </c>
      <c r="W100" s="285">
        <v>4155.1499999999996</v>
      </c>
      <c r="X100" s="285">
        <v>0</v>
      </c>
      <c r="Y100" s="285">
        <v>-3522.23</v>
      </c>
      <c r="Z100" s="285">
        <v>3522.23</v>
      </c>
      <c r="AA100" s="285">
        <v>0</v>
      </c>
      <c r="AB100" s="285">
        <v>0</v>
      </c>
      <c r="AC100" s="285">
        <v>0</v>
      </c>
      <c r="AD100" s="285">
        <v>0</v>
      </c>
      <c r="AE100" s="285">
        <v>0</v>
      </c>
      <c r="AF100" s="285">
        <v>0</v>
      </c>
      <c r="AG100" s="285">
        <v>0</v>
      </c>
      <c r="AH100" s="285">
        <v>0</v>
      </c>
      <c r="AI100" s="285">
        <v>0</v>
      </c>
      <c r="AJ100" s="285">
        <v>0</v>
      </c>
      <c r="AK100" s="285">
        <v>0</v>
      </c>
      <c r="AL100" s="285">
        <v>0</v>
      </c>
      <c r="AM100" s="285">
        <v>-2288.5100000000002</v>
      </c>
      <c r="AN100" s="285">
        <v>2288.5100000000002</v>
      </c>
      <c r="AO100" s="285">
        <v>0</v>
      </c>
      <c r="AP100" s="285">
        <v>0</v>
      </c>
      <c r="AQ100" s="285">
        <v>0</v>
      </c>
      <c r="AR100" s="285">
        <v>0</v>
      </c>
      <c r="AS100" s="285">
        <v>0</v>
      </c>
      <c r="AT100" s="285">
        <v>0</v>
      </c>
      <c r="AU100" s="285">
        <v>0</v>
      </c>
      <c r="AV100" s="285">
        <v>0</v>
      </c>
    </row>
    <row r="101" spans="1:48" x14ac:dyDescent="0.35">
      <c r="A101" s="285" t="s">
        <v>10</v>
      </c>
      <c r="B101" s="285">
        <v>1</v>
      </c>
      <c r="C101" s="285">
        <v>2151</v>
      </c>
      <c r="D101" s="285">
        <v>2</v>
      </c>
      <c r="E101" s="285" t="s">
        <v>128</v>
      </c>
      <c r="F101" s="285"/>
      <c r="G101" s="285">
        <v>0</v>
      </c>
      <c r="H101" s="285">
        <v>0</v>
      </c>
      <c r="I101" s="285">
        <v>0</v>
      </c>
      <c r="J101" s="285">
        <v>0</v>
      </c>
      <c r="K101" s="285">
        <v>0</v>
      </c>
      <c r="L101" s="285">
        <v>0</v>
      </c>
      <c r="M101" s="285">
        <v>0</v>
      </c>
      <c r="N101" s="285">
        <v>0</v>
      </c>
      <c r="O101" s="285">
        <v>0</v>
      </c>
      <c r="P101" s="285">
        <v>0</v>
      </c>
      <c r="Q101" s="285">
        <v>0</v>
      </c>
      <c r="R101" s="285">
        <v>0</v>
      </c>
      <c r="S101" s="285">
        <v>0</v>
      </c>
      <c r="T101" s="285">
        <v>0</v>
      </c>
      <c r="U101" s="285">
        <v>0</v>
      </c>
      <c r="V101" s="285">
        <v>0</v>
      </c>
      <c r="W101" s="285">
        <v>0</v>
      </c>
      <c r="X101" s="285">
        <v>0</v>
      </c>
      <c r="Y101" s="285">
        <v>0</v>
      </c>
      <c r="Z101" s="285">
        <v>0</v>
      </c>
      <c r="AA101" s="285">
        <v>0</v>
      </c>
      <c r="AB101" s="285">
        <v>0</v>
      </c>
      <c r="AC101" s="285">
        <v>0</v>
      </c>
      <c r="AD101" s="285">
        <v>0</v>
      </c>
      <c r="AE101" s="285">
        <v>0</v>
      </c>
      <c r="AF101" s="285">
        <v>0</v>
      </c>
      <c r="AG101" s="285">
        <v>0</v>
      </c>
      <c r="AH101" s="285">
        <v>0</v>
      </c>
      <c r="AI101" s="285">
        <v>0</v>
      </c>
      <c r="AJ101" s="285">
        <v>0</v>
      </c>
      <c r="AK101" s="285">
        <v>0</v>
      </c>
      <c r="AL101" s="285">
        <v>0</v>
      </c>
      <c r="AM101" s="285">
        <v>0</v>
      </c>
      <c r="AN101" s="285">
        <v>0</v>
      </c>
      <c r="AO101" s="285">
        <v>0</v>
      </c>
      <c r="AP101" s="285">
        <v>0</v>
      </c>
      <c r="AQ101" s="285">
        <v>0</v>
      </c>
      <c r="AR101" s="285">
        <v>0</v>
      </c>
      <c r="AS101" s="285">
        <v>0</v>
      </c>
      <c r="AT101" s="285">
        <v>0</v>
      </c>
      <c r="AU101" s="285">
        <v>0</v>
      </c>
      <c r="AV101" s="285">
        <v>0</v>
      </c>
    </row>
    <row r="102" spans="1:48" x14ac:dyDescent="0.35">
      <c r="A102" s="285" t="s">
        <v>10</v>
      </c>
      <c r="B102" s="285">
        <v>1</v>
      </c>
      <c r="C102" s="285">
        <v>2152</v>
      </c>
      <c r="D102" s="285">
        <v>2</v>
      </c>
      <c r="E102" s="285" t="s">
        <v>129</v>
      </c>
      <c r="F102" s="285"/>
      <c r="G102" s="285">
        <v>33568.370000000003</v>
      </c>
      <c r="H102" s="285">
        <v>0</v>
      </c>
      <c r="I102" s="285">
        <v>0</v>
      </c>
      <c r="J102" s="285">
        <v>0</v>
      </c>
      <c r="K102" s="285">
        <v>0</v>
      </c>
      <c r="L102" s="285">
        <v>0</v>
      </c>
      <c r="M102" s="285">
        <v>0</v>
      </c>
      <c r="N102" s="285">
        <v>0</v>
      </c>
      <c r="O102" s="285">
        <v>0</v>
      </c>
      <c r="P102" s="285">
        <v>0</v>
      </c>
      <c r="Q102" s="285">
        <v>0</v>
      </c>
      <c r="R102" s="285">
        <v>0</v>
      </c>
      <c r="S102" s="285">
        <v>-33568.370000000003</v>
      </c>
      <c r="T102" s="285">
        <v>0</v>
      </c>
      <c r="U102" s="285">
        <v>0</v>
      </c>
      <c r="V102" s="285">
        <v>0</v>
      </c>
      <c r="W102" s="285">
        <v>0</v>
      </c>
      <c r="X102" s="285">
        <v>0</v>
      </c>
      <c r="Y102" s="285">
        <v>0</v>
      </c>
      <c r="Z102" s="285">
        <v>0</v>
      </c>
      <c r="AA102" s="285">
        <v>0</v>
      </c>
      <c r="AB102" s="285">
        <v>0</v>
      </c>
      <c r="AC102" s="285">
        <v>0</v>
      </c>
      <c r="AD102" s="285">
        <v>0</v>
      </c>
      <c r="AE102" s="285">
        <v>0</v>
      </c>
      <c r="AF102" s="285">
        <v>0</v>
      </c>
      <c r="AG102" s="285">
        <v>0</v>
      </c>
      <c r="AH102" s="285">
        <v>0</v>
      </c>
      <c r="AI102" s="285">
        <v>0</v>
      </c>
      <c r="AJ102" s="285">
        <v>0</v>
      </c>
      <c r="AK102" s="285">
        <v>0</v>
      </c>
      <c r="AL102" s="285">
        <v>0</v>
      </c>
      <c r="AM102" s="285">
        <v>0</v>
      </c>
      <c r="AN102" s="285">
        <v>0</v>
      </c>
      <c r="AO102" s="285">
        <v>0</v>
      </c>
      <c r="AP102" s="285">
        <v>0</v>
      </c>
      <c r="AQ102" s="285">
        <v>0</v>
      </c>
      <c r="AR102" s="285">
        <v>0</v>
      </c>
      <c r="AS102" s="285">
        <v>0</v>
      </c>
      <c r="AT102" s="285">
        <v>0</v>
      </c>
      <c r="AU102" s="285">
        <v>0</v>
      </c>
      <c r="AV102" s="285">
        <v>0</v>
      </c>
    </row>
    <row r="103" spans="1:48" x14ac:dyDescent="0.35">
      <c r="A103" s="285" t="s">
        <v>10</v>
      </c>
      <c r="B103" s="285">
        <v>1</v>
      </c>
      <c r="C103" s="285">
        <v>2160</v>
      </c>
      <c r="D103" s="285">
        <v>2</v>
      </c>
      <c r="E103" s="285" t="s">
        <v>130</v>
      </c>
      <c r="F103" s="285">
        <v>2700</v>
      </c>
      <c r="G103" s="285">
        <v>0</v>
      </c>
      <c r="H103" s="285">
        <v>0</v>
      </c>
      <c r="I103" s="285">
        <v>0</v>
      </c>
      <c r="J103" s="285">
        <v>0</v>
      </c>
      <c r="K103" s="285">
        <v>0</v>
      </c>
      <c r="L103" s="285">
        <v>0</v>
      </c>
      <c r="M103" s="285">
        <v>0</v>
      </c>
      <c r="N103" s="285">
        <v>0</v>
      </c>
      <c r="O103" s="285">
        <v>0</v>
      </c>
      <c r="P103" s="285">
        <v>0</v>
      </c>
      <c r="Q103" s="285">
        <v>0</v>
      </c>
      <c r="R103" s="285">
        <v>0</v>
      </c>
      <c r="S103" s="285">
        <v>0</v>
      </c>
      <c r="T103" s="285">
        <v>0</v>
      </c>
      <c r="U103" s="285">
        <v>0</v>
      </c>
      <c r="V103" s="285">
        <v>0</v>
      </c>
      <c r="W103" s="285">
        <v>0</v>
      </c>
      <c r="X103" s="285">
        <v>0</v>
      </c>
      <c r="Y103" s="285">
        <v>0</v>
      </c>
      <c r="Z103" s="285">
        <v>0</v>
      </c>
      <c r="AA103" s="285">
        <v>0</v>
      </c>
      <c r="AB103" s="285">
        <v>0</v>
      </c>
      <c r="AC103" s="285">
        <v>0</v>
      </c>
      <c r="AD103" s="285">
        <v>0</v>
      </c>
      <c r="AE103" s="285">
        <v>0</v>
      </c>
      <c r="AF103" s="285">
        <v>0</v>
      </c>
      <c r="AG103" s="285">
        <v>0</v>
      </c>
      <c r="AH103" s="285">
        <v>0</v>
      </c>
      <c r="AI103" s="285">
        <v>0</v>
      </c>
      <c r="AJ103" s="285">
        <v>0</v>
      </c>
      <c r="AK103" s="285">
        <v>0</v>
      </c>
      <c r="AL103" s="285">
        <v>0</v>
      </c>
      <c r="AM103" s="285">
        <v>0</v>
      </c>
      <c r="AN103" s="285">
        <v>0</v>
      </c>
      <c r="AO103" s="285">
        <v>0</v>
      </c>
      <c r="AP103" s="285">
        <v>0</v>
      </c>
      <c r="AQ103" s="285">
        <v>0</v>
      </c>
      <c r="AR103" s="285">
        <v>0</v>
      </c>
      <c r="AS103" s="285">
        <v>0</v>
      </c>
      <c r="AT103" s="285">
        <v>0</v>
      </c>
      <c r="AU103" s="285">
        <v>0</v>
      </c>
      <c r="AV103" s="285">
        <v>0</v>
      </c>
    </row>
    <row r="104" spans="1:48" x14ac:dyDescent="0.35">
      <c r="A104" s="285" t="s">
        <v>10</v>
      </c>
      <c r="B104" s="285">
        <v>1</v>
      </c>
      <c r="C104" s="285">
        <v>2165</v>
      </c>
      <c r="D104" s="285">
        <v>2</v>
      </c>
      <c r="E104" s="285" t="s">
        <v>131</v>
      </c>
      <c r="F104" s="285"/>
      <c r="G104" s="285">
        <v>0</v>
      </c>
      <c r="H104" s="285">
        <v>0</v>
      </c>
      <c r="I104" s="285">
        <v>0</v>
      </c>
      <c r="J104" s="285">
        <v>0</v>
      </c>
      <c r="K104" s="285">
        <v>0</v>
      </c>
      <c r="L104" s="285">
        <v>0</v>
      </c>
      <c r="M104" s="285">
        <v>0</v>
      </c>
      <c r="N104" s="285">
        <v>0</v>
      </c>
      <c r="O104" s="285">
        <v>0</v>
      </c>
      <c r="P104" s="285">
        <v>0</v>
      </c>
      <c r="Q104" s="285">
        <v>0</v>
      </c>
      <c r="R104" s="285">
        <v>0</v>
      </c>
      <c r="S104" s="285">
        <v>0</v>
      </c>
      <c r="T104" s="285">
        <v>0</v>
      </c>
      <c r="U104" s="285">
        <v>0</v>
      </c>
      <c r="V104" s="285">
        <v>0</v>
      </c>
      <c r="W104" s="285">
        <v>0</v>
      </c>
      <c r="X104" s="285">
        <v>0</v>
      </c>
      <c r="Y104" s="285">
        <v>0</v>
      </c>
      <c r="Z104" s="285">
        <v>0</v>
      </c>
      <c r="AA104" s="285">
        <v>0</v>
      </c>
      <c r="AB104" s="285">
        <v>0</v>
      </c>
      <c r="AC104" s="285">
        <v>0</v>
      </c>
      <c r="AD104" s="285">
        <v>0</v>
      </c>
      <c r="AE104" s="285">
        <v>0</v>
      </c>
      <c r="AF104" s="285">
        <v>0</v>
      </c>
      <c r="AG104" s="285">
        <v>0</v>
      </c>
      <c r="AH104" s="285">
        <v>0</v>
      </c>
      <c r="AI104" s="285">
        <v>0</v>
      </c>
      <c r="AJ104" s="285">
        <v>0</v>
      </c>
      <c r="AK104" s="285">
        <v>0</v>
      </c>
      <c r="AL104" s="285">
        <v>0</v>
      </c>
      <c r="AM104" s="285">
        <v>0</v>
      </c>
      <c r="AN104" s="285">
        <v>0</v>
      </c>
      <c r="AO104" s="285">
        <v>0</v>
      </c>
      <c r="AP104" s="285">
        <v>0</v>
      </c>
      <c r="AQ104" s="285">
        <v>0</v>
      </c>
      <c r="AR104" s="285">
        <v>0</v>
      </c>
      <c r="AS104" s="285">
        <v>0</v>
      </c>
      <c r="AT104" s="285">
        <v>0</v>
      </c>
      <c r="AU104" s="285">
        <v>0</v>
      </c>
      <c r="AV104" s="285">
        <v>0</v>
      </c>
    </row>
    <row r="105" spans="1:48" x14ac:dyDescent="0.35">
      <c r="A105" s="285" t="s">
        <v>10</v>
      </c>
      <c r="B105" s="285">
        <v>1</v>
      </c>
      <c r="C105" s="285">
        <v>2170</v>
      </c>
      <c r="D105" s="285">
        <v>2</v>
      </c>
      <c r="E105" s="285" t="s">
        <v>132</v>
      </c>
      <c r="F105" s="285">
        <v>2700</v>
      </c>
      <c r="G105" s="285">
        <v>0</v>
      </c>
      <c r="H105" s="285">
        <v>0</v>
      </c>
      <c r="I105" s="285">
        <v>0</v>
      </c>
      <c r="J105" s="285">
        <v>0</v>
      </c>
      <c r="K105" s="285">
        <v>0</v>
      </c>
      <c r="L105" s="285">
        <v>0</v>
      </c>
      <c r="M105" s="285">
        <v>0</v>
      </c>
      <c r="N105" s="285">
        <v>0</v>
      </c>
      <c r="O105" s="285">
        <v>0</v>
      </c>
      <c r="P105" s="285">
        <v>0</v>
      </c>
      <c r="Q105" s="285">
        <v>0</v>
      </c>
      <c r="R105" s="285">
        <v>0</v>
      </c>
      <c r="S105" s="285">
        <v>0</v>
      </c>
      <c r="T105" s="285">
        <v>0</v>
      </c>
      <c r="U105" s="285">
        <v>0</v>
      </c>
      <c r="V105" s="285">
        <v>0</v>
      </c>
      <c r="W105" s="285">
        <v>0</v>
      </c>
      <c r="X105" s="285">
        <v>0</v>
      </c>
      <c r="Y105" s="285">
        <v>0</v>
      </c>
      <c r="Z105" s="285">
        <v>0</v>
      </c>
      <c r="AA105" s="285">
        <v>0</v>
      </c>
      <c r="AB105" s="285">
        <v>0</v>
      </c>
      <c r="AC105" s="285">
        <v>0</v>
      </c>
      <c r="AD105" s="285">
        <v>0</v>
      </c>
      <c r="AE105" s="285">
        <v>0</v>
      </c>
      <c r="AF105" s="285">
        <v>0</v>
      </c>
      <c r="AG105" s="285">
        <v>0</v>
      </c>
      <c r="AH105" s="285">
        <v>0</v>
      </c>
      <c r="AI105" s="285">
        <v>0</v>
      </c>
      <c r="AJ105" s="285">
        <v>0</v>
      </c>
      <c r="AK105" s="285">
        <v>0</v>
      </c>
      <c r="AL105" s="285">
        <v>0</v>
      </c>
      <c r="AM105" s="285">
        <v>0</v>
      </c>
      <c r="AN105" s="285">
        <v>0</v>
      </c>
      <c r="AO105" s="285">
        <v>0</v>
      </c>
      <c r="AP105" s="285">
        <v>0</v>
      </c>
      <c r="AQ105" s="285">
        <v>0</v>
      </c>
      <c r="AR105" s="285">
        <v>0</v>
      </c>
      <c r="AS105" s="285">
        <v>0</v>
      </c>
      <c r="AT105" s="285">
        <v>0</v>
      </c>
      <c r="AU105" s="285">
        <v>0</v>
      </c>
      <c r="AV105" s="285">
        <v>0</v>
      </c>
    </row>
    <row r="106" spans="1:48" x14ac:dyDescent="0.35">
      <c r="A106" s="285" t="s">
        <v>10</v>
      </c>
      <c r="B106" s="285">
        <v>1</v>
      </c>
      <c r="C106" s="285">
        <v>2175</v>
      </c>
      <c r="D106" s="285">
        <v>2</v>
      </c>
      <c r="E106" s="285" t="s">
        <v>133</v>
      </c>
      <c r="F106" s="285"/>
      <c r="G106" s="285">
        <v>0</v>
      </c>
      <c r="H106" s="285">
        <v>0</v>
      </c>
      <c r="I106" s="285">
        <v>0</v>
      </c>
      <c r="J106" s="285">
        <v>0</v>
      </c>
      <c r="K106" s="285">
        <v>0</v>
      </c>
      <c r="L106" s="285">
        <v>0</v>
      </c>
      <c r="M106" s="285">
        <v>0</v>
      </c>
      <c r="N106" s="285">
        <v>0</v>
      </c>
      <c r="O106" s="285">
        <v>0</v>
      </c>
      <c r="P106" s="285">
        <v>0</v>
      </c>
      <c r="Q106" s="285">
        <v>0</v>
      </c>
      <c r="R106" s="285">
        <v>0</v>
      </c>
      <c r="S106" s="285">
        <v>0</v>
      </c>
      <c r="T106" s="285">
        <v>0</v>
      </c>
      <c r="U106" s="285">
        <v>0</v>
      </c>
      <c r="V106" s="285">
        <v>0</v>
      </c>
      <c r="W106" s="285">
        <v>0</v>
      </c>
      <c r="X106" s="285">
        <v>0</v>
      </c>
      <c r="Y106" s="285">
        <v>0</v>
      </c>
      <c r="Z106" s="285">
        <v>0</v>
      </c>
      <c r="AA106" s="285">
        <v>0</v>
      </c>
      <c r="AB106" s="285">
        <v>0</v>
      </c>
      <c r="AC106" s="285">
        <v>0</v>
      </c>
      <c r="AD106" s="285">
        <v>0</v>
      </c>
      <c r="AE106" s="285">
        <v>0</v>
      </c>
      <c r="AF106" s="285">
        <v>0</v>
      </c>
      <c r="AG106" s="285">
        <v>0</v>
      </c>
      <c r="AH106" s="285">
        <v>0</v>
      </c>
      <c r="AI106" s="285">
        <v>0</v>
      </c>
      <c r="AJ106" s="285">
        <v>0</v>
      </c>
      <c r="AK106" s="285">
        <v>0</v>
      </c>
      <c r="AL106" s="285">
        <v>0</v>
      </c>
      <c r="AM106" s="285">
        <v>0</v>
      </c>
      <c r="AN106" s="285">
        <v>0</v>
      </c>
      <c r="AO106" s="285">
        <v>0</v>
      </c>
      <c r="AP106" s="285">
        <v>0</v>
      </c>
      <c r="AQ106" s="285">
        <v>0</v>
      </c>
      <c r="AR106" s="285">
        <v>0</v>
      </c>
      <c r="AS106" s="285">
        <v>0</v>
      </c>
      <c r="AT106" s="285">
        <v>0</v>
      </c>
      <c r="AU106" s="285">
        <v>0</v>
      </c>
      <c r="AV106" s="285">
        <v>0</v>
      </c>
    </row>
    <row r="107" spans="1:48" x14ac:dyDescent="0.35">
      <c r="A107" s="285" t="s">
        <v>10</v>
      </c>
      <c r="B107" s="285">
        <v>1</v>
      </c>
      <c r="C107" s="285">
        <v>2176</v>
      </c>
      <c r="D107" s="285">
        <v>2</v>
      </c>
      <c r="E107" s="285" t="s">
        <v>134</v>
      </c>
      <c r="F107" s="285"/>
      <c r="G107" s="285">
        <v>0</v>
      </c>
      <c r="H107" s="285">
        <v>0</v>
      </c>
      <c r="I107" s="285">
        <v>0</v>
      </c>
      <c r="J107" s="285">
        <v>0</v>
      </c>
      <c r="K107" s="285">
        <v>0</v>
      </c>
      <c r="L107" s="285">
        <v>0</v>
      </c>
      <c r="M107" s="285">
        <v>0</v>
      </c>
      <c r="N107" s="285">
        <v>0</v>
      </c>
      <c r="O107" s="285">
        <v>0</v>
      </c>
      <c r="P107" s="285">
        <v>0</v>
      </c>
      <c r="Q107" s="285">
        <v>0</v>
      </c>
      <c r="R107" s="285">
        <v>0</v>
      </c>
      <c r="S107" s="285">
        <v>0</v>
      </c>
      <c r="T107" s="285">
        <v>0</v>
      </c>
      <c r="U107" s="285">
        <v>0</v>
      </c>
      <c r="V107" s="285">
        <v>0</v>
      </c>
      <c r="W107" s="285">
        <v>0</v>
      </c>
      <c r="X107" s="285">
        <v>0</v>
      </c>
      <c r="Y107" s="285">
        <v>0</v>
      </c>
      <c r="Z107" s="285">
        <v>0</v>
      </c>
      <c r="AA107" s="285">
        <v>0</v>
      </c>
      <c r="AB107" s="285">
        <v>0</v>
      </c>
      <c r="AC107" s="285">
        <v>0</v>
      </c>
      <c r="AD107" s="285">
        <v>0</v>
      </c>
      <c r="AE107" s="285">
        <v>0</v>
      </c>
      <c r="AF107" s="285">
        <v>0</v>
      </c>
      <c r="AG107" s="285">
        <v>0</v>
      </c>
      <c r="AH107" s="285">
        <v>0</v>
      </c>
      <c r="AI107" s="285">
        <v>0</v>
      </c>
      <c r="AJ107" s="285">
        <v>0</v>
      </c>
      <c r="AK107" s="285">
        <v>0</v>
      </c>
      <c r="AL107" s="285">
        <v>0</v>
      </c>
      <c r="AM107" s="285">
        <v>0</v>
      </c>
      <c r="AN107" s="285">
        <v>0</v>
      </c>
      <c r="AO107" s="285">
        <v>0</v>
      </c>
      <c r="AP107" s="285">
        <v>0</v>
      </c>
      <c r="AQ107" s="285">
        <v>0</v>
      </c>
      <c r="AR107" s="285">
        <v>0</v>
      </c>
      <c r="AS107" s="285">
        <v>0</v>
      </c>
      <c r="AT107" s="285">
        <v>0</v>
      </c>
      <c r="AU107" s="285">
        <v>0</v>
      </c>
      <c r="AV107" s="285">
        <v>0</v>
      </c>
    </row>
    <row r="108" spans="1:48" x14ac:dyDescent="0.35">
      <c r="A108" s="285" t="s">
        <v>10</v>
      </c>
      <c r="B108" s="285">
        <v>1</v>
      </c>
      <c r="C108" s="285">
        <v>2180</v>
      </c>
      <c r="D108" s="285">
        <v>2</v>
      </c>
      <c r="E108" s="285" t="s">
        <v>135</v>
      </c>
      <c r="F108" s="285"/>
      <c r="G108" s="285">
        <v>0</v>
      </c>
      <c r="H108" s="285">
        <v>0</v>
      </c>
      <c r="I108" s="285">
        <v>0</v>
      </c>
      <c r="J108" s="285">
        <v>0</v>
      </c>
      <c r="K108" s="285">
        <v>0</v>
      </c>
      <c r="L108" s="285">
        <v>0</v>
      </c>
      <c r="M108" s="285">
        <v>0</v>
      </c>
      <c r="N108" s="285">
        <v>0</v>
      </c>
      <c r="O108" s="285">
        <v>0</v>
      </c>
      <c r="P108" s="285">
        <v>0</v>
      </c>
      <c r="Q108" s="285">
        <v>0</v>
      </c>
      <c r="R108" s="285">
        <v>0</v>
      </c>
      <c r="S108" s="285">
        <v>0</v>
      </c>
      <c r="T108" s="285">
        <v>0</v>
      </c>
      <c r="U108" s="285">
        <v>0</v>
      </c>
      <c r="V108" s="285">
        <v>0</v>
      </c>
      <c r="W108" s="285">
        <v>0</v>
      </c>
      <c r="X108" s="285">
        <v>0</v>
      </c>
      <c r="Y108" s="285">
        <v>0</v>
      </c>
      <c r="Z108" s="285">
        <v>0</v>
      </c>
      <c r="AA108" s="285">
        <v>0</v>
      </c>
      <c r="AB108" s="285">
        <v>0</v>
      </c>
      <c r="AC108" s="285">
        <v>0</v>
      </c>
      <c r="AD108" s="285">
        <v>0</v>
      </c>
      <c r="AE108" s="285">
        <v>0</v>
      </c>
      <c r="AF108" s="285">
        <v>0</v>
      </c>
      <c r="AG108" s="285">
        <v>0</v>
      </c>
      <c r="AH108" s="285">
        <v>0</v>
      </c>
      <c r="AI108" s="285">
        <v>0</v>
      </c>
      <c r="AJ108" s="285">
        <v>0</v>
      </c>
      <c r="AK108" s="285">
        <v>0</v>
      </c>
      <c r="AL108" s="285">
        <v>0</v>
      </c>
      <c r="AM108" s="285">
        <v>0</v>
      </c>
      <c r="AN108" s="285">
        <v>0</v>
      </c>
      <c r="AO108" s="285">
        <v>0</v>
      </c>
      <c r="AP108" s="285">
        <v>0</v>
      </c>
      <c r="AQ108" s="285">
        <v>0</v>
      </c>
      <c r="AR108" s="285">
        <v>0</v>
      </c>
      <c r="AS108" s="285">
        <v>0</v>
      </c>
      <c r="AT108" s="285">
        <v>0</v>
      </c>
      <c r="AU108" s="285">
        <v>0</v>
      </c>
      <c r="AV108" s="285">
        <v>0</v>
      </c>
    </row>
    <row r="109" spans="1:48" x14ac:dyDescent="0.35">
      <c r="A109" s="285" t="s">
        <v>10</v>
      </c>
      <c r="B109" s="285">
        <v>1</v>
      </c>
      <c r="C109" s="285">
        <v>2185</v>
      </c>
      <c r="D109" s="285">
        <v>2</v>
      </c>
      <c r="E109" s="285" t="s">
        <v>136</v>
      </c>
      <c r="F109" s="285"/>
      <c r="G109" s="285">
        <v>0</v>
      </c>
      <c r="H109" s="285">
        <v>0</v>
      </c>
      <c r="I109" s="285">
        <v>0</v>
      </c>
      <c r="J109" s="285">
        <v>0</v>
      </c>
      <c r="K109" s="285">
        <v>0</v>
      </c>
      <c r="L109" s="285">
        <v>0</v>
      </c>
      <c r="M109" s="285">
        <v>0</v>
      </c>
      <c r="N109" s="285">
        <v>0</v>
      </c>
      <c r="O109" s="285">
        <v>0</v>
      </c>
      <c r="P109" s="285">
        <v>0</v>
      </c>
      <c r="Q109" s="285">
        <v>0</v>
      </c>
      <c r="R109" s="285">
        <v>0</v>
      </c>
      <c r="S109" s="285">
        <v>0</v>
      </c>
      <c r="T109" s="285">
        <v>0</v>
      </c>
      <c r="U109" s="285">
        <v>0</v>
      </c>
      <c r="V109" s="285">
        <v>0</v>
      </c>
      <c r="W109" s="285">
        <v>0</v>
      </c>
      <c r="X109" s="285">
        <v>0</v>
      </c>
      <c r="Y109" s="285">
        <v>0</v>
      </c>
      <c r="Z109" s="285">
        <v>0</v>
      </c>
      <c r="AA109" s="285">
        <v>0</v>
      </c>
      <c r="AB109" s="285">
        <v>0</v>
      </c>
      <c r="AC109" s="285">
        <v>0</v>
      </c>
      <c r="AD109" s="285">
        <v>0</v>
      </c>
      <c r="AE109" s="285">
        <v>0</v>
      </c>
      <c r="AF109" s="285">
        <v>0</v>
      </c>
      <c r="AG109" s="285">
        <v>0</v>
      </c>
      <c r="AH109" s="285">
        <v>0</v>
      </c>
      <c r="AI109" s="285">
        <v>0</v>
      </c>
      <c r="AJ109" s="285">
        <v>0</v>
      </c>
      <c r="AK109" s="285">
        <v>0</v>
      </c>
      <c r="AL109" s="285">
        <v>0</v>
      </c>
      <c r="AM109" s="285">
        <v>0</v>
      </c>
      <c r="AN109" s="285">
        <v>0</v>
      </c>
      <c r="AO109" s="285">
        <v>0</v>
      </c>
      <c r="AP109" s="285">
        <v>0</v>
      </c>
      <c r="AQ109" s="285">
        <v>0</v>
      </c>
      <c r="AR109" s="285">
        <v>0</v>
      </c>
      <c r="AS109" s="285">
        <v>0</v>
      </c>
      <c r="AT109" s="285">
        <v>0</v>
      </c>
      <c r="AU109" s="285">
        <v>0</v>
      </c>
      <c r="AV109" s="285">
        <v>0</v>
      </c>
    </row>
    <row r="110" spans="1:48" x14ac:dyDescent="0.35">
      <c r="A110" s="285" t="s">
        <v>10</v>
      </c>
      <c r="B110" s="285">
        <v>1</v>
      </c>
      <c r="C110" s="285">
        <v>2200</v>
      </c>
      <c r="D110" s="285">
        <v>2</v>
      </c>
      <c r="E110" s="285" t="s">
        <v>137</v>
      </c>
      <c r="F110" s="285"/>
      <c r="G110" s="285">
        <v>67500</v>
      </c>
      <c r="H110" s="285">
        <v>-7500</v>
      </c>
      <c r="I110" s="285">
        <v>-7500</v>
      </c>
      <c r="J110" s="285">
        <v>-7500</v>
      </c>
      <c r="K110" s="285">
        <v>-7500</v>
      </c>
      <c r="L110" s="285">
        <v>-7500</v>
      </c>
      <c r="M110" s="285">
        <v>-7500</v>
      </c>
      <c r="N110" s="285">
        <v>-7500</v>
      </c>
      <c r="O110" s="285">
        <v>-7500</v>
      </c>
      <c r="P110" s="285">
        <v>-7500</v>
      </c>
      <c r="Q110" s="285">
        <v>0</v>
      </c>
      <c r="R110" s="285">
        <v>0</v>
      </c>
      <c r="S110" s="285">
        <v>0</v>
      </c>
      <c r="T110" s="285">
        <v>0</v>
      </c>
      <c r="U110" s="285">
        <v>0</v>
      </c>
      <c r="V110" s="285">
        <v>0</v>
      </c>
      <c r="W110" s="285">
        <v>0</v>
      </c>
      <c r="X110" s="285">
        <v>0</v>
      </c>
      <c r="Y110" s="285">
        <v>0</v>
      </c>
      <c r="Z110" s="285">
        <v>0</v>
      </c>
      <c r="AA110" s="285">
        <v>0</v>
      </c>
      <c r="AB110" s="285">
        <v>0</v>
      </c>
      <c r="AC110" s="285">
        <v>0</v>
      </c>
      <c r="AD110" s="285">
        <v>0</v>
      </c>
      <c r="AE110" s="285">
        <v>0</v>
      </c>
      <c r="AF110" s="285">
        <v>0</v>
      </c>
      <c r="AG110" s="285">
        <v>0</v>
      </c>
      <c r="AH110" s="285">
        <v>0</v>
      </c>
      <c r="AI110" s="285">
        <v>0</v>
      </c>
      <c r="AJ110" s="285">
        <v>0</v>
      </c>
      <c r="AK110" s="285">
        <v>0</v>
      </c>
      <c r="AL110" s="285">
        <v>0</v>
      </c>
      <c r="AM110" s="285">
        <v>0</v>
      </c>
      <c r="AN110" s="285">
        <v>0</v>
      </c>
      <c r="AO110" s="285">
        <v>0</v>
      </c>
      <c r="AP110" s="285">
        <v>0</v>
      </c>
      <c r="AQ110" s="285">
        <v>0</v>
      </c>
      <c r="AR110" s="285">
        <v>0</v>
      </c>
      <c r="AS110" s="285">
        <v>0</v>
      </c>
      <c r="AT110" s="285">
        <v>0</v>
      </c>
      <c r="AU110" s="285">
        <v>0</v>
      </c>
      <c r="AV110" s="285">
        <v>0</v>
      </c>
    </row>
    <row r="111" spans="1:48" x14ac:dyDescent="0.35">
      <c r="A111" s="285" t="s">
        <v>10</v>
      </c>
      <c r="B111" s="285">
        <v>1</v>
      </c>
      <c r="C111" s="285">
        <v>2210</v>
      </c>
      <c r="D111" s="285">
        <v>2</v>
      </c>
      <c r="E111" s="285" t="s">
        <v>138</v>
      </c>
      <c r="F111" s="285"/>
      <c r="G111" s="285">
        <v>197388.82</v>
      </c>
      <c r="H111" s="285">
        <v>-25869.39</v>
      </c>
      <c r="I111" s="285">
        <v>0</v>
      </c>
      <c r="J111" s="285">
        <v>7000</v>
      </c>
      <c r="K111" s="285">
        <v>0</v>
      </c>
      <c r="L111" s="285">
        <v>-171519.43</v>
      </c>
      <c r="M111" s="285">
        <v>24000</v>
      </c>
      <c r="N111" s="285">
        <v>-24000</v>
      </c>
      <c r="O111" s="285">
        <v>5388.01</v>
      </c>
      <c r="P111" s="285">
        <v>0</v>
      </c>
      <c r="Q111" s="285">
        <v>6000</v>
      </c>
      <c r="R111" s="285">
        <v>-5388.01</v>
      </c>
      <c r="S111" s="285">
        <v>47801.83</v>
      </c>
      <c r="T111" s="285">
        <v>0</v>
      </c>
      <c r="U111" s="285">
        <v>60801.83</v>
      </c>
      <c r="V111" s="285">
        <v>0</v>
      </c>
      <c r="W111" s="285">
        <v>-40801.83</v>
      </c>
      <c r="X111" s="285">
        <v>4000</v>
      </c>
      <c r="Y111" s="285">
        <v>0</v>
      </c>
      <c r="Z111" s="285">
        <v>25100</v>
      </c>
      <c r="AA111" s="285">
        <v>-16961</v>
      </c>
      <c r="AB111" s="285">
        <v>-7353</v>
      </c>
      <c r="AC111" s="285">
        <v>0</v>
      </c>
      <c r="AD111" s="285">
        <v>14698.31</v>
      </c>
      <c r="AE111" s="285">
        <v>-19484.310000000001</v>
      </c>
      <c r="AF111" s="285">
        <v>0</v>
      </c>
      <c r="AG111" s="285">
        <v>66939.94</v>
      </c>
      <c r="AH111" s="285">
        <v>0</v>
      </c>
      <c r="AI111" s="285">
        <v>86939.94</v>
      </c>
      <c r="AJ111" s="285">
        <v>-14239.94</v>
      </c>
      <c r="AK111" s="285">
        <v>-36500</v>
      </c>
      <c r="AL111" s="285">
        <v>0</v>
      </c>
      <c r="AM111" s="285">
        <v>-25000</v>
      </c>
      <c r="AN111" s="285">
        <v>-11200</v>
      </c>
      <c r="AO111" s="285">
        <v>0</v>
      </c>
      <c r="AP111" s="285">
        <v>0</v>
      </c>
      <c r="AQ111" s="285">
        <v>0</v>
      </c>
      <c r="AR111" s="285">
        <v>0</v>
      </c>
      <c r="AS111" s="285">
        <v>0</v>
      </c>
      <c r="AT111" s="285">
        <v>0</v>
      </c>
      <c r="AU111" s="285">
        <v>0</v>
      </c>
      <c r="AV111" s="285">
        <v>0</v>
      </c>
    </row>
    <row r="112" spans="1:48" x14ac:dyDescent="0.35">
      <c r="A112" s="285" t="s">
        <v>10</v>
      </c>
      <c r="B112" s="285">
        <v>1</v>
      </c>
      <c r="C112" s="285">
        <v>2220</v>
      </c>
      <c r="D112" s="285">
        <v>2</v>
      </c>
      <c r="E112" s="285" t="s">
        <v>139</v>
      </c>
      <c r="F112" s="285"/>
      <c r="G112" s="285">
        <v>0</v>
      </c>
      <c r="H112" s="285">
        <v>0</v>
      </c>
      <c r="I112" s="285">
        <v>0</v>
      </c>
      <c r="J112" s="285">
        <v>0</v>
      </c>
      <c r="K112" s="285">
        <v>1569.93</v>
      </c>
      <c r="L112" s="285">
        <v>0</v>
      </c>
      <c r="M112" s="285">
        <v>-1569.93</v>
      </c>
      <c r="N112" s="285">
        <v>0</v>
      </c>
      <c r="O112" s="285">
        <v>0</v>
      </c>
      <c r="P112" s="285">
        <v>0</v>
      </c>
      <c r="Q112" s="285">
        <v>0</v>
      </c>
      <c r="R112" s="285">
        <v>0</v>
      </c>
      <c r="S112" s="285">
        <v>0</v>
      </c>
      <c r="T112" s="285">
        <v>0</v>
      </c>
      <c r="U112" s="285">
        <v>0</v>
      </c>
      <c r="V112" s="285">
        <v>0</v>
      </c>
      <c r="W112" s="285">
        <v>0</v>
      </c>
      <c r="X112" s="285">
        <v>0</v>
      </c>
      <c r="Y112" s="285">
        <v>0</v>
      </c>
      <c r="Z112" s="285">
        <v>0</v>
      </c>
      <c r="AA112" s="285">
        <v>0</v>
      </c>
      <c r="AB112" s="285">
        <v>0</v>
      </c>
      <c r="AC112" s="285">
        <v>0</v>
      </c>
      <c r="AD112" s="285">
        <v>0</v>
      </c>
      <c r="AE112" s="285">
        <v>0</v>
      </c>
      <c r="AF112" s="285">
        <v>0</v>
      </c>
      <c r="AG112" s="285">
        <v>0</v>
      </c>
      <c r="AH112" s="285">
        <v>0</v>
      </c>
      <c r="AI112" s="285">
        <v>0</v>
      </c>
      <c r="AJ112" s="285">
        <v>0</v>
      </c>
      <c r="AK112" s="285">
        <v>0</v>
      </c>
      <c r="AL112" s="285">
        <v>0</v>
      </c>
      <c r="AM112" s="285">
        <v>0</v>
      </c>
      <c r="AN112" s="285">
        <v>0</v>
      </c>
      <c r="AO112" s="285">
        <v>0</v>
      </c>
      <c r="AP112" s="285">
        <v>0</v>
      </c>
      <c r="AQ112" s="285">
        <v>0</v>
      </c>
      <c r="AR112" s="285">
        <v>0</v>
      </c>
      <c r="AS112" s="285">
        <v>0</v>
      </c>
      <c r="AT112" s="285">
        <v>0</v>
      </c>
      <c r="AU112" s="285">
        <v>0</v>
      </c>
      <c r="AV112" s="285">
        <v>0</v>
      </c>
    </row>
    <row r="113" spans="1:48" x14ac:dyDescent="0.35">
      <c r="A113" s="285" t="s">
        <v>10</v>
      </c>
      <c r="B113" s="285">
        <v>1</v>
      </c>
      <c r="C113" s="285">
        <v>2230</v>
      </c>
      <c r="D113" s="285">
        <v>2</v>
      </c>
      <c r="E113" s="285" t="s">
        <v>140</v>
      </c>
      <c r="F113" s="285"/>
      <c r="G113" s="285">
        <v>0</v>
      </c>
      <c r="H113" s="285">
        <v>0</v>
      </c>
      <c r="I113" s="285">
        <v>0</v>
      </c>
      <c r="J113" s="285">
        <v>0</v>
      </c>
      <c r="K113" s="285">
        <v>7035</v>
      </c>
      <c r="L113" s="285">
        <v>-3010.87</v>
      </c>
      <c r="M113" s="285">
        <v>4024.13</v>
      </c>
      <c r="N113" s="285">
        <v>-8048.26</v>
      </c>
      <c r="O113" s="285">
        <v>2874.38</v>
      </c>
      <c r="P113" s="285">
        <v>1724.63</v>
      </c>
      <c r="Q113" s="285">
        <v>1724.63</v>
      </c>
      <c r="R113" s="285">
        <v>1149.75</v>
      </c>
      <c r="S113" s="285">
        <v>574.88</v>
      </c>
      <c r="T113" s="285">
        <v>0</v>
      </c>
      <c r="U113" s="285">
        <v>8048.27</v>
      </c>
      <c r="V113" s="285">
        <v>0</v>
      </c>
      <c r="W113" s="285">
        <v>0</v>
      </c>
      <c r="X113" s="285">
        <v>0</v>
      </c>
      <c r="Y113" s="285">
        <v>0</v>
      </c>
      <c r="Z113" s="285">
        <v>0</v>
      </c>
      <c r="AA113" s="285">
        <v>0</v>
      </c>
      <c r="AB113" s="285">
        <v>0</v>
      </c>
      <c r="AC113" s="285">
        <v>0</v>
      </c>
      <c r="AD113" s="285">
        <v>0</v>
      </c>
      <c r="AE113" s="285">
        <v>0</v>
      </c>
      <c r="AF113" s="285">
        <v>0</v>
      </c>
      <c r="AG113" s="285">
        <v>-8048.27</v>
      </c>
      <c r="AH113" s="285">
        <v>0</v>
      </c>
      <c r="AI113" s="285">
        <v>0</v>
      </c>
      <c r="AJ113" s="285">
        <v>0</v>
      </c>
      <c r="AK113" s="285">
        <v>0</v>
      </c>
      <c r="AL113" s="285">
        <v>0</v>
      </c>
      <c r="AM113" s="285">
        <v>0</v>
      </c>
      <c r="AN113" s="285">
        <v>0</v>
      </c>
      <c r="AO113" s="285">
        <v>0</v>
      </c>
      <c r="AP113" s="285">
        <v>0</v>
      </c>
      <c r="AQ113" s="285">
        <v>0</v>
      </c>
      <c r="AR113" s="285">
        <v>0</v>
      </c>
      <c r="AS113" s="285">
        <v>0</v>
      </c>
      <c r="AT113" s="285">
        <v>0</v>
      </c>
      <c r="AU113" s="285">
        <v>0</v>
      </c>
      <c r="AV113" s="285">
        <v>0</v>
      </c>
    </row>
    <row r="114" spans="1:48" x14ac:dyDescent="0.35">
      <c r="A114" s="285" t="s">
        <v>10</v>
      </c>
      <c r="B114" s="285">
        <v>1</v>
      </c>
      <c r="C114" s="285">
        <v>2400</v>
      </c>
      <c r="D114" s="285">
        <v>2</v>
      </c>
      <c r="E114" s="285" t="s">
        <v>141</v>
      </c>
      <c r="F114" s="285"/>
      <c r="G114" s="285">
        <v>0</v>
      </c>
      <c r="H114" s="285">
        <v>0</v>
      </c>
      <c r="I114" s="285">
        <v>0</v>
      </c>
      <c r="J114" s="285">
        <v>0</v>
      </c>
      <c r="K114" s="285">
        <v>0</v>
      </c>
      <c r="L114" s="285">
        <v>0</v>
      </c>
      <c r="M114" s="285">
        <v>0</v>
      </c>
      <c r="N114" s="285">
        <v>0</v>
      </c>
      <c r="O114" s="285">
        <v>0</v>
      </c>
      <c r="P114" s="285">
        <v>0</v>
      </c>
      <c r="Q114" s="285">
        <v>0</v>
      </c>
      <c r="R114" s="285">
        <v>0</v>
      </c>
      <c r="S114" s="285">
        <v>0</v>
      </c>
      <c r="T114" s="285">
        <v>0</v>
      </c>
      <c r="U114" s="285">
        <v>0</v>
      </c>
      <c r="V114" s="285">
        <v>0</v>
      </c>
      <c r="W114" s="285">
        <v>0</v>
      </c>
      <c r="X114" s="285">
        <v>0</v>
      </c>
      <c r="Y114" s="285">
        <v>0</v>
      </c>
      <c r="Z114" s="285">
        <v>0</v>
      </c>
      <c r="AA114" s="285">
        <v>0</v>
      </c>
      <c r="AB114" s="285">
        <v>0</v>
      </c>
      <c r="AC114" s="285">
        <v>0</v>
      </c>
      <c r="AD114" s="285">
        <v>0</v>
      </c>
      <c r="AE114" s="285">
        <v>0</v>
      </c>
      <c r="AF114" s="285">
        <v>0</v>
      </c>
      <c r="AG114" s="285">
        <v>320837</v>
      </c>
      <c r="AH114" s="285">
        <v>0</v>
      </c>
      <c r="AI114" s="285">
        <v>320837</v>
      </c>
      <c r="AJ114" s="285">
        <v>0</v>
      </c>
      <c r="AK114" s="285">
        <v>0</v>
      </c>
      <c r="AL114" s="285">
        <v>0</v>
      </c>
      <c r="AM114" s="285">
        <v>0</v>
      </c>
      <c r="AN114" s="285">
        <v>0</v>
      </c>
      <c r="AO114" s="285">
        <v>0</v>
      </c>
      <c r="AP114" s="285">
        <v>0</v>
      </c>
      <c r="AQ114" s="285">
        <v>0</v>
      </c>
      <c r="AR114" s="285">
        <v>0</v>
      </c>
      <c r="AS114" s="285">
        <v>0</v>
      </c>
      <c r="AT114" s="285">
        <v>0</v>
      </c>
      <c r="AU114" s="285">
        <v>0</v>
      </c>
      <c r="AV114" s="285">
        <v>0</v>
      </c>
    </row>
    <row r="115" spans="1:48" x14ac:dyDescent="0.35">
      <c r="A115" s="285" t="s">
        <v>10</v>
      </c>
      <c r="B115" s="285">
        <v>1</v>
      </c>
      <c r="C115" s="285">
        <v>2501</v>
      </c>
      <c r="D115" s="285">
        <v>1</v>
      </c>
      <c r="E115" s="285" t="s">
        <v>142</v>
      </c>
      <c r="F115" s="285">
        <v>3320</v>
      </c>
      <c r="G115" s="285">
        <v>0</v>
      </c>
      <c r="H115" s="285">
        <v>0</v>
      </c>
      <c r="I115" s="285">
        <v>0</v>
      </c>
      <c r="J115" s="285">
        <v>0</v>
      </c>
      <c r="K115" s="285">
        <v>0</v>
      </c>
      <c r="L115" s="285">
        <v>0</v>
      </c>
      <c r="M115" s="285">
        <v>0</v>
      </c>
      <c r="N115" s="285">
        <v>0</v>
      </c>
      <c r="O115" s="285">
        <v>0</v>
      </c>
      <c r="P115" s="285">
        <v>0</v>
      </c>
      <c r="Q115" s="285">
        <v>0</v>
      </c>
      <c r="R115" s="285">
        <v>0</v>
      </c>
      <c r="S115" s="285">
        <v>0</v>
      </c>
      <c r="T115" s="285">
        <v>0</v>
      </c>
      <c r="U115" s="285">
        <v>0</v>
      </c>
      <c r="V115" s="285">
        <v>0</v>
      </c>
      <c r="W115" s="285">
        <v>0</v>
      </c>
      <c r="X115" s="285">
        <v>0</v>
      </c>
      <c r="Y115" s="285">
        <v>0</v>
      </c>
      <c r="Z115" s="285">
        <v>0</v>
      </c>
      <c r="AA115" s="285">
        <v>0</v>
      </c>
      <c r="AB115" s="285">
        <v>0</v>
      </c>
      <c r="AC115" s="285">
        <v>0</v>
      </c>
      <c r="AD115" s="285">
        <v>0</v>
      </c>
      <c r="AE115" s="285">
        <v>0</v>
      </c>
      <c r="AF115" s="285">
        <v>0</v>
      </c>
      <c r="AG115" s="285">
        <v>0</v>
      </c>
      <c r="AH115" s="285">
        <v>0</v>
      </c>
      <c r="AI115" s="285">
        <v>0</v>
      </c>
      <c r="AJ115" s="285">
        <v>0</v>
      </c>
      <c r="AK115" s="285">
        <v>0</v>
      </c>
      <c r="AL115" s="285">
        <v>0</v>
      </c>
      <c r="AM115" s="285">
        <v>0</v>
      </c>
      <c r="AN115" s="285">
        <v>0</v>
      </c>
      <c r="AO115" s="285">
        <v>0</v>
      </c>
      <c r="AP115" s="285">
        <v>0</v>
      </c>
      <c r="AQ115" s="285">
        <v>0</v>
      </c>
      <c r="AR115" s="285">
        <v>0</v>
      </c>
      <c r="AS115" s="285">
        <v>0</v>
      </c>
      <c r="AT115" s="285">
        <v>0</v>
      </c>
      <c r="AU115" s="285">
        <v>0</v>
      </c>
      <c r="AV115" s="285">
        <v>0</v>
      </c>
    </row>
    <row r="116" spans="1:48" x14ac:dyDescent="0.35">
      <c r="A116" s="285" t="s">
        <v>10</v>
      </c>
      <c r="B116" s="285">
        <v>1</v>
      </c>
      <c r="C116" s="285">
        <v>2502</v>
      </c>
      <c r="D116" s="285">
        <v>1</v>
      </c>
      <c r="E116" s="285" t="s">
        <v>143</v>
      </c>
      <c r="F116" s="285">
        <v>3320</v>
      </c>
      <c r="G116" s="285">
        <v>0</v>
      </c>
      <c r="H116" s="285">
        <v>0</v>
      </c>
      <c r="I116" s="285">
        <v>0</v>
      </c>
      <c r="J116" s="285">
        <v>0</v>
      </c>
      <c r="K116" s="285">
        <v>0</v>
      </c>
      <c r="L116" s="285">
        <v>0</v>
      </c>
      <c r="M116" s="285">
        <v>0</v>
      </c>
      <c r="N116" s="285">
        <v>0</v>
      </c>
      <c r="O116" s="285">
        <v>0</v>
      </c>
      <c r="P116" s="285">
        <v>0</v>
      </c>
      <c r="Q116" s="285">
        <v>0</v>
      </c>
      <c r="R116" s="285">
        <v>0</v>
      </c>
      <c r="S116" s="285">
        <v>0</v>
      </c>
      <c r="T116" s="285">
        <v>0</v>
      </c>
      <c r="U116" s="285">
        <v>0</v>
      </c>
      <c r="V116" s="285">
        <v>0</v>
      </c>
      <c r="W116" s="285">
        <v>0</v>
      </c>
      <c r="X116" s="285">
        <v>0</v>
      </c>
      <c r="Y116" s="285">
        <v>0</v>
      </c>
      <c r="Z116" s="285">
        <v>0</v>
      </c>
      <c r="AA116" s="285">
        <v>0</v>
      </c>
      <c r="AB116" s="285">
        <v>0</v>
      </c>
      <c r="AC116" s="285">
        <v>0</v>
      </c>
      <c r="AD116" s="285">
        <v>0</v>
      </c>
      <c r="AE116" s="285">
        <v>0</v>
      </c>
      <c r="AF116" s="285">
        <v>0</v>
      </c>
      <c r="AG116" s="285">
        <v>0</v>
      </c>
      <c r="AH116" s="285">
        <v>0</v>
      </c>
      <c r="AI116" s="285">
        <v>0</v>
      </c>
      <c r="AJ116" s="285">
        <v>0</v>
      </c>
      <c r="AK116" s="285">
        <v>0</v>
      </c>
      <c r="AL116" s="285">
        <v>0</v>
      </c>
      <c r="AM116" s="285">
        <v>0</v>
      </c>
      <c r="AN116" s="285">
        <v>0</v>
      </c>
      <c r="AO116" s="285">
        <v>0</v>
      </c>
      <c r="AP116" s="285">
        <v>0</v>
      </c>
      <c r="AQ116" s="285">
        <v>0</v>
      </c>
      <c r="AR116" s="285">
        <v>0</v>
      </c>
      <c r="AS116" s="285">
        <v>0</v>
      </c>
      <c r="AT116" s="285">
        <v>0</v>
      </c>
      <c r="AU116" s="285">
        <v>0</v>
      </c>
      <c r="AV116" s="285">
        <v>0</v>
      </c>
    </row>
    <row r="117" spans="1:48" x14ac:dyDescent="0.35">
      <c r="A117" s="285" t="s">
        <v>10</v>
      </c>
      <c r="B117" s="285">
        <v>1</v>
      </c>
      <c r="C117" s="285">
        <v>2503</v>
      </c>
      <c r="D117" s="285">
        <v>1</v>
      </c>
      <c r="E117" s="285" t="s">
        <v>144</v>
      </c>
      <c r="F117" s="285">
        <v>3320</v>
      </c>
      <c r="G117" s="285">
        <v>1</v>
      </c>
      <c r="H117" s="285">
        <v>0</v>
      </c>
      <c r="I117" s="285">
        <v>0</v>
      </c>
      <c r="J117" s="285">
        <v>0</v>
      </c>
      <c r="K117" s="285">
        <v>0</v>
      </c>
      <c r="L117" s="285">
        <v>0</v>
      </c>
      <c r="M117" s="285">
        <v>0</v>
      </c>
      <c r="N117" s="285">
        <v>0</v>
      </c>
      <c r="O117" s="285">
        <v>0</v>
      </c>
      <c r="P117" s="285">
        <v>0</v>
      </c>
      <c r="Q117" s="285">
        <v>0</v>
      </c>
      <c r="R117" s="285">
        <v>0</v>
      </c>
      <c r="S117" s="285">
        <v>-1</v>
      </c>
      <c r="T117" s="285">
        <v>0</v>
      </c>
      <c r="U117" s="285">
        <v>0</v>
      </c>
      <c r="V117" s="285">
        <v>0</v>
      </c>
      <c r="W117" s="285">
        <v>0</v>
      </c>
      <c r="X117" s="285">
        <v>0</v>
      </c>
      <c r="Y117" s="285">
        <v>0</v>
      </c>
      <c r="Z117" s="285">
        <v>0</v>
      </c>
      <c r="AA117" s="285">
        <v>0</v>
      </c>
      <c r="AB117" s="285">
        <v>0</v>
      </c>
      <c r="AC117" s="285">
        <v>0</v>
      </c>
      <c r="AD117" s="285">
        <v>0</v>
      </c>
      <c r="AE117" s="285">
        <v>0</v>
      </c>
      <c r="AF117" s="285">
        <v>0</v>
      </c>
      <c r="AG117" s="285">
        <v>0</v>
      </c>
      <c r="AH117" s="285">
        <v>0</v>
      </c>
      <c r="AI117" s="285">
        <v>0</v>
      </c>
      <c r="AJ117" s="285">
        <v>0</v>
      </c>
      <c r="AK117" s="285">
        <v>0</v>
      </c>
      <c r="AL117" s="285">
        <v>0</v>
      </c>
      <c r="AM117" s="285">
        <v>0</v>
      </c>
      <c r="AN117" s="285">
        <v>0</v>
      </c>
      <c r="AO117" s="285">
        <v>0</v>
      </c>
      <c r="AP117" s="285">
        <v>0</v>
      </c>
      <c r="AQ117" s="285">
        <v>0</v>
      </c>
      <c r="AR117" s="285">
        <v>0</v>
      </c>
      <c r="AS117" s="285">
        <v>0</v>
      </c>
      <c r="AT117" s="285">
        <v>0</v>
      </c>
      <c r="AU117" s="285">
        <v>0</v>
      </c>
      <c r="AV117" s="285">
        <v>0</v>
      </c>
    </row>
    <row r="118" spans="1:48" x14ac:dyDescent="0.35">
      <c r="A118" s="285" t="s">
        <v>10</v>
      </c>
      <c r="B118" s="285">
        <v>1</v>
      </c>
      <c r="C118" s="285">
        <v>2999</v>
      </c>
      <c r="D118" s="285">
        <v>2</v>
      </c>
      <c r="E118" s="285" t="s">
        <v>145</v>
      </c>
      <c r="F118" s="285"/>
      <c r="G118" s="285">
        <v>0</v>
      </c>
      <c r="H118" s="285">
        <v>0</v>
      </c>
      <c r="I118" s="285">
        <v>0</v>
      </c>
      <c r="J118" s="285">
        <v>0</v>
      </c>
      <c r="K118" s="285">
        <v>0</v>
      </c>
      <c r="L118" s="285">
        <v>0</v>
      </c>
      <c r="M118" s="285">
        <v>0</v>
      </c>
      <c r="N118" s="285">
        <v>0</v>
      </c>
      <c r="O118" s="285">
        <v>0</v>
      </c>
      <c r="P118" s="285">
        <v>0</v>
      </c>
      <c r="Q118" s="285">
        <v>0</v>
      </c>
      <c r="R118" s="285">
        <v>0</v>
      </c>
      <c r="S118" s="285">
        <v>0</v>
      </c>
      <c r="T118" s="285">
        <v>0</v>
      </c>
      <c r="U118" s="285">
        <v>0</v>
      </c>
      <c r="V118" s="285">
        <v>0</v>
      </c>
      <c r="W118" s="285">
        <v>0</v>
      </c>
      <c r="X118" s="285">
        <v>0</v>
      </c>
      <c r="Y118" s="285">
        <v>0</v>
      </c>
      <c r="Z118" s="285">
        <v>0</v>
      </c>
      <c r="AA118" s="285">
        <v>0</v>
      </c>
      <c r="AB118" s="285">
        <v>0</v>
      </c>
      <c r="AC118" s="285">
        <v>0</v>
      </c>
      <c r="AD118" s="285">
        <v>0</v>
      </c>
      <c r="AE118" s="285">
        <v>0</v>
      </c>
      <c r="AF118" s="285">
        <v>0</v>
      </c>
      <c r="AG118" s="285">
        <v>0</v>
      </c>
      <c r="AH118" s="285">
        <v>0</v>
      </c>
      <c r="AI118" s="285">
        <v>0</v>
      </c>
      <c r="AJ118" s="285">
        <v>0</v>
      </c>
      <c r="AK118" s="285">
        <v>0</v>
      </c>
      <c r="AL118" s="285">
        <v>0</v>
      </c>
      <c r="AM118" s="285">
        <v>0</v>
      </c>
      <c r="AN118" s="285">
        <v>0</v>
      </c>
      <c r="AO118" s="285">
        <v>0</v>
      </c>
      <c r="AP118" s="285">
        <v>0</v>
      </c>
      <c r="AQ118" s="285">
        <v>0</v>
      </c>
      <c r="AR118" s="285">
        <v>0</v>
      </c>
      <c r="AS118" s="285">
        <v>0</v>
      </c>
      <c r="AT118" s="285">
        <v>0</v>
      </c>
      <c r="AU118" s="285">
        <v>0</v>
      </c>
      <c r="AV118" s="285">
        <v>0</v>
      </c>
    </row>
    <row r="119" spans="1:48" x14ac:dyDescent="0.35">
      <c r="A119" s="285" t="s">
        <v>10</v>
      </c>
      <c r="B119" s="285">
        <v>1</v>
      </c>
      <c r="C119" s="285">
        <v>3000</v>
      </c>
      <c r="D119" s="285">
        <v>3</v>
      </c>
      <c r="E119" s="285" t="s">
        <v>146</v>
      </c>
      <c r="F119" s="285">
        <v>3600</v>
      </c>
      <c r="G119" s="285">
        <v>951126.48</v>
      </c>
      <c r="H119" s="285">
        <v>0</v>
      </c>
      <c r="I119" s="285">
        <v>0</v>
      </c>
      <c r="J119" s="285">
        <v>0</v>
      </c>
      <c r="K119" s="285">
        <v>0</v>
      </c>
      <c r="L119" s="285">
        <v>0</v>
      </c>
      <c r="M119" s="285">
        <v>0</v>
      </c>
      <c r="N119" s="285">
        <v>0</v>
      </c>
      <c r="O119" s="285">
        <v>0</v>
      </c>
      <c r="P119" s="285">
        <v>0</v>
      </c>
      <c r="Q119" s="285">
        <v>0</v>
      </c>
      <c r="R119" s="285">
        <v>0</v>
      </c>
      <c r="S119" s="285">
        <v>0</v>
      </c>
      <c r="T119" s="285">
        <v>0</v>
      </c>
      <c r="U119" s="285">
        <v>2034516.04</v>
      </c>
      <c r="V119" s="285">
        <v>-864809.93</v>
      </c>
      <c r="W119" s="285">
        <v>0</v>
      </c>
      <c r="X119" s="285">
        <v>0</v>
      </c>
      <c r="Y119" s="285">
        <v>0</v>
      </c>
      <c r="Z119" s="285">
        <v>0</v>
      </c>
      <c r="AA119" s="285">
        <v>0</v>
      </c>
      <c r="AB119" s="285">
        <v>0</v>
      </c>
      <c r="AC119" s="285">
        <v>0</v>
      </c>
      <c r="AD119" s="285">
        <v>0</v>
      </c>
      <c r="AE119" s="285">
        <v>0</v>
      </c>
      <c r="AF119" s="285">
        <v>0</v>
      </c>
      <c r="AG119" s="285">
        <v>0</v>
      </c>
      <c r="AH119" s="285">
        <v>0</v>
      </c>
      <c r="AI119" s="285">
        <v>1172872.19</v>
      </c>
      <c r="AJ119" s="285">
        <v>0</v>
      </c>
      <c r="AK119" s="285">
        <v>0</v>
      </c>
      <c r="AL119" s="285">
        <v>0</v>
      </c>
      <c r="AM119" s="285">
        <v>0</v>
      </c>
      <c r="AN119" s="285">
        <v>0</v>
      </c>
      <c r="AO119" s="285">
        <v>0</v>
      </c>
      <c r="AP119" s="285">
        <v>0</v>
      </c>
      <c r="AQ119" s="285">
        <v>0</v>
      </c>
      <c r="AR119" s="285">
        <v>0</v>
      </c>
      <c r="AS119" s="285">
        <v>0</v>
      </c>
      <c r="AT119" s="285">
        <v>0</v>
      </c>
      <c r="AU119" s="285">
        <v>0</v>
      </c>
      <c r="AV119" s="285">
        <v>0</v>
      </c>
    </row>
    <row r="120" spans="1:48" x14ac:dyDescent="0.35">
      <c r="A120" s="285" t="s">
        <v>10</v>
      </c>
      <c r="B120" s="285">
        <v>1</v>
      </c>
      <c r="C120" s="285">
        <v>3001</v>
      </c>
      <c r="D120" s="285">
        <v>3</v>
      </c>
      <c r="E120" s="285" t="s">
        <v>147</v>
      </c>
      <c r="F120" s="285"/>
      <c r="G120" s="285">
        <v>2142279</v>
      </c>
      <c r="H120" s="285">
        <v>0</v>
      </c>
      <c r="I120" s="285">
        <v>0</v>
      </c>
      <c r="J120" s="285">
        <v>0</v>
      </c>
      <c r="K120" s="285">
        <v>0</v>
      </c>
      <c r="L120" s="285">
        <v>0</v>
      </c>
      <c r="M120" s="285">
        <v>0</v>
      </c>
      <c r="N120" s="285">
        <v>0</v>
      </c>
      <c r="O120" s="285">
        <v>0</v>
      </c>
      <c r="P120" s="285">
        <v>0</v>
      </c>
      <c r="Q120" s="285">
        <v>0</v>
      </c>
      <c r="R120" s="285">
        <v>0</v>
      </c>
      <c r="S120" s="285">
        <v>0</v>
      </c>
      <c r="T120" s="285">
        <v>0</v>
      </c>
      <c r="U120" s="285">
        <v>2142279</v>
      </c>
      <c r="V120" s="285">
        <v>-82289</v>
      </c>
      <c r="W120" s="285">
        <v>0</v>
      </c>
      <c r="X120" s="285">
        <v>0</v>
      </c>
      <c r="Y120" s="285">
        <v>0</v>
      </c>
      <c r="Z120" s="285">
        <v>0</v>
      </c>
      <c r="AA120" s="285">
        <v>0</v>
      </c>
      <c r="AB120" s="285">
        <v>0</v>
      </c>
      <c r="AC120" s="285">
        <v>0</v>
      </c>
      <c r="AD120" s="285">
        <v>0</v>
      </c>
      <c r="AE120" s="285">
        <v>0</v>
      </c>
      <c r="AF120" s="285">
        <v>0</v>
      </c>
      <c r="AG120" s="285">
        <v>0</v>
      </c>
      <c r="AH120" s="285">
        <v>0</v>
      </c>
      <c r="AI120" s="285">
        <v>2059990</v>
      </c>
      <c r="AJ120" s="285">
        <v>0</v>
      </c>
      <c r="AK120" s="285">
        <v>0</v>
      </c>
      <c r="AL120" s="285">
        <v>0</v>
      </c>
      <c r="AM120" s="285">
        <v>0</v>
      </c>
      <c r="AN120" s="285">
        <v>0</v>
      </c>
      <c r="AO120" s="285">
        <v>0</v>
      </c>
      <c r="AP120" s="285">
        <v>0</v>
      </c>
      <c r="AQ120" s="285">
        <v>0</v>
      </c>
      <c r="AR120" s="285">
        <v>0</v>
      </c>
      <c r="AS120" s="285">
        <v>0</v>
      </c>
      <c r="AT120" s="285">
        <v>0</v>
      </c>
      <c r="AU120" s="285">
        <v>0</v>
      </c>
      <c r="AV120" s="285">
        <v>0</v>
      </c>
    </row>
    <row r="121" spans="1:48" x14ac:dyDescent="0.35">
      <c r="A121" s="285" t="s">
        <v>10</v>
      </c>
      <c r="B121" s="285">
        <v>1</v>
      </c>
      <c r="C121" s="285">
        <v>3003</v>
      </c>
      <c r="D121" s="285">
        <v>3</v>
      </c>
      <c r="E121" s="285" t="s">
        <v>148</v>
      </c>
      <c r="F121" s="285"/>
      <c r="G121" s="285">
        <v>2951727.45</v>
      </c>
      <c r="H121" s="285">
        <v>0</v>
      </c>
      <c r="I121" s="285">
        <v>0</v>
      </c>
      <c r="J121" s="285">
        <v>0</v>
      </c>
      <c r="K121" s="285">
        <v>0</v>
      </c>
      <c r="L121" s="285">
        <v>0</v>
      </c>
      <c r="M121" s="285">
        <v>0</v>
      </c>
      <c r="N121" s="285">
        <v>0</v>
      </c>
      <c r="O121" s="285">
        <v>0</v>
      </c>
      <c r="P121" s="285">
        <v>0</v>
      </c>
      <c r="Q121" s="285">
        <v>0</v>
      </c>
      <c r="R121" s="285">
        <v>0</v>
      </c>
      <c r="S121" s="285">
        <v>0</v>
      </c>
      <c r="T121" s="285">
        <v>0</v>
      </c>
      <c r="U121" s="285">
        <v>2951727.45</v>
      </c>
      <c r="V121" s="285">
        <v>6842524.4900000002</v>
      </c>
      <c r="W121" s="285">
        <v>0</v>
      </c>
      <c r="X121" s="285">
        <v>0</v>
      </c>
      <c r="Y121" s="285">
        <v>0</v>
      </c>
      <c r="Z121" s="285">
        <v>0</v>
      </c>
      <c r="AA121" s="285">
        <v>0</v>
      </c>
      <c r="AB121" s="285">
        <v>0</v>
      </c>
      <c r="AC121" s="285">
        <v>0</v>
      </c>
      <c r="AD121" s="285">
        <v>0</v>
      </c>
      <c r="AE121" s="285">
        <v>0</v>
      </c>
      <c r="AF121" s="285">
        <v>0</v>
      </c>
      <c r="AG121" s="285">
        <v>0</v>
      </c>
      <c r="AH121" s="285">
        <v>0</v>
      </c>
      <c r="AI121" s="285">
        <v>9794251.9399999995</v>
      </c>
      <c r="AJ121" s="285">
        <v>0</v>
      </c>
      <c r="AK121" s="285">
        <v>0</v>
      </c>
      <c r="AL121" s="285">
        <v>0</v>
      </c>
      <c r="AM121" s="285">
        <v>0</v>
      </c>
      <c r="AN121" s="285">
        <v>0</v>
      </c>
      <c r="AO121" s="285">
        <v>0</v>
      </c>
      <c r="AP121" s="285">
        <v>0</v>
      </c>
      <c r="AQ121" s="285">
        <v>0</v>
      </c>
      <c r="AR121" s="285">
        <v>0</v>
      </c>
      <c r="AS121" s="285">
        <v>0</v>
      </c>
      <c r="AT121" s="285">
        <v>0</v>
      </c>
      <c r="AU121" s="285">
        <v>0</v>
      </c>
      <c r="AV121" s="285">
        <v>0</v>
      </c>
    </row>
    <row r="122" spans="1:48" x14ac:dyDescent="0.35">
      <c r="A122" s="285" t="s">
        <v>10</v>
      </c>
      <c r="B122" s="285">
        <v>1</v>
      </c>
      <c r="C122" s="285">
        <v>3005</v>
      </c>
      <c r="D122" s="285">
        <v>3</v>
      </c>
      <c r="E122" s="285" t="s">
        <v>149</v>
      </c>
      <c r="F122" s="285"/>
      <c r="G122" s="285">
        <v>5895425.5599999996</v>
      </c>
      <c r="H122" s="285">
        <v>0</v>
      </c>
      <c r="I122" s="285">
        <v>0</v>
      </c>
      <c r="J122" s="285">
        <v>0</v>
      </c>
      <c r="K122" s="285">
        <v>0</v>
      </c>
      <c r="L122" s="285">
        <v>0</v>
      </c>
      <c r="M122" s="285">
        <v>0</v>
      </c>
      <c r="N122" s="285">
        <v>0</v>
      </c>
      <c r="O122" s="285">
        <v>0</v>
      </c>
      <c r="P122" s="285">
        <v>0</v>
      </c>
      <c r="Q122" s="285">
        <v>0</v>
      </c>
      <c r="R122" s="285">
        <v>0</v>
      </c>
      <c r="S122" s="285">
        <v>0</v>
      </c>
      <c r="T122" s="285">
        <v>0</v>
      </c>
      <c r="U122" s="285">
        <v>5895425.5599999996</v>
      </c>
      <c r="V122" s="285">
        <v>-5895425.5599999996</v>
      </c>
      <c r="W122" s="285">
        <v>0</v>
      </c>
      <c r="X122" s="285">
        <v>0</v>
      </c>
      <c r="Y122" s="285">
        <v>0</v>
      </c>
      <c r="Z122" s="285">
        <v>0</v>
      </c>
      <c r="AA122" s="285">
        <v>0</v>
      </c>
      <c r="AB122" s="285">
        <v>0</v>
      </c>
      <c r="AC122" s="285">
        <v>0</v>
      </c>
      <c r="AD122" s="285">
        <v>0</v>
      </c>
      <c r="AE122" s="285">
        <v>0</v>
      </c>
      <c r="AF122" s="285">
        <v>0</v>
      </c>
      <c r="AG122" s="285">
        <v>0</v>
      </c>
      <c r="AH122" s="285">
        <v>0</v>
      </c>
      <c r="AI122" s="285">
        <v>0</v>
      </c>
      <c r="AJ122" s="285">
        <v>0</v>
      </c>
      <c r="AK122" s="285">
        <v>0</v>
      </c>
      <c r="AL122" s="285">
        <v>0</v>
      </c>
      <c r="AM122" s="285">
        <v>0</v>
      </c>
      <c r="AN122" s="285">
        <v>0</v>
      </c>
      <c r="AO122" s="285">
        <v>0</v>
      </c>
      <c r="AP122" s="285">
        <v>0</v>
      </c>
      <c r="AQ122" s="285">
        <v>0</v>
      </c>
      <c r="AR122" s="285">
        <v>0</v>
      </c>
      <c r="AS122" s="285">
        <v>0</v>
      </c>
      <c r="AT122" s="285">
        <v>0</v>
      </c>
      <c r="AU122" s="285">
        <v>0</v>
      </c>
      <c r="AV122" s="285">
        <v>0</v>
      </c>
    </row>
    <row r="123" spans="1:48" x14ac:dyDescent="0.35">
      <c r="A123" s="285" t="s">
        <v>10</v>
      </c>
      <c r="B123" s="285">
        <v>1</v>
      </c>
      <c r="C123" s="285">
        <v>3051</v>
      </c>
      <c r="D123" s="285">
        <v>5</v>
      </c>
      <c r="E123" s="285" t="s">
        <v>150</v>
      </c>
      <c r="F123" s="285"/>
      <c r="G123" s="285">
        <v>0</v>
      </c>
      <c r="H123" s="285">
        <v>0</v>
      </c>
      <c r="I123" s="285">
        <v>0</v>
      </c>
      <c r="J123" s="285">
        <v>0</v>
      </c>
      <c r="K123" s="285">
        <v>0</v>
      </c>
      <c r="L123" s="285">
        <v>0</v>
      </c>
      <c r="M123" s="285">
        <v>0</v>
      </c>
      <c r="N123" s="285">
        <v>0</v>
      </c>
      <c r="O123" s="285">
        <v>0</v>
      </c>
      <c r="P123" s="285">
        <v>0</v>
      </c>
      <c r="Q123" s="285">
        <v>0</v>
      </c>
      <c r="R123" s="285">
        <v>0</v>
      </c>
      <c r="S123" s="285">
        <v>0</v>
      </c>
      <c r="T123" s="285">
        <v>0</v>
      </c>
      <c r="U123" s="285">
        <v>0</v>
      </c>
      <c r="V123" s="285">
        <v>0</v>
      </c>
      <c r="W123" s="285">
        <v>0</v>
      </c>
      <c r="X123" s="285">
        <v>0</v>
      </c>
      <c r="Y123" s="285">
        <v>0</v>
      </c>
      <c r="Z123" s="285">
        <v>0</v>
      </c>
      <c r="AA123" s="285">
        <v>0</v>
      </c>
      <c r="AB123" s="285">
        <v>0</v>
      </c>
      <c r="AC123" s="285">
        <v>0</v>
      </c>
      <c r="AD123" s="285">
        <v>0</v>
      </c>
      <c r="AE123" s="285">
        <v>0</v>
      </c>
      <c r="AF123" s="285">
        <v>0</v>
      </c>
      <c r="AG123" s="285">
        <v>0</v>
      </c>
      <c r="AH123" s="285">
        <v>0</v>
      </c>
      <c r="AI123" s="285">
        <v>0</v>
      </c>
      <c r="AJ123" s="285">
        <v>0</v>
      </c>
      <c r="AK123" s="285">
        <v>0</v>
      </c>
      <c r="AL123" s="285">
        <v>0</v>
      </c>
      <c r="AM123" s="285">
        <v>0</v>
      </c>
      <c r="AN123" s="285">
        <v>0</v>
      </c>
      <c r="AO123" s="285">
        <v>0</v>
      </c>
      <c r="AP123" s="285">
        <v>0</v>
      </c>
      <c r="AQ123" s="285">
        <v>0</v>
      </c>
      <c r="AR123" s="285">
        <v>0</v>
      </c>
      <c r="AS123" s="285">
        <v>0</v>
      </c>
      <c r="AT123" s="285">
        <v>0</v>
      </c>
      <c r="AU123" s="285">
        <v>0</v>
      </c>
      <c r="AV123" s="285">
        <v>0</v>
      </c>
    </row>
    <row r="124" spans="1:48" x14ac:dyDescent="0.35">
      <c r="A124" s="285" t="s">
        <v>10</v>
      </c>
      <c r="B124" s="285">
        <v>1</v>
      </c>
      <c r="C124" s="285">
        <v>3052</v>
      </c>
      <c r="D124" s="285">
        <v>5</v>
      </c>
      <c r="E124" s="285" t="s">
        <v>151</v>
      </c>
      <c r="F124" s="285"/>
      <c r="G124" s="285">
        <v>0</v>
      </c>
      <c r="H124" s="285">
        <v>0</v>
      </c>
      <c r="I124" s="285">
        <v>0</v>
      </c>
      <c r="J124" s="285">
        <v>0</v>
      </c>
      <c r="K124" s="285">
        <v>0</v>
      </c>
      <c r="L124" s="285">
        <v>0</v>
      </c>
      <c r="M124" s="285">
        <v>0</v>
      </c>
      <c r="N124" s="285">
        <v>0</v>
      </c>
      <c r="O124" s="285">
        <v>0</v>
      </c>
      <c r="P124" s="285">
        <v>0</v>
      </c>
      <c r="Q124" s="285">
        <v>0</v>
      </c>
      <c r="R124" s="285">
        <v>0</v>
      </c>
      <c r="S124" s="285">
        <v>0</v>
      </c>
      <c r="T124" s="285">
        <v>0</v>
      </c>
      <c r="U124" s="285">
        <v>0</v>
      </c>
      <c r="V124" s="285">
        <v>0</v>
      </c>
      <c r="W124" s="285">
        <v>0</v>
      </c>
      <c r="X124" s="285">
        <v>0</v>
      </c>
      <c r="Y124" s="285">
        <v>0</v>
      </c>
      <c r="Z124" s="285">
        <v>0</v>
      </c>
      <c r="AA124" s="285">
        <v>0</v>
      </c>
      <c r="AB124" s="285">
        <v>0</v>
      </c>
      <c r="AC124" s="285">
        <v>0</v>
      </c>
      <c r="AD124" s="285">
        <v>0</v>
      </c>
      <c r="AE124" s="285">
        <v>0</v>
      </c>
      <c r="AF124" s="285">
        <v>0</v>
      </c>
      <c r="AG124" s="285">
        <v>0</v>
      </c>
      <c r="AH124" s="285">
        <v>0</v>
      </c>
      <c r="AI124" s="285">
        <v>0</v>
      </c>
      <c r="AJ124" s="285">
        <v>0</v>
      </c>
      <c r="AK124" s="285">
        <v>0</v>
      </c>
      <c r="AL124" s="285">
        <v>0</v>
      </c>
      <c r="AM124" s="285">
        <v>0</v>
      </c>
      <c r="AN124" s="285">
        <v>0</v>
      </c>
      <c r="AO124" s="285">
        <v>0</v>
      </c>
      <c r="AP124" s="285">
        <v>0</v>
      </c>
      <c r="AQ124" s="285">
        <v>0</v>
      </c>
      <c r="AR124" s="285">
        <v>0</v>
      </c>
      <c r="AS124" s="285">
        <v>0</v>
      </c>
      <c r="AT124" s="285">
        <v>0</v>
      </c>
      <c r="AU124" s="285">
        <v>0</v>
      </c>
      <c r="AV124" s="285">
        <v>0</v>
      </c>
    </row>
    <row r="125" spans="1:48" x14ac:dyDescent="0.35">
      <c r="A125" s="285" t="s">
        <v>10</v>
      </c>
      <c r="B125" s="285">
        <v>1</v>
      </c>
      <c r="C125" s="285">
        <v>4000</v>
      </c>
      <c r="D125" s="285">
        <v>4</v>
      </c>
      <c r="E125" s="285" t="s">
        <v>152</v>
      </c>
      <c r="F125" s="285"/>
      <c r="G125" s="285">
        <v>0</v>
      </c>
      <c r="H125" s="285">
        <v>-2110.4</v>
      </c>
      <c r="I125" s="285">
        <v>11051.23</v>
      </c>
      <c r="J125" s="285">
        <v>-921.25</v>
      </c>
      <c r="K125" s="285">
        <v>709658.43</v>
      </c>
      <c r="L125" s="285">
        <v>-988.49</v>
      </c>
      <c r="M125" s="285">
        <v>-3517.23</v>
      </c>
      <c r="N125" s="285">
        <v>-5109.42</v>
      </c>
      <c r="O125" s="285">
        <v>617350.27</v>
      </c>
      <c r="P125" s="285">
        <v>-3503.86</v>
      </c>
      <c r="Q125" s="285">
        <v>-4528.33</v>
      </c>
      <c r="R125" s="285">
        <v>-15860.59</v>
      </c>
      <c r="S125" s="285">
        <v>150542.28</v>
      </c>
      <c r="T125" s="285">
        <v>0</v>
      </c>
      <c r="U125" s="285">
        <v>0</v>
      </c>
      <c r="V125" s="285">
        <v>-3440.05</v>
      </c>
      <c r="W125" s="285">
        <v>-5792.66</v>
      </c>
      <c r="X125" s="285">
        <v>-469.5</v>
      </c>
      <c r="Y125" s="285">
        <v>754975.76</v>
      </c>
      <c r="Z125" s="285">
        <v>-3227.9</v>
      </c>
      <c r="AA125" s="285">
        <v>-3482.04</v>
      </c>
      <c r="AB125" s="285">
        <v>-1265.53</v>
      </c>
      <c r="AC125" s="285">
        <v>666355.36</v>
      </c>
      <c r="AD125" s="285">
        <v>-3506.59</v>
      </c>
      <c r="AE125" s="285">
        <v>-3579.73</v>
      </c>
      <c r="AF125" s="285">
        <v>-7822.52</v>
      </c>
      <c r="AG125" s="285">
        <v>161405.67000000001</v>
      </c>
      <c r="AH125" s="285">
        <v>0</v>
      </c>
      <c r="AI125" s="285">
        <v>0</v>
      </c>
      <c r="AJ125" s="285">
        <v>-235.03</v>
      </c>
      <c r="AK125" s="285">
        <v>-8293.7099999999991</v>
      </c>
      <c r="AL125" s="285">
        <v>-1953.37</v>
      </c>
      <c r="AM125" s="285">
        <v>777079.99</v>
      </c>
      <c r="AN125" s="285">
        <v>-912.18</v>
      </c>
      <c r="AO125" s="285">
        <v>-4501.93</v>
      </c>
      <c r="AP125" s="285">
        <v>-1652.14</v>
      </c>
      <c r="AQ125" s="285">
        <v>0</v>
      </c>
      <c r="AR125" s="285">
        <v>0</v>
      </c>
      <c r="AS125" s="285">
        <v>0</v>
      </c>
      <c r="AT125" s="285">
        <v>0</v>
      </c>
      <c r="AU125" s="285">
        <v>0</v>
      </c>
      <c r="AV125" s="285">
        <v>0</v>
      </c>
    </row>
    <row r="126" spans="1:48" x14ac:dyDescent="0.35">
      <c r="A126" s="285" t="s">
        <v>10</v>
      </c>
      <c r="B126" s="285">
        <v>1</v>
      </c>
      <c r="C126" s="285">
        <v>4001</v>
      </c>
      <c r="D126" s="285">
        <v>4</v>
      </c>
      <c r="E126" s="285" t="s">
        <v>153</v>
      </c>
      <c r="F126" s="285"/>
      <c r="G126" s="285">
        <v>0</v>
      </c>
      <c r="H126" s="285">
        <v>0</v>
      </c>
      <c r="I126" s="285">
        <v>0</v>
      </c>
      <c r="J126" s="285">
        <v>0</v>
      </c>
      <c r="K126" s="285">
        <v>0</v>
      </c>
      <c r="L126" s="285">
        <v>0</v>
      </c>
      <c r="M126" s="285">
        <v>0</v>
      </c>
      <c r="N126" s="285">
        <v>0</v>
      </c>
      <c r="O126" s="285">
        <v>0</v>
      </c>
      <c r="P126" s="285">
        <v>0</v>
      </c>
      <c r="Q126" s="285">
        <v>0</v>
      </c>
      <c r="R126" s="285">
        <v>0</v>
      </c>
      <c r="S126" s="285">
        <v>0</v>
      </c>
      <c r="T126" s="285">
        <v>0</v>
      </c>
      <c r="U126" s="285">
        <v>0</v>
      </c>
      <c r="V126" s="285">
        <v>0</v>
      </c>
      <c r="W126" s="285">
        <v>0</v>
      </c>
      <c r="X126" s="285">
        <v>0</v>
      </c>
      <c r="Y126" s="285">
        <v>0</v>
      </c>
      <c r="Z126" s="285">
        <v>0</v>
      </c>
      <c r="AA126" s="285">
        <v>0</v>
      </c>
      <c r="AB126" s="285">
        <v>0</v>
      </c>
      <c r="AC126" s="285">
        <v>0</v>
      </c>
      <c r="AD126" s="285">
        <v>0</v>
      </c>
      <c r="AE126" s="285">
        <v>0</v>
      </c>
      <c r="AF126" s="285">
        <v>0</v>
      </c>
      <c r="AG126" s="285">
        <v>0</v>
      </c>
      <c r="AH126" s="285">
        <v>0</v>
      </c>
      <c r="AI126" s="285">
        <v>0</v>
      </c>
      <c r="AJ126" s="285">
        <v>0</v>
      </c>
      <c r="AK126" s="285">
        <v>0</v>
      </c>
      <c r="AL126" s="285">
        <v>0</v>
      </c>
      <c r="AM126" s="285">
        <v>0</v>
      </c>
      <c r="AN126" s="285">
        <v>0</v>
      </c>
      <c r="AO126" s="285">
        <v>0</v>
      </c>
      <c r="AP126" s="285">
        <v>0</v>
      </c>
      <c r="AQ126" s="285">
        <v>0</v>
      </c>
      <c r="AR126" s="285">
        <v>0</v>
      </c>
      <c r="AS126" s="285">
        <v>0</v>
      </c>
      <c r="AT126" s="285">
        <v>0</v>
      </c>
      <c r="AU126" s="285">
        <v>0</v>
      </c>
      <c r="AV126" s="285">
        <v>0</v>
      </c>
    </row>
    <row r="127" spans="1:48" x14ac:dyDescent="0.35">
      <c r="A127" s="285" t="s">
        <v>10</v>
      </c>
      <c r="B127" s="285">
        <v>1</v>
      </c>
      <c r="C127" s="285">
        <v>4002</v>
      </c>
      <c r="D127" s="285">
        <v>4</v>
      </c>
      <c r="E127" s="285" t="s">
        <v>150</v>
      </c>
      <c r="F127" s="285"/>
      <c r="G127" s="285">
        <v>0</v>
      </c>
      <c r="H127" s="285">
        <v>0</v>
      </c>
      <c r="I127" s="285">
        <v>0</v>
      </c>
      <c r="J127" s="285">
        <v>0</v>
      </c>
      <c r="K127" s="285">
        <v>0</v>
      </c>
      <c r="L127" s="285">
        <v>0</v>
      </c>
      <c r="M127" s="285">
        <v>0</v>
      </c>
      <c r="N127" s="285">
        <v>0</v>
      </c>
      <c r="O127" s="285">
        <v>0</v>
      </c>
      <c r="P127" s="285">
        <v>0</v>
      </c>
      <c r="Q127" s="285">
        <v>0</v>
      </c>
      <c r="R127" s="285">
        <v>0</v>
      </c>
      <c r="S127" s="285">
        <v>0</v>
      </c>
      <c r="T127" s="285">
        <v>0</v>
      </c>
      <c r="U127" s="285">
        <v>0</v>
      </c>
      <c r="V127" s="285">
        <v>0</v>
      </c>
      <c r="W127" s="285">
        <v>0</v>
      </c>
      <c r="X127" s="285">
        <v>0</v>
      </c>
      <c r="Y127" s="285">
        <v>0</v>
      </c>
      <c r="Z127" s="285">
        <v>0</v>
      </c>
      <c r="AA127" s="285">
        <v>0</v>
      </c>
      <c r="AB127" s="285">
        <v>0</v>
      </c>
      <c r="AC127" s="285">
        <v>0</v>
      </c>
      <c r="AD127" s="285">
        <v>0</v>
      </c>
      <c r="AE127" s="285">
        <v>0</v>
      </c>
      <c r="AF127" s="285">
        <v>0</v>
      </c>
      <c r="AG127" s="285">
        <v>0</v>
      </c>
      <c r="AH127" s="285">
        <v>0</v>
      </c>
      <c r="AI127" s="285">
        <v>0</v>
      </c>
      <c r="AJ127" s="285">
        <v>0</v>
      </c>
      <c r="AK127" s="285">
        <v>0</v>
      </c>
      <c r="AL127" s="285">
        <v>0</v>
      </c>
      <c r="AM127" s="285">
        <v>0</v>
      </c>
      <c r="AN127" s="285">
        <v>0</v>
      </c>
      <c r="AO127" s="285">
        <v>0</v>
      </c>
      <c r="AP127" s="285">
        <v>0</v>
      </c>
      <c r="AQ127" s="285">
        <v>0</v>
      </c>
      <c r="AR127" s="285">
        <v>0</v>
      </c>
      <c r="AS127" s="285">
        <v>0</v>
      </c>
      <c r="AT127" s="285">
        <v>0</v>
      </c>
      <c r="AU127" s="285">
        <v>0</v>
      </c>
      <c r="AV127" s="285">
        <v>0</v>
      </c>
    </row>
    <row r="128" spans="1:48" x14ac:dyDescent="0.35">
      <c r="A128" s="285" t="s">
        <v>10</v>
      </c>
      <c r="B128" s="285">
        <v>1</v>
      </c>
      <c r="C128" s="285">
        <v>4003</v>
      </c>
      <c r="D128" s="285">
        <v>4</v>
      </c>
      <c r="E128" s="285" t="s">
        <v>154</v>
      </c>
      <c r="F128" s="285"/>
      <c r="G128" s="285">
        <v>0</v>
      </c>
      <c r="H128" s="285">
        <v>-176.95</v>
      </c>
      <c r="I128" s="285">
        <v>-362.38</v>
      </c>
      <c r="J128" s="285">
        <v>11.73</v>
      </c>
      <c r="K128" s="285">
        <v>89262.45</v>
      </c>
      <c r="L128" s="285">
        <v>0.23</v>
      </c>
      <c r="M128" s="285">
        <v>-210.34</v>
      </c>
      <c r="N128" s="285">
        <v>-384.57</v>
      </c>
      <c r="O128" s="285">
        <v>77561.710000000006</v>
      </c>
      <c r="P128" s="285">
        <v>20.62</v>
      </c>
      <c r="Q128" s="285">
        <v>-201.85</v>
      </c>
      <c r="R128" s="285">
        <v>-1677.98</v>
      </c>
      <c r="S128" s="285">
        <v>19026.48</v>
      </c>
      <c r="T128" s="285">
        <v>0</v>
      </c>
      <c r="U128" s="285">
        <v>0</v>
      </c>
      <c r="V128" s="285">
        <v>-282.58</v>
      </c>
      <c r="W128" s="285">
        <v>-396.98</v>
      </c>
      <c r="X128" s="285">
        <v>-41.84</v>
      </c>
      <c r="Y128" s="285">
        <v>73225.98</v>
      </c>
      <c r="Z128" s="285">
        <v>-3.77</v>
      </c>
      <c r="AA128" s="285">
        <v>-258.45</v>
      </c>
      <c r="AB128" s="285">
        <v>22.75</v>
      </c>
      <c r="AC128" s="285">
        <v>63227.199999999997</v>
      </c>
      <c r="AD128" s="285">
        <v>-44.6</v>
      </c>
      <c r="AE128" s="285">
        <v>-61.52</v>
      </c>
      <c r="AF128" s="285">
        <v>-473.65</v>
      </c>
      <c r="AG128" s="285">
        <v>15492.15</v>
      </c>
      <c r="AH128" s="285">
        <v>0</v>
      </c>
      <c r="AI128" s="285">
        <v>0</v>
      </c>
      <c r="AJ128" s="285">
        <v>-14.65</v>
      </c>
      <c r="AK128" s="285">
        <v>-464.45</v>
      </c>
      <c r="AL128" s="285">
        <v>-9.15</v>
      </c>
      <c r="AM128" s="285">
        <v>73827.05</v>
      </c>
      <c r="AN128" s="285">
        <v>-46.05</v>
      </c>
      <c r="AO128" s="285">
        <v>-391.1</v>
      </c>
      <c r="AP128" s="285">
        <v>-111.1</v>
      </c>
      <c r="AQ128" s="285">
        <v>0</v>
      </c>
      <c r="AR128" s="285">
        <v>0</v>
      </c>
      <c r="AS128" s="285">
        <v>0</v>
      </c>
      <c r="AT128" s="285">
        <v>0</v>
      </c>
      <c r="AU128" s="285">
        <v>0</v>
      </c>
      <c r="AV128" s="285">
        <v>0</v>
      </c>
    </row>
    <row r="129" spans="1:48" x14ac:dyDescent="0.35">
      <c r="A129" s="285" t="s">
        <v>10</v>
      </c>
      <c r="B129" s="285">
        <v>1</v>
      </c>
      <c r="C129" s="285">
        <v>4004</v>
      </c>
      <c r="D129" s="285">
        <v>4</v>
      </c>
      <c r="E129" s="285" t="s">
        <v>155</v>
      </c>
      <c r="F129" s="285"/>
      <c r="G129" s="285">
        <v>0</v>
      </c>
      <c r="H129" s="285">
        <v>0</v>
      </c>
      <c r="I129" s="285">
        <v>0</v>
      </c>
      <c r="J129" s="285">
        <v>0</v>
      </c>
      <c r="K129" s="285">
        <v>0</v>
      </c>
      <c r="L129" s="285">
        <v>0</v>
      </c>
      <c r="M129" s="285">
        <v>0</v>
      </c>
      <c r="N129" s="285">
        <v>0</v>
      </c>
      <c r="O129" s="285">
        <v>0</v>
      </c>
      <c r="P129" s="285">
        <v>0</v>
      </c>
      <c r="Q129" s="285">
        <v>0</v>
      </c>
      <c r="R129" s="285">
        <v>0</v>
      </c>
      <c r="S129" s="285">
        <v>0</v>
      </c>
      <c r="T129" s="285">
        <v>0</v>
      </c>
      <c r="U129" s="285">
        <v>0</v>
      </c>
      <c r="V129" s="285">
        <v>0</v>
      </c>
      <c r="W129" s="285">
        <v>0</v>
      </c>
      <c r="X129" s="285">
        <v>0</v>
      </c>
      <c r="Y129" s="285">
        <v>0</v>
      </c>
      <c r="Z129" s="285">
        <v>0</v>
      </c>
      <c r="AA129" s="285">
        <v>0</v>
      </c>
      <c r="AB129" s="285">
        <v>0</v>
      </c>
      <c r="AC129" s="285">
        <v>0</v>
      </c>
      <c r="AD129" s="285">
        <v>0</v>
      </c>
      <c r="AE129" s="285">
        <v>0</v>
      </c>
      <c r="AF129" s="285">
        <v>0</v>
      </c>
      <c r="AG129" s="285">
        <v>0</v>
      </c>
      <c r="AH129" s="285">
        <v>0</v>
      </c>
      <c r="AI129" s="285">
        <v>0</v>
      </c>
      <c r="AJ129" s="285">
        <v>0</v>
      </c>
      <c r="AK129" s="285">
        <v>0</v>
      </c>
      <c r="AL129" s="285">
        <v>0</v>
      </c>
      <c r="AM129" s="285">
        <v>0</v>
      </c>
      <c r="AN129" s="285">
        <v>0</v>
      </c>
      <c r="AO129" s="285">
        <v>0</v>
      </c>
      <c r="AP129" s="285">
        <v>0</v>
      </c>
      <c r="AQ129" s="285">
        <v>0</v>
      </c>
      <c r="AR129" s="285">
        <v>0</v>
      </c>
      <c r="AS129" s="285">
        <v>0</v>
      </c>
      <c r="AT129" s="285">
        <v>0</v>
      </c>
      <c r="AU129" s="285">
        <v>0</v>
      </c>
      <c r="AV129" s="285">
        <v>0</v>
      </c>
    </row>
    <row r="130" spans="1:48" x14ac:dyDescent="0.35">
      <c r="A130" s="285" t="s">
        <v>10</v>
      </c>
      <c r="B130" s="285">
        <v>1</v>
      </c>
      <c r="C130" s="285">
        <v>4005</v>
      </c>
      <c r="D130" s="285">
        <v>4</v>
      </c>
      <c r="E130" s="285" t="s">
        <v>156</v>
      </c>
      <c r="F130" s="285"/>
      <c r="G130" s="285">
        <v>0</v>
      </c>
      <c r="H130" s="285">
        <v>-130</v>
      </c>
      <c r="I130" s="285">
        <v>73.930000000000007</v>
      </c>
      <c r="J130" s="285">
        <v>65</v>
      </c>
      <c r="K130" s="285">
        <v>1288533.3999999999</v>
      </c>
      <c r="L130" s="285">
        <v>-379.66</v>
      </c>
      <c r="M130" s="285">
        <v>-325</v>
      </c>
      <c r="N130" s="285">
        <v>-606.54</v>
      </c>
      <c r="O130" s="285">
        <v>2541693.25</v>
      </c>
      <c r="P130" s="285">
        <v>1652.33</v>
      </c>
      <c r="Q130" s="285">
        <v>-1430</v>
      </c>
      <c r="R130" s="285">
        <v>-34908.53</v>
      </c>
      <c r="S130" s="285">
        <v>-58811</v>
      </c>
      <c r="T130" s="285">
        <v>0</v>
      </c>
      <c r="U130" s="285">
        <v>0</v>
      </c>
      <c r="V130" s="285">
        <v>-130</v>
      </c>
      <c r="W130" s="285">
        <v>-65</v>
      </c>
      <c r="X130" s="285">
        <v>-1170</v>
      </c>
      <c r="Y130" s="285">
        <v>1228767</v>
      </c>
      <c r="Z130" s="285">
        <v>-679</v>
      </c>
      <c r="AA130" s="285">
        <v>-1311.5</v>
      </c>
      <c r="AB130" s="285">
        <v>-713.5</v>
      </c>
      <c r="AC130" s="285">
        <v>2363981</v>
      </c>
      <c r="AD130" s="285">
        <v>-3092.5</v>
      </c>
      <c r="AE130" s="285">
        <v>326.5</v>
      </c>
      <c r="AF130" s="285">
        <v>-10466.69</v>
      </c>
      <c r="AG130" s="285">
        <v>-62872</v>
      </c>
      <c r="AH130" s="285">
        <v>0</v>
      </c>
      <c r="AI130" s="285">
        <v>0</v>
      </c>
      <c r="AJ130" s="285">
        <v>-59</v>
      </c>
      <c r="AK130" s="285">
        <v>-175</v>
      </c>
      <c r="AL130" s="285">
        <v>-571</v>
      </c>
      <c r="AM130" s="285">
        <v>1258807.5</v>
      </c>
      <c r="AN130" s="285">
        <v>-6219.5</v>
      </c>
      <c r="AO130" s="285">
        <v>-692</v>
      </c>
      <c r="AP130" s="285">
        <v>-2586</v>
      </c>
      <c r="AQ130" s="285">
        <v>0</v>
      </c>
      <c r="AR130" s="285">
        <v>0</v>
      </c>
      <c r="AS130" s="285">
        <v>0</v>
      </c>
      <c r="AT130" s="285">
        <v>0</v>
      </c>
      <c r="AU130" s="285">
        <v>0</v>
      </c>
      <c r="AV130" s="285">
        <v>0</v>
      </c>
    </row>
    <row r="131" spans="1:48" x14ac:dyDescent="0.35">
      <c r="A131" s="285" t="s">
        <v>10</v>
      </c>
      <c r="B131" s="285">
        <v>1</v>
      </c>
      <c r="C131" s="285">
        <v>4006</v>
      </c>
      <c r="D131" s="285">
        <v>4</v>
      </c>
      <c r="E131" s="285" t="s">
        <v>157</v>
      </c>
      <c r="F131" s="285"/>
      <c r="G131" s="285">
        <v>0</v>
      </c>
      <c r="H131" s="285">
        <v>-1086.24</v>
      </c>
      <c r="I131" s="285">
        <v>-39266.019999999997</v>
      </c>
      <c r="J131" s="285">
        <v>45.5</v>
      </c>
      <c r="K131" s="285">
        <v>360589.9</v>
      </c>
      <c r="L131" s="285">
        <v>1.92</v>
      </c>
      <c r="M131" s="285">
        <v>-854.04</v>
      </c>
      <c r="N131" s="285">
        <v>-1553.08</v>
      </c>
      <c r="O131" s="285">
        <v>313309.38</v>
      </c>
      <c r="P131" s="285">
        <v>81.819999999999993</v>
      </c>
      <c r="Q131" s="285">
        <v>-815.09</v>
      </c>
      <c r="R131" s="285">
        <v>-6772.89</v>
      </c>
      <c r="S131" s="285">
        <v>76849.87</v>
      </c>
      <c r="T131" s="285">
        <v>0</v>
      </c>
      <c r="U131" s="285">
        <v>0</v>
      </c>
      <c r="V131" s="285">
        <v>-1137.07</v>
      </c>
      <c r="W131" s="285">
        <v>-1602.89</v>
      </c>
      <c r="X131" s="285">
        <v>-168.95</v>
      </c>
      <c r="Y131" s="285">
        <v>270932.09999999998</v>
      </c>
      <c r="Z131" s="285">
        <v>-31.01</v>
      </c>
      <c r="AA131" s="285">
        <v>-960.18</v>
      </c>
      <c r="AB131" s="285">
        <v>79.16</v>
      </c>
      <c r="AC131" s="285">
        <v>233942.52</v>
      </c>
      <c r="AD131" s="285">
        <v>-167.31</v>
      </c>
      <c r="AE131" s="285">
        <v>-190.15</v>
      </c>
      <c r="AF131" s="285">
        <v>-1774.43</v>
      </c>
      <c r="AG131" s="285">
        <v>57320.89</v>
      </c>
      <c r="AH131" s="285">
        <v>0</v>
      </c>
      <c r="AI131" s="285">
        <v>0</v>
      </c>
      <c r="AJ131" s="285">
        <v>-54.42</v>
      </c>
      <c r="AK131" s="285">
        <v>-1719.29</v>
      </c>
      <c r="AL131" s="285">
        <v>-35.89</v>
      </c>
      <c r="AM131" s="285">
        <v>276861.42</v>
      </c>
      <c r="AN131" s="285">
        <v>-171.78</v>
      </c>
      <c r="AO131" s="285">
        <v>-1464.98</v>
      </c>
      <c r="AP131" s="285">
        <v>-415.62</v>
      </c>
      <c r="AQ131" s="285">
        <v>0</v>
      </c>
      <c r="AR131" s="285">
        <v>0</v>
      </c>
      <c r="AS131" s="285">
        <v>0</v>
      </c>
      <c r="AT131" s="285">
        <v>0</v>
      </c>
      <c r="AU131" s="285">
        <v>0</v>
      </c>
      <c r="AV131" s="285">
        <v>0</v>
      </c>
    </row>
    <row r="132" spans="1:48" x14ac:dyDescent="0.35">
      <c r="A132" s="285" t="s">
        <v>10</v>
      </c>
      <c r="B132" s="285">
        <v>1</v>
      </c>
      <c r="C132" s="285">
        <v>4007</v>
      </c>
      <c r="D132" s="285">
        <v>4</v>
      </c>
      <c r="E132" s="285" t="s">
        <v>158</v>
      </c>
      <c r="F132" s="285"/>
      <c r="G132" s="285">
        <v>0</v>
      </c>
      <c r="H132" s="285">
        <v>12.5</v>
      </c>
      <c r="I132" s="285">
        <v>10</v>
      </c>
      <c r="J132" s="285">
        <v>21.25</v>
      </c>
      <c r="K132" s="285">
        <v>7995</v>
      </c>
      <c r="L132" s="285">
        <v>-20</v>
      </c>
      <c r="M132" s="285">
        <v>-51.25</v>
      </c>
      <c r="N132" s="285">
        <v>-15</v>
      </c>
      <c r="O132" s="285">
        <v>8295</v>
      </c>
      <c r="P132" s="285">
        <v>-181.25</v>
      </c>
      <c r="Q132" s="285">
        <v>-107.5</v>
      </c>
      <c r="R132" s="285">
        <v>-201.93</v>
      </c>
      <c r="S132" s="285">
        <v>6571.25</v>
      </c>
      <c r="T132" s="285">
        <v>0</v>
      </c>
      <c r="U132" s="285">
        <v>0</v>
      </c>
      <c r="V132" s="285">
        <v>-121.25</v>
      </c>
      <c r="W132" s="285">
        <v>118.75</v>
      </c>
      <c r="X132" s="285">
        <v>31.25</v>
      </c>
      <c r="Y132" s="285">
        <v>8491.25</v>
      </c>
      <c r="Z132" s="285">
        <v>-5</v>
      </c>
      <c r="AA132" s="285">
        <v>-62.5</v>
      </c>
      <c r="AB132" s="285">
        <v>2.5</v>
      </c>
      <c r="AC132" s="285">
        <v>8723.75</v>
      </c>
      <c r="AD132" s="285">
        <v>-102.5</v>
      </c>
      <c r="AE132" s="285">
        <v>-70</v>
      </c>
      <c r="AF132" s="285">
        <v>-122.24</v>
      </c>
      <c r="AG132" s="285">
        <v>6712.5</v>
      </c>
      <c r="AH132" s="285">
        <v>0</v>
      </c>
      <c r="AI132" s="285">
        <v>0</v>
      </c>
      <c r="AJ132" s="285">
        <v>138.75</v>
      </c>
      <c r="AK132" s="285">
        <v>251.25</v>
      </c>
      <c r="AL132" s="285">
        <v>-58.75</v>
      </c>
      <c r="AM132" s="285">
        <v>9031.25</v>
      </c>
      <c r="AN132" s="285">
        <v>-1.25</v>
      </c>
      <c r="AO132" s="285">
        <v>-63.75</v>
      </c>
      <c r="AP132" s="285">
        <v>-5</v>
      </c>
      <c r="AQ132" s="285">
        <v>0</v>
      </c>
      <c r="AR132" s="285">
        <v>0</v>
      </c>
      <c r="AS132" s="285">
        <v>0</v>
      </c>
      <c r="AT132" s="285">
        <v>0</v>
      </c>
      <c r="AU132" s="285">
        <v>0</v>
      </c>
      <c r="AV132" s="285">
        <v>0</v>
      </c>
    </row>
    <row r="133" spans="1:48" x14ac:dyDescent="0.35">
      <c r="A133" s="285" t="s">
        <v>10</v>
      </c>
      <c r="B133" s="285">
        <v>1</v>
      </c>
      <c r="C133" s="285">
        <v>4008</v>
      </c>
      <c r="D133" s="285">
        <v>4</v>
      </c>
      <c r="E133" s="285" t="s">
        <v>159</v>
      </c>
      <c r="F133" s="285"/>
      <c r="G133" s="285">
        <v>0</v>
      </c>
      <c r="H133" s="285">
        <v>10</v>
      </c>
      <c r="I133" s="285">
        <v>3.2</v>
      </c>
      <c r="J133" s="285">
        <v>0</v>
      </c>
      <c r="K133" s="285">
        <v>71414.649999999994</v>
      </c>
      <c r="L133" s="285">
        <v>14829.05</v>
      </c>
      <c r="M133" s="285">
        <v>-166.35</v>
      </c>
      <c r="N133" s="285">
        <v>-307.60000000000002</v>
      </c>
      <c r="O133" s="285">
        <v>62043.25</v>
      </c>
      <c r="P133" s="285">
        <v>17.100000000000001</v>
      </c>
      <c r="Q133" s="285">
        <v>-160.85</v>
      </c>
      <c r="R133" s="285">
        <v>-1341.63</v>
      </c>
      <c r="S133" s="285">
        <v>15218.7</v>
      </c>
      <c r="T133" s="285">
        <v>0</v>
      </c>
      <c r="U133" s="285">
        <v>0</v>
      </c>
      <c r="V133" s="285">
        <v>-225.45</v>
      </c>
      <c r="W133" s="285">
        <v>-317.39999999999998</v>
      </c>
      <c r="X133" s="285">
        <v>-33.450000000000003</v>
      </c>
      <c r="Y133" s="285">
        <v>87877.52</v>
      </c>
      <c r="Z133" s="285">
        <v>2.16</v>
      </c>
      <c r="AA133" s="285">
        <v>-305.54000000000002</v>
      </c>
      <c r="AB133" s="285">
        <v>33.200000000000003</v>
      </c>
      <c r="AC133" s="285">
        <v>75874.44</v>
      </c>
      <c r="AD133" s="285">
        <v>-50.82</v>
      </c>
      <c r="AE133" s="285">
        <v>-105.38</v>
      </c>
      <c r="AF133" s="285">
        <v>-542.63</v>
      </c>
      <c r="AG133" s="285">
        <v>18591.78</v>
      </c>
      <c r="AH133" s="285">
        <v>0</v>
      </c>
      <c r="AI133" s="285">
        <v>0</v>
      </c>
      <c r="AJ133" s="285">
        <v>-17.28</v>
      </c>
      <c r="AK133" s="285">
        <v>-556.44000000000005</v>
      </c>
      <c r="AL133" s="285">
        <v>-8.58</v>
      </c>
      <c r="AM133" s="285">
        <v>88591.02</v>
      </c>
      <c r="AN133" s="285">
        <v>-55.26</v>
      </c>
      <c r="AO133" s="285">
        <v>-468.12</v>
      </c>
      <c r="AP133" s="285">
        <v>-133.32</v>
      </c>
      <c r="AQ133" s="285">
        <v>0</v>
      </c>
      <c r="AR133" s="285">
        <v>0</v>
      </c>
      <c r="AS133" s="285">
        <v>0</v>
      </c>
      <c r="AT133" s="285">
        <v>0</v>
      </c>
      <c r="AU133" s="285">
        <v>0</v>
      </c>
      <c r="AV133" s="285">
        <v>0</v>
      </c>
    </row>
    <row r="134" spans="1:48" x14ac:dyDescent="0.35">
      <c r="A134" s="285" t="s">
        <v>10</v>
      </c>
      <c r="B134" s="285">
        <v>1</v>
      </c>
      <c r="C134" s="285">
        <v>4009</v>
      </c>
      <c r="D134" s="285">
        <v>4</v>
      </c>
      <c r="E134" s="285" t="s">
        <v>160</v>
      </c>
      <c r="F134" s="285"/>
      <c r="G134" s="285">
        <v>0</v>
      </c>
      <c r="H134" s="285">
        <v>8.51</v>
      </c>
      <c r="I134" s="285">
        <v>2.72</v>
      </c>
      <c r="J134" s="285">
        <v>0</v>
      </c>
      <c r="K134" s="285">
        <v>60712.2</v>
      </c>
      <c r="L134" s="285">
        <v>12608.88</v>
      </c>
      <c r="M134" s="285">
        <v>-141.41999999999999</v>
      </c>
      <c r="N134" s="285">
        <v>-261.52999999999997</v>
      </c>
      <c r="O134" s="285">
        <v>52745.91</v>
      </c>
      <c r="P134" s="285">
        <v>14.53</v>
      </c>
      <c r="Q134" s="285">
        <v>-136.76</v>
      </c>
      <c r="R134" s="285">
        <v>-1140.5999999999999</v>
      </c>
      <c r="S134" s="285">
        <v>12940.5</v>
      </c>
      <c r="T134" s="285">
        <v>0</v>
      </c>
      <c r="U134" s="285">
        <v>0</v>
      </c>
      <c r="V134" s="285">
        <v>-191.65</v>
      </c>
      <c r="W134" s="285">
        <v>-270.02</v>
      </c>
      <c r="X134" s="285">
        <v>-28.46</v>
      </c>
      <c r="Y134" s="285">
        <v>62254.92</v>
      </c>
      <c r="Z134" s="285">
        <v>-0.21</v>
      </c>
      <c r="AA134" s="285">
        <v>-217.73</v>
      </c>
      <c r="AB134" s="285">
        <v>21.85</v>
      </c>
      <c r="AC134" s="285">
        <v>53753.93</v>
      </c>
      <c r="AD134" s="285">
        <v>-36.76</v>
      </c>
      <c r="AE134" s="285">
        <v>-68.33</v>
      </c>
      <c r="AF134" s="285">
        <v>-391.7</v>
      </c>
      <c r="AG134" s="285">
        <v>13173.69</v>
      </c>
      <c r="AH134" s="285">
        <v>0</v>
      </c>
      <c r="AI134" s="285">
        <v>0</v>
      </c>
      <c r="AJ134" s="285">
        <v>-12.38</v>
      </c>
      <c r="AK134" s="285">
        <v>-394.49</v>
      </c>
      <c r="AL134" s="285">
        <v>-6.78</v>
      </c>
      <c r="AM134" s="285">
        <v>62762.29</v>
      </c>
      <c r="AN134" s="285">
        <v>-39.130000000000003</v>
      </c>
      <c r="AO134" s="285">
        <v>-331.99</v>
      </c>
      <c r="AP134" s="285">
        <v>-94.43</v>
      </c>
      <c r="AQ134" s="285">
        <v>0</v>
      </c>
      <c r="AR134" s="285">
        <v>0</v>
      </c>
      <c r="AS134" s="285">
        <v>0</v>
      </c>
      <c r="AT134" s="285">
        <v>0</v>
      </c>
      <c r="AU134" s="285">
        <v>0</v>
      </c>
      <c r="AV134" s="285">
        <v>0</v>
      </c>
    </row>
    <row r="135" spans="1:48" x14ac:dyDescent="0.35">
      <c r="A135" s="285" t="s">
        <v>10</v>
      </c>
      <c r="B135" s="285">
        <v>1</v>
      </c>
      <c r="C135" s="285">
        <v>4010</v>
      </c>
      <c r="D135" s="285">
        <v>4</v>
      </c>
      <c r="E135" s="285" t="s">
        <v>161</v>
      </c>
      <c r="F135" s="285"/>
      <c r="G135" s="285">
        <v>0</v>
      </c>
      <c r="H135" s="285">
        <v>0</v>
      </c>
      <c r="I135" s="285">
        <v>0</v>
      </c>
      <c r="J135" s="285">
        <v>0</v>
      </c>
      <c r="K135" s="285">
        <v>0</v>
      </c>
      <c r="L135" s="285">
        <v>0</v>
      </c>
      <c r="M135" s="285">
        <v>0</v>
      </c>
      <c r="N135" s="285">
        <v>0</v>
      </c>
      <c r="O135" s="285">
        <v>0</v>
      </c>
      <c r="P135" s="285">
        <v>0</v>
      </c>
      <c r="Q135" s="285">
        <v>0</v>
      </c>
      <c r="R135" s="285">
        <v>0</v>
      </c>
      <c r="S135" s="285">
        <v>58941</v>
      </c>
      <c r="T135" s="285">
        <v>0</v>
      </c>
      <c r="U135" s="285">
        <v>0</v>
      </c>
      <c r="V135" s="285">
        <v>0</v>
      </c>
      <c r="W135" s="285">
        <v>0</v>
      </c>
      <c r="X135" s="285">
        <v>0</v>
      </c>
      <c r="Y135" s="285">
        <v>0</v>
      </c>
      <c r="Z135" s="285">
        <v>0</v>
      </c>
      <c r="AA135" s="285">
        <v>0</v>
      </c>
      <c r="AB135" s="285">
        <v>0</v>
      </c>
      <c r="AC135" s="285">
        <v>0</v>
      </c>
      <c r="AD135" s="285">
        <v>0</v>
      </c>
      <c r="AE135" s="285">
        <v>0</v>
      </c>
      <c r="AF135" s="285">
        <v>0</v>
      </c>
      <c r="AG135" s="285">
        <v>61989</v>
      </c>
      <c r="AH135" s="285">
        <v>0</v>
      </c>
      <c r="AI135" s="285">
        <v>0</v>
      </c>
      <c r="AJ135" s="285">
        <v>0</v>
      </c>
      <c r="AK135" s="285">
        <v>0</v>
      </c>
      <c r="AL135" s="285">
        <v>0</v>
      </c>
      <c r="AM135" s="285">
        <v>0</v>
      </c>
      <c r="AN135" s="285">
        <v>0</v>
      </c>
      <c r="AO135" s="285">
        <v>0</v>
      </c>
      <c r="AP135" s="285">
        <v>0</v>
      </c>
      <c r="AQ135" s="285">
        <v>0</v>
      </c>
      <c r="AR135" s="285">
        <v>0</v>
      </c>
      <c r="AS135" s="285">
        <v>0</v>
      </c>
      <c r="AT135" s="285">
        <v>0</v>
      </c>
      <c r="AU135" s="285">
        <v>0</v>
      </c>
      <c r="AV135" s="285">
        <v>0</v>
      </c>
    </row>
    <row r="136" spans="1:48" x14ac:dyDescent="0.35">
      <c r="A136" s="285" t="s">
        <v>10</v>
      </c>
      <c r="B136" s="285">
        <v>1</v>
      </c>
      <c r="C136" s="285">
        <v>4015</v>
      </c>
      <c r="D136" s="285">
        <v>4</v>
      </c>
      <c r="E136" s="285" t="s">
        <v>162</v>
      </c>
      <c r="F136" s="285"/>
      <c r="G136" s="285">
        <v>0</v>
      </c>
      <c r="H136" s="285">
        <v>0</v>
      </c>
      <c r="I136" s="285">
        <v>0</v>
      </c>
      <c r="J136" s="285">
        <v>5500</v>
      </c>
      <c r="K136" s="285">
        <v>0</v>
      </c>
      <c r="L136" s="285">
        <v>0</v>
      </c>
      <c r="M136" s="285">
        <v>3000</v>
      </c>
      <c r="N136" s="285">
        <v>0</v>
      </c>
      <c r="O136" s="285">
        <v>0</v>
      </c>
      <c r="P136" s="285">
        <v>0</v>
      </c>
      <c r="Q136" s="285">
        <v>0</v>
      </c>
      <c r="R136" s="285">
        <v>0</v>
      </c>
      <c r="S136" s="285">
        <v>0</v>
      </c>
      <c r="T136" s="285">
        <v>0</v>
      </c>
      <c r="U136" s="285">
        <v>0</v>
      </c>
      <c r="V136" s="285">
        <v>0</v>
      </c>
      <c r="W136" s="285">
        <v>0</v>
      </c>
      <c r="X136" s="285">
        <v>7174.39</v>
      </c>
      <c r="Y136" s="285">
        <v>0</v>
      </c>
      <c r="Z136" s="285">
        <v>325.61</v>
      </c>
      <c r="AA136" s="285">
        <v>0</v>
      </c>
      <c r="AB136" s="285">
        <v>0</v>
      </c>
      <c r="AC136" s="285">
        <v>0</v>
      </c>
      <c r="AD136" s="285">
        <v>0</v>
      </c>
      <c r="AE136" s="285">
        <v>0</v>
      </c>
      <c r="AF136" s="285">
        <v>0</v>
      </c>
      <c r="AG136" s="285">
        <v>0</v>
      </c>
      <c r="AH136" s="285">
        <v>0</v>
      </c>
      <c r="AI136" s="285">
        <v>0</v>
      </c>
      <c r="AJ136" s="285">
        <v>0</v>
      </c>
      <c r="AK136" s="285">
        <v>0</v>
      </c>
      <c r="AL136" s="285">
        <v>7500</v>
      </c>
      <c r="AM136" s="285">
        <v>0</v>
      </c>
      <c r="AN136" s="285">
        <v>2500</v>
      </c>
      <c r="AO136" s="285">
        <v>0</v>
      </c>
      <c r="AP136" s="285">
        <v>1000</v>
      </c>
      <c r="AQ136" s="285">
        <v>0</v>
      </c>
      <c r="AR136" s="285">
        <v>0</v>
      </c>
      <c r="AS136" s="285">
        <v>0</v>
      </c>
      <c r="AT136" s="285">
        <v>0</v>
      </c>
      <c r="AU136" s="285">
        <v>0</v>
      </c>
      <c r="AV136" s="285">
        <v>0</v>
      </c>
    </row>
    <row r="137" spans="1:48" x14ac:dyDescent="0.35">
      <c r="A137" s="285" t="s">
        <v>10</v>
      </c>
      <c r="B137" s="285">
        <v>1</v>
      </c>
      <c r="C137" s="285">
        <v>4020</v>
      </c>
      <c r="D137" s="285">
        <v>4</v>
      </c>
      <c r="E137" s="285" t="s">
        <v>163</v>
      </c>
      <c r="F137" s="285"/>
      <c r="G137" s="285">
        <v>0</v>
      </c>
      <c r="H137" s="285">
        <v>0</v>
      </c>
      <c r="I137" s="285">
        <v>0</v>
      </c>
      <c r="J137" s="285">
        <v>0</v>
      </c>
      <c r="K137" s="285">
        <v>0</v>
      </c>
      <c r="L137" s="285">
        <v>0</v>
      </c>
      <c r="M137" s="285">
        <v>8358.7900000000009</v>
      </c>
      <c r="N137" s="285">
        <v>0</v>
      </c>
      <c r="O137" s="285">
        <v>0</v>
      </c>
      <c r="P137" s="285">
        <v>0</v>
      </c>
      <c r="Q137" s="285">
        <v>6297.73</v>
      </c>
      <c r="R137" s="285">
        <v>0</v>
      </c>
      <c r="S137" s="285">
        <v>0</v>
      </c>
      <c r="T137" s="285">
        <v>0</v>
      </c>
      <c r="U137" s="285">
        <v>0</v>
      </c>
      <c r="V137" s="285">
        <v>0</v>
      </c>
      <c r="W137" s="285">
        <v>0</v>
      </c>
      <c r="X137" s="285">
        <v>0</v>
      </c>
      <c r="Y137" s="285">
        <v>0</v>
      </c>
      <c r="Z137" s="285">
        <v>0</v>
      </c>
      <c r="AA137" s="285">
        <v>4118.3999999999996</v>
      </c>
      <c r="AB137" s="285">
        <v>0</v>
      </c>
      <c r="AC137" s="285">
        <v>0</v>
      </c>
      <c r="AD137" s="285">
        <v>2745.6</v>
      </c>
      <c r="AE137" s="285">
        <v>0</v>
      </c>
      <c r="AF137" s="285">
        <v>-968.21</v>
      </c>
      <c r="AG137" s="285">
        <v>0</v>
      </c>
      <c r="AH137" s="285">
        <v>0</v>
      </c>
      <c r="AI137" s="285">
        <v>0</v>
      </c>
      <c r="AJ137" s="285">
        <v>0</v>
      </c>
      <c r="AK137" s="285">
        <v>0</v>
      </c>
      <c r="AL137" s="285">
        <v>0</v>
      </c>
      <c r="AM137" s="285">
        <v>0</v>
      </c>
      <c r="AN137" s="285">
        <v>0</v>
      </c>
      <c r="AO137" s="285">
        <v>0</v>
      </c>
      <c r="AP137" s="285">
        <v>4347.2</v>
      </c>
      <c r="AQ137" s="285">
        <v>0</v>
      </c>
      <c r="AR137" s="285">
        <v>0</v>
      </c>
      <c r="AS137" s="285">
        <v>0</v>
      </c>
      <c r="AT137" s="285">
        <v>0</v>
      </c>
      <c r="AU137" s="285">
        <v>0</v>
      </c>
      <c r="AV137" s="285">
        <v>0</v>
      </c>
    </row>
    <row r="138" spans="1:48" x14ac:dyDescent="0.35">
      <c r="A138" s="285" t="s">
        <v>10</v>
      </c>
      <c r="B138" s="285">
        <v>1</v>
      </c>
      <c r="C138" s="285">
        <v>4021</v>
      </c>
      <c r="D138" s="285">
        <v>4</v>
      </c>
      <c r="E138" s="285" t="s">
        <v>164</v>
      </c>
      <c r="F138" s="285"/>
      <c r="G138" s="285">
        <v>0</v>
      </c>
      <c r="H138" s="285">
        <v>0</v>
      </c>
      <c r="I138" s="285">
        <v>0</v>
      </c>
      <c r="J138" s="285">
        <v>0</v>
      </c>
      <c r="K138" s="285">
        <v>0</v>
      </c>
      <c r="L138" s="285">
        <v>0</v>
      </c>
      <c r="M138" s="285">
        <v>4122.1499999999996</v>
      </c>
      <c r="N138" s="285">
        <v>0</v>
      </c>
      <c r="O138" s="285">
        <v>0</v>
      </c>
      <c r="P138" s="285">
        <v>0</v>
      </c>
      <c r="Q138" s="285">
        <v>515.27</v>
      </c>
      <c r="R138" s="285">
        <v>0</v>
      </c>
      <c r="S138" s="285">
        <v>0</v>
      </c>
      <c r="T138" s="285">
        <v>0</v>
      </c>
      <c r="U138" s="285">
        <v>0</v>
      </c>
      <c r="V138" s="285">
        <v>0</v>
      </c>
      <c r="W138" s="285">
        <v>0</v>
      </c>
      <c r="X138" s="285">
        <v>0</v>
      </c>
      <c r="Y138" s="285">
        <v>0</v>
      </c>
      <c r="Z138" s="285">
        <v>0</v>
      </c>
      <c r="AA138" s="285">
        <v>4118.3999999999996</v>
      </c>
      <c r="AB138" s="285">
        <v>0</v>
      </c>
      <c r="AC138" s="285">
        <v>0</v>
      </c>
      <c r="AD138" s="285">
        <v>4118.3999999999996</v>
      </c>
      <c r="AE138" s="285">
        <v>0</v>
      </c>
      <c r="AF138" s="285">
        <v>0</v>
      </c>
      <c r="AG138" s="285">
        <v>0</v>
      </c>
      <c r="AH138" s="285">
        <v>0</v>
      </c>
      <c r="AI138" s="285">
        <v>0</v>
      </c>
      <c r="AJ138" s="285">
        <v>0</v>
      </c>
      <c r="AK138" s="285">
        <v>0</v>
      </c>
      <c r="AL138" s="285">
        <v>0</v>
      </c>
      <c r="AM138" s="285">
        <v>0</v>
      </c>
      <c r="AN138" s="285">
        <v>0</v>
      </c>
      <c r="AO138" s="285">
        <v>0</v>
      </c>
      <c r="AP138" s="285">
        <v>2974.4</v>
      </c>
      <c r="AQ138" s="285">
        <v>0</v>
      </c>
      <c r="AR138" s="285">
        <v>0</v>
      </c>
      <c r="AS138" s="285">
        <v>0</v>
      </c>
      <c r="AT138" s="285">
        <v>0</v>
      </c>
      <c r="AU138" s="285">
        <v>0</v>
      </c>
      <c r="AV138" s="285">
        <v>0</v>
      </c>
    </row>
    <row r="139" spans="1:48" x14ac:dyDescent="0.35">
      <c r="A139" s="285" t="s">
        <v>10</v>
      </c>
      <c r="B139" s="285">
        <v>1</v>
      </c>
      <c r="C139" s="285">
        <v>4022</v>
      </c>
      <c r="D139" s="285">
        <v>4</v>
      </c>
      <c r="E139" s="285" t="s">
        <v>165</v>
      </c>
      <c r="F139" s="285"/>
      <c r="G139" s="285">
        <v>0</v>
      </c>
      <c r="H139" s="285">
        <v>0</v>
      </c>
      <c r="I139" s="285">
        <v>0</v>
      </c>
      <c r="J139" s="285">
        <v>0</v>
      </c>
      <c r="K139" s="285">
        <v>0</v>
      </c>
      <c r="L139" s="285">
        <v>0</v>
      </c>
      <c r="M139" s="285">
        <v>1259.54</v>
      </c>
      <c r="N139" s="285">
        <v>0</v>
      </c>
      <c r="O139" s="285">
        <v>0</v>
      </c>
      <c r="P139" s="285">
        <v>0</v>
      </c>
      <c r="Q139" s="285">
        <v>629.78</v>
      </c>
      <c r="R139" s="285">
        <v>0</v>
      </c>
      <c r="S139" s="285">
        <v>0</v>
      </c>
      <c r="T139" s="285">
        <v>0</v>
      </c>
      <c r="U139" s="285">
        <v>0</v>
      </c>
      <c r="V139" s="285">
        <v>0</v>
      </c>
      <c r="W139" s="285">
        <v>0</v>
      </c>
      <c r="X139" s="285">
        <v>0</v>
      </c>
      <c r="Y139" s="285">
        <v>0</v>
      </c>
      <c r="Z139" s="285">
        <v>0</v>
      </c>
      <c r="AA139" s="285">
        <v>0</v>
      </c>
      <c r="AB139" s="285">
        <v>0</v>
      </c>
      <c r="AC139" s="285">
        <v>0</v>
      </c>
      <c r="AD139" s="285">
        <v>0</v>
      </c>
      <c r="AE139" s="285">
        <v>0</v>
      </c>
      <c r="AF139" s="285">
        <v>0</v>
      </c>
      <c r="AG139" s="285">
        <v>0</v>
      </c>
      <c r="AH139" s="285">
        <v>0</v>
      </c>
      <c r="AI139" s="285">
        <v>0</v>
      </c>
      <c r="AJ139" s="285">
        <v>0</v>
      </c>
      <c r="AK139" s="285">
        <v>2745.6</v>
      </c>
      <c r="AL139" s="285">
        <v>0</v>
      </c>
      <c r="AM139" s="285">
        <v>0</v>
      </c>
      <c r="AN139" s="285">
        <v>0</v>
      </c>
      <c r="AO139" s="285">
        <v>0</v>
      </c>
      <c r="AP139" s="285">
        <v>1372.8</v>
      </c>
      <c r="AQ139" s="285">
        <v>0</v>
      </c>
      <c r="AR139" s="285">
        <v>0</v>
      </c>
      <c r="AS139" s="285">
        <v>0</v>
      </c>
      <c r="AT139" s="285">
        <v>0</v>
      </c>
      <c r="AU139" s="285">
        <v>0</v>
      </c>
      <c r="AV139" s="285">
        <v>0</v>
      </c>
    </row>
    <row r="140" spans="1:48" x14ac:dyDescent="0.35">
      <c r="A140" s="285" t="s">
        <v>10</v>
      </c>
      <c r="B140" s="285">
        <v>1</v>
      </c>
      <c r="C140" s="285">
        <v>4023</v>
      </c>
      <c r="D140" s="285">
        <v>4</v>
      </c>
      <c r="E140" s="285" t="s">
        <v>166</v>
      </c>
      <c r="F140" s="285"/>
      <c r="G140" s="285">
        <v>0</v>
      </c>
      <c r="H140" s="285">
        <v>0</v>
      </c>
      <c r="I140" s="285">
        <v>0</v>
      </c>
      <c r="J140" s="285">
        <v>0</v>
      </c>
      <c r="K140" s="285">
        <v>0</v>
      </c>
      <c r="L140" s="285">
        <v>0</v>
      </c>
      <c r="M140" s="285">
        <v>1488.55</v>
      </c>
      <c r="N140" s="285">
        <v>0</v>
      </c>
      <c r="O140" s="285">
        <v>0</v>
      </c>
      <c r="P140" s="285">
        <v>0</v>
      </c>
      <c r="Q140" s="285">
        <v>744.28</v>
      </c>
      <c r="R140" s="285">
        <v>0</v>
      </c>
      <c r="S140" s="285">
        <v>0</v>
      </c>
      <c r="T140" s="285">
        <v>0</v>
      </c>
      <c r="U140" s="285">
        <v>0</v>
      </c>
      <c r="V140" s="285">
        <v>0</v>
      </c>
      <c r="W140" s="285">
        <v>0</v>
      </c>
      <c r="X140" s="285">
        <v>0</v>
      </c>
      <c r="Y140" s="285">
        <v>0</v>
      </c>
      <c r="Z140" s="285">
        <v>0</v>
      </c>
      <c r="AA140" s="285">
        <v>1487.2</v>
      </c>
      <c r="AB140" s="285">
        <v>0</v>
      </c>
      <c r="AC140" s="285">
        <v>0</v>
      </c>
      <c r="AD140" s="285">
        <v>1487.2</v>
      </c>
      <c r="AE140" s="285">
        <v>0</v>
      </c>
      <c r="AF140" s="285">
        <v>0</v>
      </c>
      <c r="AG140" s="285">
        <v>0</v>
      </c>
      <c r="AH140" s="285">
        <v>0</v>
      </c>
      <c r="AI140" s="285">
        <v>0</v>
      </c>
      <c r="AJ140" s="285">
        <v>0</v>
      </c>
      <c r="AK140" s="285">
        <v>0</v>
      </c>
      <c r="AL140" s="285">
        <v>0</v>
      </c>
      <c r="AM140" s="285">
        <v>0</v>
      </c>
      <c r="AN140" s="285">
        <v>0</v>
      </c>
      <c r="AO140" s="285">
        <v>0</v>
      </c>
      <c r="AP140" s="285">
        <v>0</v>
      </c>
      <c r="AQ140" s="285">
        <v>0</v>
      </c>
      <c r="AR140" s="285">
        <v>0</v>
      </c>
      <c r="AS140" s="285">
        <v>0</v>
      </c>
      <c r="AT140" s="285">
        <v>0</v>
      </c>
      <c r="AU140" s="285">
        <v>0</v>
      </c>
      <c r="AV140" s="285">
        <v>0</v>
      </c>
    </row>
    <row r="141" spans="1:48" x14ac:dyDescent="0.35">
      <c r="A141" s="285" t="s">
        <v>10</v>
      </c>
      <c r="B141" s="285">
        <v>1</v>
      </c>
      <c r="C141" s="285">
        <v>4025</v>
      </c>
      <c r="D141" s="285">
        <v>4</v>
      </c>
      <c r="E141" s="285" t="s">
        <v>167</v>
      </c>
      <c r="F141" s="285"/>
      <c r="G141" s="285">
        <v>0</v>
      </c>
      <c r="H141" s="285">
        <v>0</v>
      </c>
      <c r="I141" s="285">
        <v>0</v>
      </c>
      <c r="J141" s="285">
        <v>5000</v>
      </c>
      <c r="K141" s="285">
        <v>0</v>
      </c>
      <c r="L141" s="285">
        <v>0</v>
      </c>
      <c r="M141" s="285">
        <v>0</v>
      </c>
      <c r="N141" s="285">
        <v>0</v>
      </c>
      <c r="O141" s="285">
        <v>0</v>
      </c>
      <c r="P141" s="285">
        <v>0</v>
      </c>
      <c r="Q141" s="285">
        <v>0</v>
      </c>
      <c r="R141" s="285">
        <v>0</v>
      </c>
      <c r="S141" s="285">
        <v>0</v>
      </c>
      <c r="T141" s="285">
        <v>0</v>
      </c>
      <c r="U141" s="285">
        <v>0</v>
      </c>
      <c r="V141" s="285">
        <v>0</v>
      </c>
      <c r="W141" s="285">
        <v>0</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c r="AQ141" s="285">
        <v>0</v>
      </c>
      <c r="AR141" s="285">
        <v>0</v>
      </c>
      <c r="AS141" s="285">
        <v>0</v>
      </c>
      <c r="AT141" s="285">
        <v>0</v>
      </c>
      <c r="AU141" s="285">
        <v>0</v>
      </c>
      <c r="AV141" s="285">
        <v>0</v>
      </c>
    </row>
    <row r="142" spans="1:48" x14ac:dyDescent="0.35">
      <c r="A142" s="285" t="s">
        <v>10</v>
      </c>
      <c r="B142" s="285">
        <v>1</v>
      </c>
      <c r="C142" s="285">
        <v>4026</v>
      </c>
      <c r="D142" s="285">
        <v>4</v>
      </c>
      <c r="E142" s="285"/>
      <c r="F142" s="285"/>
      <c r="G142" s="285">
        <v>0</v>
      </c>
      <c r="H142" s="285">
        <v>0</v>
      </c>
      <c r="I142" s="285">
        <v>0</v>
      </c>
      <c r="J142" s="285">
        <v>0</v>
      </c>
      <c r="K142" s="285">
        <v>0</v>
      </c>
      <c r="L142" s="285">
        <v>0</v>
      </c>
      <c r="M142" s="285">
        <v>0</v>
      </c>
      <c r="N142" s="285">
        <v>0</v>
      </c>
      <c r="O142" s="285">
        <v>0</v>
      </c>
      <c r="P142" s="285">
        <v>0</v>
      </c>
      <c r="Q142" s="285">
        <v>0</v>
      </c>
      <c r="R142" s="285">
        <v>0</v>
      </c>
      <c r="S142" s="285">
        <v>0</v>
      </c>
      <c r="T142" s="285">
        <v>0</v>
      </c>
      <c r="U142" s="285">
        <v>0</v>
      </c>
      <c r="V142" s="285">
        <v>0</v>
      </c>
      <c r="W142" s="285">
        <v>0</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c r="AQ142" s="285">
        <v>0</v>
      </c>
      <c r="AR142" s="285">
        <v>0</v>
      </c>
      <c r="AS142" s="285">
        <v>0</v>
      </c>
      <c r="AT142" s="285">
        <v>0</v>
      </c>
      <c r="AU142" s="285">
        <v>0</v>
      </c>
      <c r="AV142" s="285">
        <v>0</v>
      </c>
    </row>
    <row r="143" spans="1:48" x14ac:dyDescent="0.35">
      <c r="A143" s="285" t="s">
        <v>10</v>
      </c>
      <c r="B143" s="285">
        <v>1</v>
      </c>
      <c r="C143" s="285">
        <v>4027</v>
      </c>
      <c r="D143" s="285">
        <v>4</v>
      </c>
      <c r="E143" s="285" t="s">
        <v>168</v>
      </c>
      <c r="F143" s="285"/>
      <c r="G143" s="285">
        <v>0</v>
      </c>
      <c r="H143" s="285">
        <v>0</v>
      </c>
      <c r="I143" s="285">
        <v>0</v>
      </c>
      <c r="J143" s="285">
        <v>0</v>
      </c>
      <c r="K143" s="285">
        <v>0</v>
      </c>
      <c r="L143" s="285">
        <v>0</v>
      </c>
      <c r="M143" s="285">
        <v>0</v>
      </c>
      <c r="N143" s="285">
        <v>0</v>
      </c>
      <c r="O143" s="285">
        <v>0</v>
      </c>
      <c r="P143" s="285">
        <v>0</v>
      </c>
      <c r="Q143" s="285">
        <v>0</v>
      </c>
      <c r="R143" s="285">
        <v>0</v>
      </c>
      <c r="S143" s="285">
        <v>0</v>
      </c>
      <c r="T143" s="285">
        <v>0</v>
      </c>
      <c r="U143" s="285">
        <v>0</v>
      </c>
      <c r="V143" s="285">
        <v>0</v>
      </c>
      <c r="W143" s="285">
        <v>0</v>
      </c>
      <c r="X143" s="285">
        <v>0</v>
      </c>
      <c r="Y143" s="285">
        <v>0</v>
      </c>
      <c r="Z143" s="285">
        <v>0</v>
      </c>
      <c r="AA143" s="285">
        <v>0</v>
      </c>
      <c r="AB143" s="285">
        <v>0</v>
      </c>
      <c r="AC143" s="285">
        <v>0</v>
      </c>
      <c r="AD143" s="285">
        <v>0</v>
      </c>
      <c r="AE143" s="285">
        <v>0</v>
      </c>
      <c r="AF143" s="285">
        <v>0</v>
      </c>
      <c r="AG143" s="285">
        <v>0</v>
      </c>
      <c r="AH143" s="285">
        <v>0</v>
      </c>
      <c r="AI143" s="285">
        <v>0</v>
      </c>
      <c r="AJ143" s="285">
        <v>0</v>
      </c>
      <c r="AK143" s="285">
        <v>30640</v>
      </c>
      <c r="AL143" s="285">
        <v>0</v>
      </c>
      <c r="AM143" s="285">
        <v>0</v>
      </c>
      <c r="AN143" s="285">
        <v>0</v>
      </c>
      <c r="AO143" s="285">
        <v>0</v>
      </c>
      <c r="AP143" s="285">
        <v>0</v>
      </c>
      <c r="AQ143" s="285">
        <v>0</v>
      </c>
      <c r="AR143" s="285">
        <v>0</v>
      </c>
      <c r="AS143" s="285">
        <v>0</v>
      </c>
      <c r="AT143" s="285">
        <v>0</v>
      </c>
      <c r="AU143" s="285">
        <v>0</v>
      </c>
      <c r="AV143" s="285">
        <v>0</v>
      </c>
    </row>
    <row r="144" spans="1:48" x14ac:dyDescent="0.35">
      <c r="A144" s="285" t="s">
        <v>10</v>
      </c>
      <c r="B144" s="285">
        <v>1</v>
      </c>
      <c r="C144" s="285">
        <v>4028</v>
      </c>
      <c r="D144" s="285">
        <v>4</v>
      </c>
      <c r="E144" s="285" t="s">
        <v>169</v>
      </c>
      <c r="F144" s="285"/>
      <c r="G144" s="285">
        <v>0</v>
      </c>
      <c r="H144" s="285">
        <v>0</v>
      </c>
      <c r="I144" s="285">
        <v>0</v>
      </c>
      <c r="J144" s="285">
        <v>0</v>
      </c>
      <c r="K144" s="285">
        <v>0</v>
      </c>
      <c r="L144" s="285">
        <v>0</v>
      </c>
      <c r="M144" s="285">
        <v>0</v>
      </c>
      <c r="N144" s="285">
        <v>0</v>
      </c>
      <c r="O144" s="285">
        <v>0</v>
      </c>
      <c r="P144" s="285">
        <v>0</v>
      </c>
      <c r="Q144" s="285">
        <v>0</v>
      </c>
      <c r="R144" s="285">
        <v>0</v>
      </c>
      <c r="S144" s="285">
        <v>0</v>
      </c>
      <c r="T144" s="285">
        <v>0</v>
      </c>
      <c r="U144" s="285">
        <v>0</v>
      </c>
      <c r="V144" s="285">
        <v>0</v>
      </c>
      <c r="W144" s="285">
        <v>0</v>
      </c>
      <c r="X144" s="285">
        <v>0</v>
      </c>
      <c r="Y144" s="285">
        <v>0</v>
      </c>
      <c r="Z144" s="285">
        <v>0</v>
      </c>
      <c r="AA144" s="285">
        <v>0</v>
      </c>
      <c r="AB144" s="285">
        <v>0</v>
      </c>
      <c r="AC144" s="285">
        <v>0</v>
      </c>
      <c r="AD144" s="285">
        <v>0</v>
      </c>
      <c r="AE144" s="285">
        <v>0</v>
      </c>
      <c r="AF144" s="285">
        <v>4125</v>
      </c>
      <c r="AG144" s="285">
        <v>0</v>
      </c>
      <c r="AH144" s="285">
        <v>0</v>
      </c>
      <c r="AI144" s="285">
        <v>0</v>
      </c>
      <c r="AJ144" s="285">
        <v>0</v>
      </c>
      <c r="AK144" s="285">
        <v>0</v>
      </c>
      <c r="AL144" s="285">
        <v>0</v>
      </c>
      <c r="AM144" s="285">
        <v>0</v>
      </c>
      <c r="AN144" s="285">
        <v>0</v>
      </c>
      <c r="AO144" s="285">
        <v>0</v>
      </c>
      <c r="AP144" s="285">
        <v>0</v>
      </c>
      <c r="AQ144" s="285">
        <v>0</v>
      </c>
      <c r="AR144" s="285">
        <v>0</v>
      </c>
      <c r="AS144" s="285">
        <v>0</v>
      </c>
      <c r="AT144" s="285">
        <v>0</v>
      </c>
      <c r="AU144" s="285">
        <v>0</v>
      </c>
      <c r="AV144" s="285">
        <v>0</v>
      </c>
    </row>
    <row r="145" spans="1:48" x14ac:dyDescent="0.35">
      <c r="A145" s="285" t="s">
        <v>10</v>
      </c>
      <c r="B145" s="285">
        <v>1</v>
      </c>
      <c r="C145" s="285">
        <v>4030</v>
      </c>
      <c r="D145" s="285">
        <v>4</v>
      </c>
      <c r="E145" s="285" t="s">
        <v>170</v>
      </c>
      <c r="F145" s="285"/>
      <c r="G145" s="285">
        <v>0</v>
      </c>
      <c r="H145" s="285">
        <v>0</v>
      </c>
      <c r="I145" s="285">
        <v>0</v>
      </c>
      <c r="J145" s="285">
        <v>0</v>
      </c>
      <c r="K145" s="285">
        <v>79.67</v>
      </c>
      <c r="L145" s="285">
        <v>0</v>
      </c>
      <c r="M145" s="285">
        <v>0</v>
      </c>
      <c r="N145" s="285">
        <v>0</v>
      </c>
      <c r="O145" s="285">
        <v>0</v>
      </c>
      <c r="P145" s="285">
        <v>0</v>
      </c>
      <c r="Q145" s="285">
        <v>231.26</v>
      </c>
      <c r="R145" s="285">
        <v>0</v>
      </c>
      <c r="S145" s="285">
        <v>844.78</v>
      </c>
      <c r="T145" s="285">
        <v>0</v>
      </c>
      <c r="U145" s="285">
        <v>0</v>
      </c>
      <c r="V145" s="285">
        <v>0</v>
      </c>
      <c r="W145" s="285">
        <v>0</v>
      </c>
      <c r="X145" s="285">
        <v>0</v>
      </c>
      <c r="Y145" s="285">
        <v>0</v>
      </c>
      <c r="Z145" s="285">
        <v>0</v>
      </c>
      <c r="AA145" s="285">
        <v>0</v>
      </c>
      <c r="AB145" s="285">
        <v>0</v>
      </c>
      <c r="AC145" s="285">
        <v>0</v>
      </c>
      <c r="AD145" s="285">
        <v>0</v>
      </c>
      <c r="AE145" s="285">
        <v>0</v>
      </c>
      <c r="AF145" s="285">
        <v>0</v>
      </c>
      <c r="AG145" s="285">
        <v>0</v>
      </c>
      <c r="AH145" s="285">
        <v>0</v>
      </c>
      <c r="AI145" s="285">
        <v>0</v>
      </c>
      <c r="AJ145" s="285">
        <v>0</v>
      </c>
      <c r="AK145" s="285">
        <v>0</v>
      </c>
      <c r="AL145" s="285">
        <v>0</v>
      </c>
      <c r="AM145" s="285">
        <v>0</v>
      </c>
      <c r="AN145" s="285">
        <v>0</v>
      </c>
      <c r="AO145" s="285">
        <v>0</v>
      </c>
      <c r="AP145" s="285">
        <v>0</v>
      </c>
      <c r="AQ145" s="285">
        <v>0</v>
      </c>
      <c r="AR145" s="285">
        <v>0</v>
      </c>
      <c r="AS145" s="285">
        <v>0</v>
      </c>
      <c r="AT145" s="285">
        <v>0</v>
      </c>
      <c r="AU145" s="285">
        <v>0</v>
      </c>
      <c r="AV145" s="285">
        <v>0</v>
      </c>
    </row>
    <row r="146" spans="1:48" x14ac:dyDescent="0.35">
      <c r="A146" s="285" t="s">
        <v>10</v>
      </c>
      <c r="B146" s="285">
        <v>1</v>
      </c>
      <c r="C146" s="285">
        <v>4031</v>
      </c>
      <c r="D146" s="285">
        <v>4</v>
      </c>
      <c r="E146" s="285" t="s">
        <v>171</v>
      </c>
      <c r="F146" s="285"/>
      <c r="G146" s="285">
        <v>0</v>
      </c>
      <c r="H146" s="285">
        <v>0</v>
      </c>
      <c r="I146" s="285">
        <v>0</v>
      </c>
      <c r="J146" s="285">
        <v>0</v>
      </c>
      <c r="K146" s="285">
        <v>0</v>
      </c>
      <c r="L146" s="285">
        <v>0</v>
      </c>
      <c r="M146" s="285">
        <v>0</v>
      </c>
      <c r="N146" s="285">
        <v>0</v>
      </c>
      <c r="O146" s="285">
        <v>0</v>
      </c>
      <c r="P146" s="285">
        <v>0</v>
      </c>
      <c r="Q146" s="285">
        <v>0</v>
      </c>
      <c r="R146" s="285">
        <v>0</v>
      </c>
      <c r="S146" s="285">
        <v>0</v>
      </c>
      <c r="T146" s="285">
        <v>0</v>
      </c>
      <c r="U146" s="285">
        <v>0</v>
      </c>
      <c r="V146" s="285">
        <v>0</v>
      </c>
      <c r="W146" s="285">
        <v>0</v>
      </c>
      <c r="X146" s="285">
        <v>0</v>
      </c>
      <c r="Y146" s="285">
        <v>0</v>
      </c>
      <c r="Z146" s="285">
        <v>0</v>
      </c>
      <c r="AA146" s="285">
        <v>0</v>
      </c>
      <c r="AB146" s="285">
        <v>0</v>
      </c>
      <c r="AC146" s="285">
        <v>0</v>
      </c>
      <c r="AD146" s="285">
        <v>0</v>
      </c>
      <c r="AE146" s="285">
        <v>0</v>
      </c>
      <c r="AF146" s="285">
        <v>0</v>
      </c>
      <c r="AG146" s="285">
        <v>0</v>
      </c>
      <c r="AH146" s="285">
        <v>0</v>
      </c>
      <c r="AI146" s="285">
        <v>0</v>
      </c>
      <c r="AJ146" s="285">
        <v>0</v>
      </c>
      <c r="AK146" s="285">
        <v>0</v>
      </c>
      <c r="AL146" s="285">
        <v>0</v>
      </c>
      <c r="AM146" s="285">
        <v>0</v>
      </c>
      <c r="AN146" s="285">
        <v>0</v>
      </c>
      <c r="AO146" s="285">
        <v>0</v>
      </c>
      <c r="AP146" s="285">
        <v>0</v>
      </c>
      <c r="AQ146" s="285">
        <v>0</v>
      </c>
      <c r="AR146" s="285">
        <v>0</v>
      </c>
      <c r="AS146" s="285">
        <v>0</v>
      </c>
      <c r="AT146" s="285">
        <v>0</v>
      </c>
      <c r="AU146" s="285">
        <v>0</v>
      </c>
      <c r="AV146" s="285">
        <v>0</v>
      </c>
    </row>
    <row r="147" spans="1:48" x14ac:dyDescent="0.35">
      <c r="A147" s="285" t="s">
        <v>10</v>
      </c>
      <c r="B147" s="285">
        <v>1</v>
      </c>
      <c r="C147" s="285">
        <v>4032</v>
      </c>
      <c r="D147" s="285">
        <v>4</v>
      </c>
      <c r="E147" s="285" t="s">
        <v>172</v>
      </c>
      <c r="F147" s="285"/>
      <c r="G147" s="285">
        <v>0</v>
      </c>
      <c r="H147" s="285">
        <v>0</v>
      </c>
      <c r="I147" s="285">
        <v>0</v>
      </c>
      <c r="J147" s="285">
        <v>0</v>
      </c>
      <c r="K147" s="285">
        <v>0</v>
      </c>
      <c r="L147" s="285">
        <v>0</v>
      </c>
      <c r="M147" s="285">
        <v>0</v>
      </c>
      <c r="N147" s="285">
        <v>0</v>
      </c>
      <c r="O147" s="285">
        <v>0</v>
      </c>
      <c r="P147" s="285">
        <v>0</v>
      </c>
      <c r="Q147" s="285">
        <v>0</v>
      </c>
      <c r="R147" s="285">
        <v>0</v>
      </c>
      <c r="S147" s="285">
        <v>0</v>
      </c>
      <c r="T147" s="285">
        <v>0</v>
      </c>
      <c r="U147" s="285">
        <v>0</v>
      </c>
      <c r="V147" s="285">
        <v>0</v>
      </c>
      <c r="W147" s="285">
        <v>0</v>
      </c>
      <c r="X147" s="285">
        <v>0</v>
      </c>
      <c r="Y147" s="285">
        <v>0</v>
      </c>
      <c r="Z147" s="285">
        <v>0</v>
      </c>
      <c r="AA147" s="285">
        <v>0</v>
      </c>
      <c r="AB147" s="285">
        <v>0</v>
      </c>
      <c r="AC147" s="285">
        <v>0</v>
      </c>
      <c r="AD147" s="285">
        <v>0</v>
      </c>
      <c r="AE147" s="285">
        <v>0</v>
      </c>
      <c r="AF147" s="285">
        <v>0</v>
      </c>
      <c r="AG147" s="285">
        <v>0</v>
      </c>
      <c r="AH147" s="285">
        <v>0</v>
      </c>
      <c r="AI147" s="285">
        <v>0</v>
      </c>
      <c r="AJ147" s="285">
        <v>0</v>
      </c>
      <c r="AK147" s="285">
        <v>0</v>
      </c>
      <c r="AL147" s="285">
        <v>0</v>
      </c>
      <c r="AM147" s="285">
        <v>0</v>
      </c>
      <c r="AN147" s="285">
        <v>0</v>
      </c>
      <c r="AO147" s="285">
        <v>0</v>
      </c>
      <c r="AP147" s="285">
        <v>0</v>
      </c>
      <c r="AQ147" s="285">
        <v>0</v>
      </c>
      <c r="AR147" s="285">
        <v>0</v>
      </c>
      <c r="AS147" s="285">
        <v>0</v>
      </c>
      <c r="AT147" s="285">
        <v>0</v>
      </c>
      <c r="AU147" s="285">
        <v>0</v>
      </c>
      <c r="AV147" s="285">
        <v>0</v>
      </c>
    </row>
    <row r="148" spans="1:48" x14ac:dyDescent="0.35">
      <c r="A148" s="285" t="s">
        <v>10</v>
      </c>
      <c r="B148" s="285">
        <v>1</v>
      </c>
      <c r="C148" s="285">
        <v>4033</v>
      </c>
      <c r="D148" s="285">
        <v>4</v>
      </c>
      <c r="E148" s="285" t="s">
        <v>173</v>
      </c>
      <c r="F148" s="285"/>
      <c r="G148" s="285">
        <v>0</v>
      </c>
      <c r="H148" s="285">
        <v>0</v>
      </c>
      <c r="I148" s="285">
        <v>0</v>
      </c>
      <c r="J148" s="285">
        <v>0</v>
      </c>
      <c r="K148" s="285">
        <v>0</v>
      </c>
      <c r="L148" s="285">
        <v>0</v>
      </c>
      <c r="M148" s="285">
        <v>0</v>
      </c>
      <c r="N148" s="285">
        <v>0</v>
      </c>
      <c r="O148" s="285">
        <v>0</v>
      </c>
      <c r="P148" s="285">
        <v>0</v>
      </c>
      <c r="Q148" s="285">
        <v>0</v>
      </c>
      <c r="R148" s="285">
        <v>0</v>
      </c>
      <c r="S148" s="285">
        <v>0</v>
      </c>
      <c r="T148" s="285">
        <v>0</v>
      </c>
      <c r="U148" s="285">
        <v>0</v>
      </c>
      <c r="V148" s="285">
        <v>0</v>
      </c>
      <c r="W148" s="285">
        <v>0</v>
      </c>
      <c r="X148" s="285">
        <v>0</v>
      </c>
      <c r="Y148" s="285">
        <v>0</v>
      </c>
      <c r="Z148" s="285">
        <v>0</v>
      </c>
      <c r="AA148" s="285">
        <v>0</v>
      </c>
      <c r="AB148" s="285">
        <v>0</v>
      </c>
      <c r="AC148" s="285">
        <v>0</v>
      </c>
      <c r="AD148" s="285">
        <v>0</v>
      </c>
      <c r="AE148" s="285">
        <v>0</v>
      </c>
      <c r="AF148" s="285">
        <v>0</v>
      </c>
      <c r="AG148" s="285">
        <v>0</v>
      </c>
      <c r="AH148" s="285">
        <v>0</v>
      </c>
      <c r="AI148" s="285">
        <v>0</v>
      </c>
      <c r="AJ148" s="285">
        <v>0</v>
      </c>
      <c r="AK148" s="285">
        <v>0</v>
      </c>
      <c r="AL148" s="285">
        <v>0</v>
      </c>
      <c r="AM148" s="285">
        <v>0</v>
      </c>
      <c r="AN148" s="285">
        <v>0</v>
      </c>
      <c r="AO148" s="285">
        <v>0</v>
      </c>
      <c r="AP148" s="285">
        <v>0</v>
      </c>
      <c r="AQ148" s="285">
        <v>0</v>
      </c>
      <c r="AR148" s="285">
        <v>0</v>
      </c>
      <c r="AS148" s="285">
        <v>0</v>
      </c>
      <c r="AT148" s="285">
        <v>0</v>
      </c>
      <c r="AU148" s="285">
        <v>0</v>
      </c>
      <c r="AV148" s="285">
        <v>0</v>
      </c>
    </row>
    <row r="149" spans="1:48" x14ac:dyDescent="0.35">
      <c r="A149" s="285" t="s">
        <v>10</v>
      </c>
      <c r="B149" s="285">
        <v>1</v>
      </c>
      <c r="C149" s="285">
        <v>4035</v>
      </c>
      <c r="D149" s="285">
        <v>4</v>
      </c>
      <c r="E149" s="285" t="s">
        <v>174</v>
      </c>
      <c r="F149" s="285"/>
      <c r="G149" s="285">
        <v>0</v>
      </c>
      <c r="H149" s="285">
        <v>0</v>
      </c>
      <c r="I149" s="285">
        <v>0</v>
      </c>
      <c r="J149" s="285">
        <v>0</v>
      </c>
      <c r="K149" s="285">
        <v>0</v>
      </c>
      <c r="L149" s="285">
        <v>0</v>
      </c>
      <c r="M149" s="285">
        <v>0</v>
      </c>
      <c r="N149" s="285">
        <v>0</v>
      </c>
      <c r="O149" s="285">
        <v>0</v>
      </c>
      <c r="P149" s="285">
        <v>0</v>
      </c>
      <c r="Q149" s="285">
        <v>-4000</v>
      </c>
      <c r="R149" s="285">
        <v>6000</v>
      </c>
      <c r="S149" s="285">
        <v>20000</v>
      </c>
      <c r="T149" s="285">
        <v>0</v>
      </c>
      <c r="U149" s="285">
        <v>0</v>
      </c>
      <c r="V149" s="285">
        <v>0</v>
      </c>
      <c r="W149" s="285">
        <v>0</v>
      </c>
      <c r="X149" s="285">
        <v>0</v>
      </c>
      <c r="Y149" s="285">
        <v>0</v>
      </c>
      <c r="Z149" s="285">
        <v>0</v>
      </c>
      <c r="AA149" s="285">
        <v>0</v>
      </c>
      <c r="AB149" s="285">
        <v>0</v>
      </c>
      <c r="AC149" s="285">
        <v>0</v>
      </c>
      <c r="AD149" s="285">
        <v>300</v>
      </c>
      <c r="AE149" s="285">
        <v>0</v>
      </c>
      <c r="AF149" s="285">
        <v>0</v>
      </c>
      <c r="AG149" s="285">
        <v>0</v>
      </c>
      <c r="AH149" s="285">
        <v>0</v>
      </c>
      <c r="AI149" s="285">
        <v>0</v>
      </c>
      <c r="AJ149" s="285">
        <v>0</v>
      </c>
      <c r="AK149" s="285">
        <v>0</v>
      </c>
      <c r="AL149" s="285">
        <v>0</v>
      </c>
      <c r="AM149" s="285">
        <v>0</v>
      </c>
      <c r="AN149" s="285">
        <v>0</v>
      </c>
      <c r="AO149" s="285">
        <v>0</v>
      </c>
      <c r="AP149" s="285">
        <v>0</v>
      </c>
      <c r="AQ149" s="285">
        <v>0</v>
      </c>
      <c r="AR149" s="285">
        <v>0</v>
      </c>
      <c r="AS149" s="285">
        <v>0</v>
      </c>
      <c r="AT149" s="285">
        <v>0</v>
      </c>
      <c r="AU149" s="285">
        <v>0</v>
      </c>
      <c r="AV149" s="285">
        <v>0</v>
      </c>
    </row>
    <row r="150" spans="1:48" x14ac:dyDescent="0.35">
      <c r="A150" s="285" t="s">
        <v>10</v>
      </c>
      <c r="B150" s="285">
        <v>1</v>
      </c>
      <c r="C150" s="285">
        <v>4040</v>
      </c>
      <c r="D150" s="285">
        <v>4</v>
      </c>
      <c r="E150" s="285" t="s">
        <v>175</v>
      </c>
      <c r="F150" s="285"/>
      <c r="G150" s="285">
        <v>0</v>
      </c>
      <c r="H150" s="285">
        <v>0</v>
      </c>
      <c r="I150" s="285">
        <v>0</v>
      </c>
      <c r="J150" s="285">
        <v>0</v>
      </c>
      <c r="K150" s="285">
        <v>0</v>
      </c>
      <c r="L150" s="285">
        <v>0</v>
      </c>
      <c r="M150" s="285">
        <v>0</v>
      </c>
      <c r="N150" s="285">
        <v>0</v>
      </c>
      <c r="O150" s="285">
        <v>0</v>
      </c>
      <c r="P150" s="285">
        <v>0</v>
      </c>
      <c r="Q150" s="285">
        <v>0</v>
      </c>
      <c r="R150" s="285">
        <v>0</v>
      </c>
      <c r="S150" s="285">
        <v>0</v>
      </c>
      <c r="T150" s="285">
        <v>0</v>
      </c>
      <c r="U150" s="285">
        <v>0</v>
      </c>
      <c r="V150" s="285">
        <v>0</v>
      </c>
      <c r="W150" s="285">
        <v>0</v>
      </c>
      <c r="X150" s="285">
        <v>0</v>
      </c>
      <c r="Y150" s="285">
        <v>0</v>
      </c>
      <c r="Z150" s="285">
        <v>0</v>
      </c>
      <c r="AA150" s="285">
        <v>0</v>
      </c>
      <c r="AB150" s="285">
        <v>0</v>
      </c>
      <c r="AC150" s="285">
        <v>0</v>
      </c>
      <c r="AD150" s="285">
        <v>0</v>
      </c>
      <c r="AE150" s="285">
        <v>0</v>
      </c>
      <c r="AF150" s="285">
        <v>0</v>
      </c>
      <c r="AG150" s="285">
        <v>0</v>
      </c>
      <c r="AH150" s="285">
        <v>0</v>
      </c>
      <c r="AI150" s="285">
        <v>0</v>
      </c>
      <c r="AJ150" s="285">
        <v>0</v>
      </c>
      <c r="AK150" s="285">
        <v>0</v>
      </c>
      <c r="AL150" s="285">
        <v>0</v>
      </c>
      <c r="AM150" s="285">
        <v>0</v>
      </c>
      <c r="AN150" s="285">
        <v>0</v>
      </c>
      <c r="AO150" s="285">
        <v>0</v>
      </c>
      <c r="AP150" s="285">
        <v>0</v>
      </c>
      <c r="AQ150" s="285">
        <v>0</v>
      </c>
      <c r="AR150" s="285">
        <v>0</v>
      </c>
      <c r="AS150" s="285">
        <v>0</v>
      </c>
      <c r="AT150" s="285">
        <v>0</v>
      </c>
      <c r="AU150" s="285">
        <v>0</v>
      </c>
      <c r="AV150" s="285">
        <v>0</v>
      </c>
    </row>
    <row r="151" spans="1:48" x14ac:dyDescent="0.35">
      <c r="A151" s="285" t="s">
        <v>10</v>
      </c>
      <c r="B151" s="285">
        <v>1</v>
      </c>
      <c r="C151" s="285">
        <v>4041</v>
      </c>
      <c r="D151" s="285">
        <v>4</v>
      </c>
      <c r="E151" s="285" t="s">
        <v>176</v>
      </c>
      <c r="F151" s="285"/>
      <c r="G151" s="285">
        <v>0</v>
      </c>
      <c r="H151" s="285">
        <v>1000</v>
      </c>
      <c r="I151" s="285">
        <v>0</v>
      </c>
      <c r="J151" s="285">
        <v>0</v>
      </c>
      <c r="K151" s="285">
        <v>19750</v>
      </c>
      <c r="L151" s="285">
        <v>9500</v>
      </c>
      <c r="M151" s="285">
        <v>1000</v>
      </c>
      <c r="N151" s="285">
        <v>1000</v>
      </c>
      <c r="O151" s="285">
        <v>9072</v>
      </c>
      <c r="P151" s="285">
        <v>0</v>
      </c>
      <c r="Q151" s="285">
        <v>3000</v>
      </c>
      <c r="R151" s="285">
        <v>2700</v>
      </c>
      <c r="S151" s="285">
        <v>410</v>
      </c>
      <c r="T151" s="285">
        <v>0</v>
      </c>
      <c r="U151" s="285">
        <v>0</v>
      </c>
      <c r="V151" s="285">
        <v>0</v>
      </c>
      <c r="W151" s="285">
        <v>0</v>
      </c>
      <c r="X151" s="285">
        <v>0</v>
      </c>
      <c r="Y151" s="285">
        <v>500</v>
      </c>
      <c r="Z151" s="285">
        <v>0</v>
      </c>
      <c r="AA151" s="285">
        <v>20600</v>
      </c>
      <c r="AB151" s="285">
        <v>0</v>
      </c>
      <c r="AC151" s="285">
        <v>1855</v>
      </c>
      <c r="AD151" s="285">
        <v>3450</v>
      </c>
      <c r="AE151" s="285">
        <v>750</v>
      </c>
      <c r="AF151" s="285">
        <v>1820</v>
      </c>
      <c r="AG151" s="285">
        <v>200</v>
      </c>
      <c r="AH151" s="285">
        <v>0</v>
      </c>
      <c r="AI151" s="285">
        <v>0</v>
      </c>
      <c r="AJ151" s="285">
        <v>0</v>
      </c>
      <c r="AK151" s="285">
        <v>0</v>
      </c>
      <c r="AL151" s="285">
        <v>0</v>
      </c>
      <c r="AM151" s="285">
        <v>0</v>
      </c>
      <c r="AN151" s="285">
        <v>500</v>
      </c>
      <c r="AO151" s="285">
        <v>1699.29</v>
      </c>
      <c r="AP151" s="285">
        <v>1819.38</v>
      </c>
      <c r="AQ151" s="285">
        <v>0</v>
      </c>
      <c r="AR151" s="285">
        <v>0</v>
      </c>
      <c r="AS151" s="285">
        <v>0</v>
      </c>
      <c r="AT151" s="285">
        <v>0</v>
      </c>
      <c r="AU151" s="285">
        <v>0</v>
      </c>
      <c r="AV151" s="285">
        <v>0</v>
      </c>
    </row>
    <row r="152" spans="1:48" x14ac:dyDescent="0.35">
      <c r="A152" s="285" t="s">
        <v>10</v>
      </c>
      <c r="B152" s="285">
        <v>1</v>
      </c>
      <c r="C152" s="285">
        <v>4045</v>
      </c>
      <c r="D152" s="285">
        <v>4</v>
      </c>
      <c r="E152" s="285" t="s">
        <v>177</v>
      </c>
      <c r="F152" s="285"/>
      <c r="G152" s="285">
        <v>0</v>
      </c>
      <c r="H152" s="285">
        <v>2500</v>
      </c>
      <c r="I152" s="285">
        <v>2500</v>
      </c>
      <c r="J152" s="285">
        <v>2500</v>
      </c>
      <c r="K152" s="285">
        <v>2500</v>
      </c>
      <c r="L152" s="285">
        <v>2500</v>
      </c>
      <c r="M152" s="285">
        <v>2500</v>
      </c>
      <c r="N152" s="285">
        <v>2500</v>
      </c>
      <c r="O152" s="285">
        <v>2500</v>
      </c>
      <c r="P152" s="285">
        <v>2500</v>
      </c>
      <c r="Q152" s="285">
        <v>2500</v>
      </c>
      <c r="R152" s="285">
        <v>2500</v>
      </c>
      <c r="S152" s="285">
        <v>2500</v>
      </c>
      <c r="T152" s="285">
        <v>0</v>
      </c>
      <c r="U152" s="285">
        <v>0</v>
      </c>
      <c r="V152" s="285">
        <v>0</v>
      </c>
      <c r="W152" s="285">
        <v>0</v>
      </c>
      <c r="X152" s="285">
        <v>0</v>
      </c>
      <c r="Y152" s="285">
        <v>0</v>
      </c>
      <c r="Z152" s="285">
        <v>0</v>
      </c>
      <c r="AA152" s="285">
        <v>0</v>
      </c>
      <c r="AB152" s="285">
        <v>13333.32</v>
      </c>
      <c r="AC152" s="285">
        <v>3333.33</v>
      </c>
      <c r="AD152" s="285">
        <v>3333.33</v>
      </c>
      <c r="AE152" s="285">
        <v>3333.33</v>
      </c>
      <c r="AF152" s="285">
        <v>3333.33</v>
      </c>
      <c r="AG152" s="285">
        <v>3333.36</v>
      </c>
      <c r="AH152" s="285">
        <v>0</v>
      </c>
      <c r="AI152" s="285">
        <v>0</v>
      </c>
      <c r="AJ152" s="285">
        <v>0</v>
      </c>
      <c r="AK152" s="285">
        <v>0</v>
      </c>
      <c r="AL152" s="285">
        <v>0</v>
      </c>
      <c r="AM152" s="285">
        <v>3333.36</v>
      </c>
      <c r="AN152" s="285">
        <v>3333.33</v>
      </c>
      <c r="AO152" s="285">
        <v>3333.33</v>
      </c>
      <c r="AP152" s="285">
        <v>3333.33</v>
      </c>
      <c r="AQ152" s="285">
        <v>3333.33</v>
      </c>
      <c r="AR152" s="285">
        <v>3333.33</v>
      </c>
      <c r="AS152" s="285">
        <v>3333.33</v>
      </c>
      <c r="AT152" s="285">
        <v>3333.33</v>
      </c>
      <c r="AU152" s="285">
        <v>3333.33</v>
      </c>
      <c r="AV152" s="285">
        <v>0</v>
      </c>
    </row>
    <row r="153" spans="1:48" x14ac:dyDescent="0.35">
      <c r="A153" s="285" t="s">
        <v>10</v>
      </c>
      <c r="B153" s="285">
        <v>1</v>
      </c>
      <c r="C153" s="285">
        <v>4046</v>
      </c>
      <c r="D153" s="285">
        <v>4</v>
      </c>
      <c r="E153" s="285" t="s">
        <v>178</v>
      </c>
      <c r="F153" s="285"/>
      <c r="G153" s="285">
        <v>0</v>
      </c>
      <c r="H153" s="285">
        <v>0</v>
      </c>
      <c r="I153" s="285">
        <v>0</v>
      </c>
      <c r="J153" s="285">
        <v>0</v>
      </c>
      <c r="K153" s="285">
        <v>200</v>
      </c>
      <c r="L153" s="285">
        <v>4725</v>
      </c>
      <c r="M153" s="285">
        <v>2150</v>
      </c>
      <c r="N153" s="285">
        <v>2219.9</v>
      </c>
      <c r="O153" s="285">
        <v>1750</v>
      </c>
      <c r="P153" s="285">
        <v>200</v>
      </c>
      <c r="Q153" s="285">
        <v>650</v>
      </c>
      <c r="R153" s="285">
        <v>43.49</v>
      </c>
      <c r="S153" s="285">
        <v>750</v>
      </c>
      <c r="T153" s="285">
        <v>0</v>
      </c>
      <c r="U153" s="285">
        <v>0</v>
      </c>
      <c r="V153" s="285">
        <v>0</v>
      </c>
      <c r="W153" s="285">
        <v>0</v>
      </c>
      <c r="X153" s="285">
        <v>0</v>
      </c>
      <c r="Y153" s="285">
        <v>300</v>
      </c>
      <c r="Z153" s="285">
        <v>3500</v>
      </c>
      <c r="AA153" s="285">
        <v>0</v>
      </c>
      <c r="AB153" s="285">
        <v>900</v>
      </c>
      <c r="AC153" s="285">
        <v>5737.19</v>
      </c>
      <c r="AD153" s="285">
        <v>0</v>
      </c>
      <c r="AE153" s="285">
        <v>0</v>
      </c>
      <c r="AF153" s="285">
        <v>1450</v>
      </c>
      <c r="AG153" s="285">
        <v>0</v>
      </c>
      <c r="AH153" s="285">
        <v>0</v>
      </c>
      <c r="AI153" s="285">
        <v>0</v>
      </c>
      <c r="AJ153" s="285">
        <v>0</v>
      </c>
      <c r="AK153" s="285">
        <v>0</v>
      </c>
      <c r="AL153" s="285">
        <v>0</v>
      </c>
      <c r="AM153" s="285">
        <v>0</v>
      </c>
      <c r="AN153" s="285">
        <v>3500</v>
      </c>
      <c r="AO153" s="285">
        <v>2540</v>
      </c>
      <c r="AP153" s="285">
        <v>240</v>
      </c>
      <c r="AQ153" s="285">
        <v>0</v>
      </c>
      <c r="AR153" s="285">
        <v>0</v>
      </c>
      <c r="AS153" s="285">
        <v>0</v>
      </c>
      <c r="AT153" s="285">
        <v>0</v>
      </c>
      <c r="AU153" s="285">
        <v>0</v>
      </c>
      <c r="AV153" s="285">
        <v>0</v>
      </c>
    </row>
    <row r="154" spans="1:48" x14ac:dyDescent="0.35">
      <c r="A154" s="285" t="s">
        <v>10</v>
      </c>
      <c r="B154" s="285">
        <v>1</v>
      </c>
      <c r="C154" s="285">
        <v>4050</v>
      </c>
      <c r="D154" s="285">
        <v>4</v>
      </c>
      <c r="E154" s="285" t="s">
        <v>179</v>
      </c>
      <c r="F154" s="285"/>
      <c r="G154" s="285">
        <v>0</v>
      </c>
      <c r="H154" s="285">
        <v>184.18</v>
      </c>
      <c r="I154" s="285">
        <v>87.44</v>
      </c>
      <c r="J154" s="285">
        <v>48.84</v>
      </c>
      <c r="K154" s="285">
        <v>211.05</v>
      </c>
      <c r="L154" s="285">
        <v>1074.03</v>
      </c>
      <c r="M154" s="285">
        <v>663.36</v>
      </c>
      <c r="N154" s="285">
        <v>328.93</v>
      </c>
      <c r="O154" s="285">
        <v>314</v>
      </c>
      <c r="P154" s="285">
        <v>986.01</v>
      </c>
      <c r="Q154" s="285">
        <v>807.88</v>
      </c>
      <c r="R154" s="285">
        <v>841.87</v>
      </c>
      <c r="S154" s="285">
        <v>876.73</v>
      </c>
      <c r="T154" s="285">
        <v>0</v>
      </c>
      <c r="U154" s="285">
        <v>0</v>
      </c>
      <c r="V154" s="285">
        <v>385.14</v>
      </c>
      <c r="W154" s="285">
        <v>178.46</v>
      </c>
      <c r="X154" s="285">
        <v>139.97</v>
      </c>
      <c r="Y154" s="285">
        <v>360.71</v>
      </c>
      <c r="Z154" s="285">
        <v>1026.6500000000001</v>
      </c>
      <c r="AA154" s="285">
        <v>514.4</v>
      </c>
      <c r="AB154" s="285">
        <v>179.7</v>
      </c>
      <c r="AC154" s="285">
        <v>464.39</v>
      </c>
      <c r="AD154" s="285">
        <v>1725.18</v>
      </c>
      <c r="AE154" s="285">
        <v>2071.36</v>
      </c>
      <c r="AF154" s="285">
        <v>1890.23</v>
      </c>
      <c r="AG154" s="285">
        <v>1577.26</v>
      </c>
      <c r="AH154" s="285">
        <v>0</v>
      </c>
      <c r="AI154" s="285">
        <v>0</v>
      </c>
      <c r="AJ154" s="285">
        <v>1344.66</v>
      </c>
      <c r="AK154" s="285">
        <v>1066.8900000000001</v>
      </c>
      <c r="AL154" s="285">
        <v>542.6</v>
      </c>
      <c r="AM154" s="285">
        <v>962.33</v>
      </c>
      <c r="AN154" s="285">
        <v>1642.1</v>
      </c>
      <c r="AO154" s="285">
        <v>670.6</v>
      </c>
      <c r="AP154" s="285">
        <v>666.59</v>
      </c>
      <c r="AQ154" s="285">
        <v>0</v>
      </c>
      <c r="AR154" s="285">
        <v>0</v>
      </c>
      <c r="AS154" s="285">
        <v>0</v>
      </c>
      <c r="AT154" s="285">
        <v>0</v>
      </c>
      <c r="AU154" s="285">
        <v>0</v>
      </c>
      <c r="AV154" s="285">
        <v>0</v>
      </c>
    </row>
    <row r="155" spans="1:48" x14ac:dyDescent="0.35">
      <c r="A155" s="285" t="s">
        <v>10</v>
      </c>
      <c r="B155" s="285">
        <v>1</v>
      </c>
      <c r="C155" s="285">
        <v>4051</v>
      </c>
      <c r="D155" s="285">
        <v>4</v>
      </c>
      <c r="E155" s="285" t="s">
        <v>180</v>
      </c>
      <c r="F155" s="285"/>
      <c r="G155" s="285">
        <v>0</v>
      </c>
      <c r="H155" s="285">
        <v>861.82</v>
      </c>
      <c r="I155" s="285">
        <v>837.57</v>
      </c>
      <c r="J155" s="285">
        <v>1006.39</v>
      </c>
      <c r="K155" s="285">
        <v>684.21</v>
      </c>
      <c r="L155" s="285">
        <v>683.51</v>
      </c>
      <c r="M155" s="285">
        <v>789.26</v>
      </c>
      <c r="N155" s="285">
        <v>331.3</v>
      </c>
      <c r="O155" s="285">
        <v>1135.2</v>
      </c>
      <c r="P155" s="285">
        <v>662.15</v>
      </c>
      <c r="Q155" s="285">
        <v>733.1</v>
      </c>
      <c r="R155" s="285">
        <v>662.15</v>
      </c>
      <c r="S155" s="285">
        <v>780.39</v>
      </c>
      <c r="T155" s="285">
        <v>0</v>
      </c>
      <c r="U155" s="285">
        <v>0</v>
      </c>
      <c r="V155" s="285">
        <v>709.45</v>
      </c>
      <c r="W155" s="285">
        <v>733.1</v>
      </c>
      <c r="X155" s="285">
        <v>733.1</v>
      </c>
      <c r="Y155" s="285">
        <v>685.8</v>
      </c>
      <c r="Z155" s="285">
        <v>756.74</v>
      </c>
      <c r="AA155" s="285">
        <v>709.45</v>
      </c>
      <c r="AB155" s="285">
        <v>331.08</v>
      </c>
      <c r="AC155" s="285">
        <v>629.61</v>
      </c>
      <c r="AD155" s="285">
        <v>946.49</v>
      </c>
      <c r="AE155" s="285">
        <v>825</v>
      </c>
      <c r="AF155" s="285">
        <v>1291.32</v>
      </c>
      <c r="AG155" s="285">
        <v>1183.7</v>
      </c>
      <c r="AH155" s="285">
        <v>0</v>
      </c>
      <c r="AI155" s="285">
        <v>0</v>
      </c>
      <c r="AJ155" s="285">
        <v>1040.23</v>
      </c>
      <c r="AK155" s="285">
        <v>529.73</v>
      </c>
      <c r="AL155" s="285">
        <v>132.1</v>
      </c>
      <c r="AM155" s="285">
        <v>119.3</v>
      </c>
      <c r="AN155" s="285">
        <v>140.61000000000001</v>
      </c>
      <c r="AO155" s="285">
        <v>127.84</v>
      </c>
      <c r="AP155" s="285">
        <v>123.57</v>
      </c>
      <c r="AQ155" s="285">
        <v>0</v>
      </c>
      <c r="AR155" s="285">
        <v>0</v>
      </c>
      <c r="AS155" s="285">
        <v>0</v>
      </c>
      <c r="AT155" s="285">
        <v>0</v>
      </c>
      <c r="AU155" s="285">
        <v>0</v>
      </c>
      <c r="AV155" s="285">
        <v>0</v>
      </c>
    </row>
    <row r="156" spans="1:48" x14ac:dyDescent="0.35">
      <c r="A156" s="285" t="s">
        <v>10</v>
      </c>
      <c r="B156" s="285">
        <v>1</v>
      </c>
      <c r="C156" s="285">
        <v>4052</v>
      </c>
      <c r="D156" s="285">
        <v>4</v>
      </c>
      <c r="E156" s="285" t="s">
        <v>181</v>
      </c>
      <c r="F156" s="285"/>
      <c r="G156" s="285">
        <v>0</v>
      </c>
      <c r="H156" s="285">
        <v>2292.12</v>
      </c>
      <c r="I156" s="285">
        <v>2227.8200000000002</v>
      </c>
      <c r="J156" s="285">
        <v>2499.14</v>
      </c>
      <c r="K156" s="285">
        <v>2253.84</v>
      </c>
      <c r="L156" s="285">
        <v>2177.14</v>
      </c>
      <c r="M156" s="285">
        <v>2393.89</v>
      </c>
      <c r="N156" s="285">
        <v>2243.88</v>
      </c>
      <c r="O156" s="285">
        <v>2398.8200000000002</v>
      </c>
      <c r="P156" s="285">
        <v>2138.54</v>
      </c>
      <c r="Q156" s="285">
        <v>2359.3200000000002</v>
      </c>
      <c r="R156" s="285">
        <v>565.22</v>
      </c>
      <c r="S156" s="285">
        <v>150.63</v>
      </c>
      <c r="T156" s="285">
        <v>0</v>
      </c>
      <c r="U156" s="285">
        <v>0</v>
      </c>
      <c r="V156" s="285">
        <v>17.52</v>
      </c>
      <c r="W156" s="285">
        <v>18.27</v>
      </c>
      <c r="X156" s="285">
        <v>17.68</v>
      </c>
      <c r="Y156" s="285">
        <v>26.99</v>
      </c>
      <c r="Z156" s="285">
        <v>34.729999999999997</v>
      </c>
      <c r="AA156" s="285">
        <v>7.5</v>
      </c>
      <c r="AB156" s="285">
        <v>7.25</v>
      </c>
      <c r="AC156" s="285">
        <v>8.9700000000000006</v>
      </c>
      <c r="AD156" s="285">
        <v>5.91</v>
      </c>
      <c r="AE156" s="285">
        <v>95.21</v>
      </c>
      <c r="AF156" s="285">
        <v>0</v>
      </c>
      <c r="AG156" s="285">
        <v>190.63</v>
      </c>
      <c r="AH156" s="285">
        <v>0</v>
      </c>
      <c r="AI156" s="285">
        <v>0</v>
      </c>
      <c r="AJ156" s="285">
        <v>0</v>
      </c>
      <c r="AK156" s="285">
        <v>0</v>
      </c>
      <c r="AL156" s="285">
        <v>0</v>
      </c>
      <c r="AM156" s="285">
        <v>0</v>
      </c>
      <c r="AN156" s="285">
        <v>0</v>
      </c>
      <c r="AO156" s="285">
        <v>0</v>
      </c>
      <c r="AP156" s="285">
        <v>0</v>
      </c>
      <c r="AQ156" s="285">
        <v>0</v>
      </c>
      <c r="AR156" s="285">
        <v>0</v>
      </c>
      <c r="AS156" s="285">
        <v>0</v>
      </c>
      <c r="AT156" s="285">
        <v>0</v>
      </c>
      <c r="AU156" s="285">
        <v>0</v>
      </c>
      <c r="AV156" s="285">
        <v>0</v>
      </c>
    </row>
    <row r="157" spans="1:48" x14ac:dyDescent="0.35">
      <c r="A157" s="285" t="s">
        <v>10</v>
      </c>
      <c r="B157" s="285">
        <v>1</v>
      </c>
      <c r="C157" s="285">
        <v>4055</v>
      </c>
      <c r="D157" s="285">
        <v>4</v>
      </c>
      <c r="E157" s="285" t="s">
        <v>182</v>
      </c>
      <c r="F157" s="285"/>
      <c r="G157" s="285">
        <v>0</v>
      </c>
      <c r="H157" s="285">
        <v>0</v>
      </c>
      <c r="I157" s="285">
        <v>0</v>
      </c>
      <c r="J157" s="285">
        <v>0</v>
      </c>
      <c r="K157" s="285">
        <v>0</v>
      </c>
      <c r="L157" s="285">
        <v>0</v>
      </c>
      <c r="M157" s="285">
        <v>0</v>
      </c>
      <c r="N157" s="285">
        <v>0</v>
      </c>
      <c r="O157" s="285">
        <v>0</v>
      </c>
      <c r="P157" s="285">
        <v>0</v>
      </c>
      <c r="Q157" s="285">
        <v>0</v>
      </c>
      <c r="R157" s="285">
        <v>0</v>
      </c>
      <c r="S157" s="285">
        <v>0</v>
      </c>
      <c r="T157" s="285">
        <v>0</v>
      </c>
      <c r="U157" s="285">
        <v>0</v>
      </c>
      <c r="V157" s="285">
        <v>0</v>
      </c>
      <c r="W157" s="285">
        <v>0</v>
      </c>
      <c r="X157" s="285">
        <v>0</v>
      </c>
      <c r="Y157" s="285">
        <v>0</v>
      </c>
      <c r="Z157" s="285">
        <v>0</v>
      </c>
      <c r="AA157" s="285">
        <v>0</v>
      </c>
      <c r="AB157" s="285">
        <v>0</v>
      </c>
      <c r="AC157" s="285">
        <v>0</v>
      </c>
      <c r="AD157" s="285">
        <v>0</v>
      </c>
      <c r="AE157" s="285">
        <v>0</v>
      </c>
      <c r="AF157" s="285">
        <v>0</v>
      </c>
      <c r="AG157" s="285">
        <v>0</v>
      </c>
      <c r="AH157" s="285">
        <v>0</v>
      </c>
      <c r="AI157" s="285">
        <v>0</v>
      </c>
      <c r="AJ157" s="285">
        <v>0</v>
      </c>
      <c r="AK157" s="285">
        <v>0</v>
      </c>
      <c r="AL157" s="285">
        <v>0</v>
      </c>
      <c r="AM157" s="285">
        <v>0</v>
      </c>
      <c r="AN157" s="285">
        <v>0</v>
      </c>
      <c r="AO157" s="285">
        <v>0</v>
      </c>
      <c r="AP157" s="285">
        <v>0</v>
      </c>
      <c r="AQ157" s="285">
        <v>0</v>
      </c>
      <c r="AR157" s="285">
        <v>0</v>
      </c>
      <c r="AS157" s="285">
        <v>0</v>
      </c>
      <c r="AT157" s="285">
        <v>0</v>
      </c>
      <c r="AU157" s="285">
        <v>0</v>
      </c>
      <c r="AV157" s="285">
        <v>0</v>
      </c>
    </row>
    <row r="158" spans="1:48" x14ac:dyDescent="0.35">
      <c r="A158" s="285" t="s">
        <v>10</v>
      </c>
      <c r="B158" s="285">
        <v>1</v>
      </c>
      <c r="C158" s="285">
        <v>4060</v>
      </c>
      <c r="D158" s="285">
        <v>4</v>
      </c>
      <c r="E158" s="285" t="s">
        <v>183</v>
      </c>
      <c r="F158" s="285"/>
      <c r="G158" s="285">
        <v>0</v>
      </c>
      <c r="H158" s="285">
        <v>0</v>
      </c>
      <c r="I158" s="285">
        <v>0</v>
      </c>
      <c r="J158" s="285">
        <v>0</v>
      </c>
      <c r="K158" s="285">
        <v>0</v>
      </c>
      <c r="L158" s="285">
        <v>0</v>
      </c>
      <c r="M158" s="285">
        <v>0</v>
      </c>
      <c r="N158" s="285">
        <v>0</v>
      </c>
      <c r="O158" s="285">
        <v>0</v>
      </c>
      <c r="P158" s="285">
        <v>0</v>
      </c>
      <c r="Q158" s="285">
        <v>0</v>
      </c>
      <c r="R158" s="285">
        <v>0</v>
      </c>
      <c r="S158" s="285">
        <v>0</v>
      </c>
      <c r="T158" s="285">
        <v>0</v>
      </c>
      <c r="U158" s="285">
        <v>0</v>
      </c>
      <c r="V158" s="285">
        <v>0</v>
      </c>
      <c r="W158" s="285">
        <v>0</v>
      </c>
      <c r="X158" s="285">
        <v>0</v>
      </c>
      <c r="Y158" s="285">
        <v>0</v>
      </c>
      <c r="Z158" s="285">
        <v>0</v>
      </c>
      <c r="AA158" s="285">
        <v>0</v>
      </c>
      <c r="AB158" s="285">
        <v>0</v>
      </c>
      <c r="AC158" s="285">
        <v>0</v>
      </c>
      <c r="AD158" s="285">
        <v>0</v>
      </c>
      <c r="AE158" s="285">
        <v>0</v>
      </c>
      <c r="AF158" s="285">
        <v>0</v>
      </c>
      <c r="AG158" s="285">
        <v>0</v>
      </c>
      <c r="AH158" s="285">
        <v>0</v>
      </c>
      <c r="AI158" s="285">
        <v>0</v>
      </c>
      <c r="AJ158" s="285">
        <v>0</v>
      </c>
      <c r="AK158" s="285">
        <v>0</v>
      </c>
      <c r="AL158" s="285">
        <v>0</v>
      </c>
      <c r="AM158" s="285">
        <v>0</v>
      </c>
      <c r="AN158" s="285">
        <v>0</v>
      </c>
      <c r="AO158" s="285">
        <v>0</v>
      </c>
      <c r="AP158" s="285">
        <v>0</v>
      </c>
      <c r="AQ158" s="285">
        <v>0</v>
      </c>
      <c r="AR158" s="285">
        <v>0</v>
      </c>
      <c r="AS158" s="285">
        <v>0</v>
      </c>
      <c r="AT158" s="285">
        <v>0</v>
      </c>
      <c r="AU158" s="285">
        <v>0</v>
      </c>
      <c r="AV158" s="285">
        <v>0</v>
      </c>
    </row>
    <row r="159" spans="1:48" x14ac:dyDescent="0.35">
      <c r="A159" s="285" t="s">
        <v>10</v>
      </c>
      <c r="B159" s="285">
        <v>1</v>
      </c>
      <c r="C159" s="285">
        <v>4065</v>
      </c>
      <c r="D159" s="285">
        <v>4</v>
      </c>
      <c r="E159" s="285" t="s">
        <v>184</v>
      </c>
      <c r="F159" s="285"/>
      <c r="G159" s="285">
        <v>0</v>
      </c>
      <c r="H159" s="285">
        <v>0</v>
      </c>
      <c r="I159" s="285">
        <v>0</v>
      </c>
      <c r="J159" s="285">
        <v>0</v>
      </c>
      <c r="K159" s="285">
        <v>0</v>
      </c>
      <c r="L159" s="285">
        <v>0</v>
      </c>
      <c r="M159" s="285">
        <v>0</v>
      </c>
      <c r="N159" s="285">
        <v>0</v>
      </c>
      <c r="O159" s="285">
        <v>0</v>
      </c>
      <c r="P159" s="285">
        <v>0</v>
      </c>
      <c r="Q159" s="285">
        <v>0</v>
      </c>
      <c r="R159" s="285">
        <v>0</v>
      </c>
      <c r="S159" s="285">
        <v>0</v>
      </c>
      <c r="T159" s="285">
        <v>0</v>
      </c>
      <c r="U159" s="285">
        <v>0</v>
      </c>
      <c r="V159" s="285">
        <v>0</v>
      </c>
      <c r="W159" s="285">
        <v>0</v>
      </c>
      <c r="X159" s="285">
        <v>0</v>
      </c>
      <c r="Y159" s="285">
        <v>0</v>
      </c>
      <c r="Z159" s="285">
        <v>0</v>
      </c>
      <c r="AA159" s="285">
        <v>0</v>
      </c>
      <c r="AB159" s="285">
        <v>0</v>
      </c>
      <c r="AC159" s="285">
        <v>0</v>
      </c>
      <c r="AD159" s="285">
        <v>0</v>
      </c>
      <c r="AE159" s="285">
        <v>0</v>
      </c>
      <c r="AF159" s="285">
        <v>0</v>
      </c>
      <c r="AG159" s="285">
        <v>0</v>
      </c>
      <c r="AH159" s="285">
        <v>0</v>
      </c>
      <c r="AI159" s="285">
        <v>0</v>
      </c>
      <c r="AJ159" s="285">
        <v>0</v>
      </c>
      <c r="AK159" s="285">
        <v>0</v>
      </c>
      <c r="AL159" s="285">
        <v>0</v>
      </c>
      <c r="AM159" s="285">
        <v>0</v>
      </c>
      <c r="AN159" s="285">
        <v>0</v>
      </c>
      <c r="AO159" s="285">
        <v>0</v>
      </c>
      <c r="AP159" s="285">
        <v>0</v>
      </c>
      <c r="AQ159" s="285">
        <v>0</v>
      </c>
      <c r="AR159" s="285">
        <v>0</v>
      </c>
      <c r="AS159" s="285">
        <v>0</v>
      </c>
      <c r="AT159" s="285">
        <v>0</v>
      </c>
      <c r="AU159" s="285">
        <v>0</v>
      </c>
      <c r="AV159" s="285">
        <v>0</v>
      </c>
    </row>
    <row r="160" spans="1:48" x14ac:dyDescent="0.35">
      <c r="A160" s="285" t="s">
        <v>10</v>
      </c>
      <c r="B160" s="285">
        <v>1</v>
      </c>
      <c r="C160" s="285">
        <v>4070</v>
      </c>
      <c r="D160" s="285">
        <v>4</v>
      </c>
      <c r="E160" s="285" t="s">
        <v>185</v>
      </c>
      <c r="F160" s="285"/>
      <c r="G160" s="285">
        <v>0</v>
      </c>
      <c r="H160" s="285">
        <v>-216.73</v>
      </c>
      <c r="I160" s="285">
        <v>-436.23</v>
      </c>
      <c r="J160" s="285">
        <v>14.11</v>
      </c>
      <c r="K160" s="285">
        <v>74976.37</v>
      </c>
      <c r="L160" s="285">
        <v>-6670.38</v>
      </c>
      <c r="M160" s="285">
        <v>-177.54</v>
      </c>
      <c r="N160" s="285">
        <v>-323.05</v>
      </c>
      <c r="O160" s="285">
        <v>65152.04</v>
      </c>
      <c r="P160" s="285">
        <v>17.05</v>
      </c>
      <c r="Q160" s="285">
        <v>-169.83</v>
      </c>
      <c r="R160" s="285">
        <v>-1409.79</v>
      </c>
      <c r="S160" s="285">
        <v>15982.44</v>
      </c>
      <c r="T160" s="285">
        <v>0</v>
      </c>
      <c r="U160" s="285">
        <v>0</v>
      </c>
      <c r="V160" s="285">
        <v>-237.1</v>
      </c>
      <c r="W160" s="285">
        <v>-333.5</v>
      </c>
      <c r="X160" s="285">
        <v>-35.15</v>
      </c>
      <c r="Y160" s="285">
        <v>87876.89</v>
      </c>
      <c r="Z160" s="285">
        <v>-1.1499999999999999</v>
      </c>
      <c r="AA160" s="285">
        <v>-306</v>
      </c>
      <c r="AB160" s="285">
        <v>32.61</v>
      </c>
      <c r="AC160" s="285">
        <v>75874.259999999995</v>
      </c>
      <c r="AD160" s="285">
        <v>-51.09</v>
      </c>
      <c r="AE160" s="285">
        <v>-367.76</v>
      </c>
      <c r="AF160" s="285">
        <v>-544.49</v>
      </c>
      <c r="AG160" s="285">
        <v>18591.66</v>
      </c>
      <c r="AH160" s="285">
        <v>0</v>
      </c>
      <c r="AI160" s="285">
        <v>0</v>
      </c>
      <c r="AJ160" s="285">
        <v>-17.309999999999999</v>
      </c>
      <c r="AK160" s="285">
        <v>-556.53</v>
      </c>
      <c r="AL160" s="285">
        <v>-8.82</v>
      </c>
      <c r="AM160" s="285">
        <v>88592.46</v>
      </c>
      <c r="AN160" s="285">
        <v>-55.26</v>
      </c>
      <c r="AO160" s="285">
        <v>-468.24</v>
      </c>
      <c r="AP160" s="285">
        <v>-133.32</v>
      </c>
      <c r="AQ160" s="285">
        <v>0</v>
      </c>
      <c r="AR160" s="285">
        <v>0</v>
      </c>
      <c r="AS160" s="285">
        <v>0</v>
      </c>
      <c r="AT160" s="285">
        <v>0</v>
      </c>
      <c r="AU160" s="285">
        <v>0</v>
      </c>
      <c r="AV160" s="285">
        <v>0</v>
      </c>
    </row>
    <row r="161" spans="1:48" x14ac:dyDescent="0.35">
      <c r="A161" s="285" t="s">
        <v>10</v>
      </c>
      <c r="B161" s="285">
        <v>1</v>
      </c>
      <c r="C161" s="285">
        <v>4080</v>
      </c>
      <c r="D161" s="285">
        <v>4</v>
      </c>
      <c r="E161" s="285" t="s">
        <v>186</v>
      </c>
      <c r="F161" s="285"/>
      <c r="G161" s="285">
        <v>0</v>
      </c>
      <c r="H161" s="285">
        <v>0</v>
      </c>
      <c r="I161" s="285">
        <v>0</v>
      </c>
      <c r="J161" s="285">
        <v>0</v>
      </c>
      <c r="K161" s="285">
        <v>63000</v>
      </c>
      <c r="L161" s="285">
        <v>0</v>
      </c>
      <c r="M161" s="285">
        <v>0</v>
      </c>
      <c r="N161" s="285">
        <v>0</v>
      </c>
      <c r="O161" s="285">
        <v>0</v>
      </c>
      <c r="P161" s="285">
        <v>0</v>
      </c>
      <c r="Q161" s="285">
        <v>0</v>
      </c>
      <c r="R161" s="285">
        <v>0</v>
      </c>
      <c r="S161" s="285">
        <v>0</v>
      </c>
      <c r="T161" s="285">
        <v>0</v>
      </c>
      <c r="U161" s="285">
        <v>0</v>
      </c>
      <c r="V161" s="285">
        <v>0</v>
      </c>
      <c r="W161" s="285">
        <v>0</v>
      </c>
      <c r="X161" s="285">
        <v>0</v>
      </c>
      <c r="Y161" s="285">
        <v>0</v>
      </c>
      <c r="Z161" s="285">
        <v>0</v>
      </c>
      <c r="AA161" s="285">
        <v>0</v>
      </c>
      <c r="AB161" s="285">
        <v>0</v>
      </c>
      <c r="AC161" s="285">
        <v>0</v>
      </c>
      <c r="AD161" s="285">
        <v>0</v>
      </c>
      <c r="AE161" s="285">
        <v>0</v>
      </c>
      <c r="AF161" s="285">
        <v>0</v>
      </c>
      <c r="AG161" s="285">
        <v>0</v>
      </c>
      <c r="AH161" s="285">
        <v>0</v>
      </c>
      <c r="AI161" s="285">
        <v>0</v>
      </c>
      <c r="AJ161" s="285">
        <v>0</v>
      </c>
      <c r="AK161" s="285">
        <v>0</v>
      </c>
      <c r="AL161" s="285">
        <v>0</v>
      </c>
      <c r="AM161" s="285">
        <v>0</v>
      </c>
      <c r="AN161" s="285">
        <v>0</v>
      </c>
      <c r="AO161" s="285">
        <v>0</v>
      </c>
      <c r="AP161" s="285">
        <v>50000</v>
      </c>
      <c r="AQ161" s="285">
        <v>0</v>
      </c>
      <c r="AR161" s="285">
        <v>0</v>
      </c>
      <c r="AS161" s="285">
        <v>0</v>
      </c>
      <c r="AT161" s="285">
        <v>0</v>
      </c>
      <c r="AU161" s="285">
        <v>0</v>
      </c>
      <c r="AV161" s="285">
        <v>0</v>
      </c>
    </row>
    <row r="162" spans="1:48" x14ac:dyDescent="0.35">
      <c r="A162" s="285" t="s">
        <v>10</v>
      </c>
      <c r="B162" s="285">
        <v>1</v>
      </c>
      <c r="C162" s="285">
        <v>4090</v>
      </c>
      <c r="D162" s="285">
        <v>4</v>
      </c>
      <c r="E162" s="285" t="s">
        <v>187</v>
      </c>
      <c r="F162" s="285"/>
      <c r="G162" s="285">
        <v>0</v>
      </c>
      <c r="H162" s="285">
        <v>0</v>
      </c>
      <c r="I162" s="285">
        <v>0</v>
      </c>
      <c r="J162" s="285">
        <v>0</v>
      </c>
      <c r="K162" s="285">
        <v>0</v>
      </c>
      <c r="L162" s="285">
        <v>0</v>
      </c>
      <c r="M162" s="285">
        <v>0</v>
      </c>
      <c r="N162" s="285">
        <v>0</v>
      </c>
      <c r="O162" s="285">
        <v>0</v>
      </c>
      <c r="P162" s="285">
        <v>0</v>
      </c>
      <c r="Q162" s="285">
        <v>0</v>
      </c>
      <c r="R162" s="285">
        <v>0</v>
      </c>
      <c r="S162" s="285">
        <v>0</v>
      </c>
      <c r="T162" s="285">
        <v>0</v>
      </c>
      <c r="U162" s="285">
        <v>0</v>
      </c>
      <c r="V162" s="285">
        <v>0</v>
      </c>
      <c r="W162" s="285">
        <v>0</v>
      </c>
      <c r="X162" s="285">
        <v>0</v>
      </c>
      <c r="Y162" s="285">
        <v>0</v>
      </c>
      <c r="Z162" s="285">
        <v>0</v>
      </c>
      <c r="AA162" s="285">
        <v>13810.22</v>
      </c>
      <c r="AB162" s="285">
        <v>0</v>
      </c>
      <c r="AC162" s="285">
        <v>0</v>
      </c>
      <c r="AD162" s="285">
        <v>0</v>
      </c>
      <c r="AE162" s="285">
        <v>0</v>
      </c>
      <c r="AF162" s="285">
        <v>0</v>
      </c>
      <c r="AG162" s="285">
        <v>10589.78</v>
      </c>
      <c r="AH162" s="285">
        <v>0</v>
      </c>
      <c r="AI162" s="285">
        <v>0</v>
      </c>
      <c r="AJ162" s="285">
        <v>0</v>
      </c>
      <c r="AK162" s="285">
        <v>0</v>
      </c>
      <c r="AL162" s="285">
        <v>0</v>
      </c>
      <c r="AM162" s="285">
        <v>0</v>
      </c>
      <c r="AN162" s="285">
        <v>0</v>
      </c>
      <c r="AO162" s="285">
        <v>0</v>
      </c>
      <c r="AP162" s="285">
        <v>0</v>
      </c>
      <c r="AQ162" s="285">
        <v>0</v>
      </c>
      <c r="AR162" s="285">
        <v>0</v>
      </c>
      <c r="AS162" s="285">
        <v>0</v>
      </c>
      <c r="AT162" s="285">
        <v>0</v>
      </c>
      <c r="AU162" s="285">
        <v>0</v>
      </c>
      <c r="AV162" s="285">
        <v>0</v>
      </c>
    </row>
    <row r="163" spans="1:48" x14ac:dyDescent="0.35">
      <c r="A163" s="285" t="s">
        <v>10</v>
      </c>
      <c r="B163" s="285">
        <v>1</v>
      </c>
      <c r="C163" s="285">
        <v>4091</v>
      </c>
      <c r="D163" s="285">
        <v>4</v>
      </c>
      <c r="E163" s="285" t="s">
        <v>188</v>
      </c>
      <c r="F163" s="285"/>
      <c r="G163" s="285">
        <v>0</v>
      </c>
      <c r="H163" s="285">
        <v>0</v>
      </c>
      <c r="I163" s="285">
        <v>0</v>
      </c>
      <c r="J163" s="285">
        <v>0</v>
      </c>
      <c r="K163" s="285">
        <v>0</v>
      </c>
      <c r="L163" s="285">
        <v>0</v>
      </c>
      <c r="M163" s="285">
        <v>0</v>
      </c>
      <c r="N163" s="285">
        <v>0</v>
      </c>
      <c r="O163" s="285">
        <v>0</v>
      </c>
      <c r="P163" s="285">
        <v>0</v>
      </c>
      <c r="Q163" s="285">
        <v>0</v>
      </c>
      <c r="R163" s="285">
        <v>0</v>
      </c>
      <c r="S163" s="285">
        <v>0</v>
      </c>
      <c r="T163" s="285">
        <v>0</v>
      </c>
      <c r="U163" s="285">
        <v>0</v>
      </c>
      <c r="V163" s="285">
        <v>0</v>
      </c>
      <c r="W163" s="285">
        <v>0</v>
      </c>
      <c r="X163" s="285">
        <v>0</v>
      </c>
      <c r="Y163" s="285">
        <v>0</v>
      </c>
      <c r="Z163" s="285">
        <v>0</v>
      </c>
      <c r="AA163" s="285">
        <v>0</v>
      </c>
      <c r="AB163" s="285">
        <v>0</v>
      </c>
      <c r="AC163" s="285">
        <v>0</v>
      </c>
      <c r="AD163" s="285">
        <v>0</v>
      </c>
      <c r="AE163" s="285">
        <v>0</v>
      </c>
      <c r="AF163" s="285">
        <v>0</v>
      </c>
      <c r="AG163" s="285">
        <v>0</v>
      </c>
      <c r="AH163" s="285">
        <v>0</v>
      </c>
      <c r="AI163" s="285">
        <v>0</v>
      </c>
      <c r="AJ163" s="285">
        <v>0</v>
      </c>
      <c r="AK163" s="285">
        <v>8840</v>
      </c>
      <c r="AL163" s="285">
        <v>0</v>
      </c>
      <c r="AM163" s="285">
        <v>0</v>
      </c>
      <c r="AN163" s="285">
        <v>0</v>
      </c>
      <c r="AO163" s="285">
        <v>0</v>
      </c>
      <c r="AP163" s="285">
        <v>0</v>
      </c>
      <c r="AQ163" s="285">
        <v>0</v>
      </c>
      <c r="AR163" s="285">
        <v>0</v>
      </c>
      <c r="AS163" s="285">
        <v>0</v>
      </c>
      <c r="AT163" s="285">
        <v>0</v>
      </c>
      <c r="AU163" s="285">
        <v>0</v>
      </c>
      <c r="AV163" s="285">
        <v>0</v>
      </c>
    </row>
    <row r="164" spans="1:48" x14ac:dyDescent="0.35">
      <c r="A164" s="285" t="s">
        <v>10</v>
      </c>
      <c r="B164" s="285">
        <v>1</v>
      </c>
      <c r="C164" s="285">
        <v>4500</v>
      </c>
      <c r="D164" s="285">
        <v>4</v>
      </c>
      <c r="E164" s="285" t="s">
        <v>189</v>
      </c>
      <c r="F164" s="285"/>
      <c r="G164" s="285">
        <v>0</v>
      </c>
      <c r="H164" s="285">
        <v>7500</v>
      </c>
      <c r="I164" s="285">
        <v>7500</v>
      </c>
      <c r="J164" s="285">
        <v>7500</v>
      </c>
      <c r="K164" s="285">
        <v>7500</v>
      </c>
      <c r="L164" s="285">
        <v>7500</v>
      </c>
      <c r="M164" s="285">
        <v>7500</v>
      </c>
      <c r="N164" s="285">
        <v>7500</v>
      </c>
      <c r="O164" s="285">
        <v>7500</v>
      </c>
      <c r="P164" s="285">
        <v>7500</v>
      </c>
      <c r="Q164" s="285">
        <v>0</v>
      </c>
      <c r="R164" s="285">
        <v>0</v>
      </c>
      <c r="S164" s="285">
        <v>-67500</v>
      </c>
      <c r="T164" s="285">
        <v>0</v>
      </c>
      <c r="U164" s="285">
        <v>0</v>
      </c>
      <c r="V164" s="285">
        <v>4009.5</v>
      </c>
      <c r="W164" s="285">
        <v>0</v>
      </c>
      <c r="X164" s="285">
        <v>0</v>
      </c>
      <c r="Y164" s="285">
        <v>0</v>
      </c>
      <c r="Z164" s="285">
        <v>22500.39</v>
      </c>
      <c r="AA164" s="285">
        <v>0</v>
      </c>
      <c r="AB164" s="285">
        <v>0</v>
      </c>
      <c r="AC164" s="285">
        <v>0</v>
      </c>
      <c r="AD164" s="285">
        <v>0</v>
      </c>
      <c r="AE164" s="285">
        <v>0</v>
      </c>
      <c r="AF164" s="285">
        <v>0</v>
      </c>
      <c r="AG164" s="285">
        <v>-26509.89</v>
      </c>
      <c r="AH164" s="285">
        <v>0</v>
      </c>
      <c r="AI164" s="285">
        <v>0</v>
      </c>
      <c r="AJ164" s="285">
        <v>0</v>
      </c>
      <c r="AK164" s="285">
        <v>0</v>
      </c>
      <c r="AL164" s="285">
        <v>0</v>
      </c>
      <c r="AM164" s="285">
        <v>0</v>
      </c>
      <c r="AN164" s="285">
        <v>0</v>
      </c>
      <c r="AO164" s="285">
        <v>0</v>
      </c>
      <c r="AP164" s="285">
        <v>0</v>
      </c>
      <c r="AQ164" s="285">
        <v>0</v>
      </c>
      <c r="AR164" s="285">
        <v>0</v>
      </c>
      <c r="AS164" s="285">
        <v>0</v>
      </c>
      <c r="AT164" s="285">
        <v>0</v>
      </c>
      <c r="AU164" s="285">
        <v>0</v>
      </c>
      <c r="AV164" s="285">
        <v>0</v>
      </c>
    </row>
    <row r="165" spans="1:48" x14ac:dyDescent="0.35">
      <c r="A165" s="285" t="s">
        <v>10</v>
      </c>
      <c r="B165" s="285">
        <v>1</v>
      </c>
      <c r="C165" s="285">
        <v>4980</v>
      </c>
      <c r="D165" s="285">
        <v>4</v>
      </c>
      <c r="E165" s="285" t="s">
        <v>190</v>
      </c>
      <c r="F165" s="285"/>
      <c r="G165" s="285">
        <v>0</v>
      </c>
      <c r="H165" s="285">
        <v>0</v>
      </c>
      <c r="I165" s="285">
        <v>0</v>
      </c>
      <c r="J165" s="285">
        <v>0</v>
      </c>
      <c r="K165" s="285">
        <v>0</v>
      </c>
      <c r="L165" s="285">
        <v>0</v>
      </c>
      <c r="M165" s="285">
        <v>0</v>
      </c>
      <c r="N165" s="285">
        <v>0</v>
      </c>
      <c r="O165" s="285">
        <v>0</v>
      </c>
      <c r="P165" s="285">
        <v>0</v>
      </c>
      <c r="Q165" s="285">
        <v>0</v>
      </c>
      <c r="R165" s="285">
        <v>0</v>
      </c>
      <c r="S165" s="285">
        <v>0</v>
      </c>
      <c r="T165" s="285">
        <v>0</v>
      </c>
      <c r="U165" s="285">
        <v>0</v>
      </c>
      <c r="V165" s="285">
        <v>0</v>
      </c>
      <c r="W165" s="285">
        <v>0</v>
      </c>
      <c r="X165" s="285">
        <v>0</v>
      </c>
      <c r="Y165" s="285">
        <v>0</v>
      </c>
      <c r="Z165" s="285">
        <v>0</v>
      </c>
      <c r="AA165" s="285">
        <v>0</v>
      </c>
      <c r="AB165" s="285">
        <v>0</v>
      </c>
      <c r="AC165" s="285">
        <v>0</v>
      </c>
      <c r="AD165" s="285">
        <v>0</v>
      </c>
      <c r="AE165" s="285">
        <v>0</v>
      </c>
      <c r="AF165" s="285">
        <v>0</v>
      </c>
      <c r="AG165" s="285">
        <v>0</v>
      </c>
      <c r="AH165" s="285">
        <v>0</v>
      </c>
      <c r="AI165" s="285">
        <v>0</v>
      </c>
      <c r="AJ165" s="285">
        <v>0</v>
      </c>
      <c r="AK165" s="285">
        <v>0</v>
      </c>
      <c r="AL165" s="285">
        <v>0</v>
      </c>
      <c r="AM165" s="285">
        <v>0</v>
      </c>
      <c r="AN165" s="285">
        <v>0</v>
      </c>
      <c r="AO165" s="285">
        <v>0</v>
      </c>
      <c r="AP165" s="285">
        <v>0</v>
      </c>
      <c r="AQ165" s="285">
        <v>0</v>
      </c>
      <c r="AR165" s="285">
        <v>0</v>
      </c>
      <c r="AS165" s="285">
        <v>0</v>
      </c>
      <c r="AT165" s="285">
        <v>0</v>
      </c>
      <c r="AU165" s="285">
        <v>0</v>
      </c>
      <c r="AV165" s="285">
        <v>0</v>
      </c>
    </row>
    <row r="166" spans="1:48" x14ac:dyDescent="0.35">
      <c r="A166" s="285" t="s">
        <v>10</v>
      </c>
      <c r="B166" s="285">
        <v>1</v>
      </c>
      <c r="C166" s="285">
        <v>4981</v>
      </c>
      <c r="D166" s="285">
        <v>4</v>
      </c>
      <c r="E166" s="285" t="s">
        <v>191</v>
      </c>
      <c r="F166" s="285"/>
      <c r="G166" s="285">
        <v>0</v>
      </c>
      <c r="H166" s="285">
        <v>0</v>
      </c>
      <c r="I166" s="285">
        <v>0</v>
      </c>
      <c r="J166" s="285">
        <v>0</v>
      </c>
      <c r="K166" s="285">
        <v>0</v>
      </c>
      <c r="L166" s="285">
        <v>0</v>
      </c>
      <c r="M166" s="285">
        <v>0</v>
      </c>
      <c r="N166" s="285">
        <v>0</v>
      </c>
      <c r="O166" s="285">
        <v>0</v>
      </c>
      <c r="P166" s="285">
        <v>0</v>
      </c>
      <c r="Q166" s="285">
        <v>0</v>
      </c>
      <c r="R166" s="285">
        <v>0</v>
      </c>
      <c r="S166" s="285">
        <v>0</v>
      </c>
      <c r="T166" s="285">
        <v>0</v>
      </c>
      <c r="U166" s="285">
        <v>0</v>
      </c>
      <c r="V166" s="285">
        <v>0</v>
      </c>
      <c r="W166" s="285">
        <v>0</v>
      </c>
      <c r="X166" s="285">
        <v>0</v>
      </c>
      <c r="Y166" s="285">
        <v>0</v>
      </c>
      <c r="Z166" s="285">
        <v>0</v>
      </c>
      <c r="AA166" s="285">
        <v>0</v>
      </c>
      <c r="AB166" s="285">
        <v>0</v>
      </c>
      <c r="AC166" s="285">
        <v>0</v>
      </c>
      <c r="AD166" s="285">
        <v>0</v>
      </c>
      <c r="AE166" s="285">
        <v>0</v>
      </c>
      <c r="AF166" s="285">
        <v>0</v>
      </c>
      <c r="AG166" s="285">
        <v>0</v>
      </c>
      <c r="AH166" s="285">
        <v>0</v>
      </c>
      <c r="AI166" s="285">
        <v>0</v>
      </c>
      <c r="AJ166" s="285">
        <v>0</v>
      </c>
      <c r="AK166" s="285">
        <v>0</v>
      </c>
      <c r="AL166" s="285">
        <v>0</v>
      </c>
      <c r="AM166" s="285">
        <v>0</v>
      </c>
      <c r="AN166" s="285">
        <v>0</v>
      </c>
      <c r="AO166" s="285">
        <v>0</v>
      </c>
      <c r="AP166" s="285">
        <v>0</v>
      </c>
      <c r="AQ166" s="285">
        <v>0</v>
      </c>
      <c r="AR166" s="285">
        <v>0</v>
      </c>
      <c r="AS166" s="285">
        <v>0</v>
      </c>
      <c r="AT166" s="285">
        <v>0</v>
      </c>
      <c r="AU166" s="285">
        <v>0</v>
      </c>
      <c r="AV166" s="285">
        <v>0</v>
      </c>
    </row>
    <row r="167" spans="1:48" x14ac:dyDescent="0.35">
      <c r="A167" s="285" t="s">
        <v>10</v>
      </c>
      <c r="B167" s="285">
        <v>1</v>
      </c>
      <c r="C167" s="285">
        <v>4985</v>
      </c>
      <c r="D167" s="285">
        <v>4</v>
      </c>
      <c r="E167" s="285" t="s">
        <v>192</v>
      </c>
      <c r="F167" s="285"/>
      <c r="G167" s="285">
        <v>0</v>
      </c>
      <c r="H167" s="285">
        <v>23226.31</v>
      </c>
      <c r="I167" s="285">
        <v>70282.47</v>
      </c>
      <c r="J167" s="285">
        <v>43012.65</v>
      </c>
      <c r="K167" s="285">
        <v>61122.2</v>
      </c>
      <c r="L167" s="285">
        <v>29977.5</v>
      </c>
      <c r="M167" s="285">
        <v>-31387.87</v>
      </c>
      <c r="N167" s="285">
        <v>61352.21</v>
      </c>
      <c r="O167" s="285">
        <v>15201.88</v>
      </c>
      <c r="P167" s="285">
        <v>45825.22</v>
      </c>
      <c r="Q167" s="285">
        <v>50663.32</v>
      </c>
      <c r="R167" s="285">
        <v>10289.48</v>
      </c>
      <c r="S167" s="285">
        <v>34585.730000000003</v>
      </c>
      <c r="T167" s="285">
        <v>0</v>
      </c>
      <c r="U167" s="285">
        <v>0</v>
      </c>
      <c r="V167" s="285">
        <v>4818.71</v>
      </c>
      <c r="W167" s="285">
        <v>-160048.26</v>
      </c>
      <c r="X167" s="285">
        <v>169389.85</v>
      </c>
      <c r="Y167" s="285">
        <v>21532.48</v>
      </c>
      <c r="Z167" s="285">
        <v>38782.300000000003</v>
      </c>
      <c r="AA167" s="285">
        <v>16033.04</v>
      </c>
      <c r="AB167" s="285">
        <v>79008.33</v>
      </c>
      <c r="AC167" s="285">
        <v>-5640.98</v>
      </c>
      <c r="AD167" s="285">
        <v>-38881.800000000003</v>
      </c>
      <c r="AE167" s="285">
        <v>31002.61</v>
      </c>
      <c r="AF167" s="285">
        <v>-8729.16</v>
      </c>
      <c r="AG167" s="285">
        <v>-2760.8</v>
      </c>
      <c r="AH167" s="285">
        <v>0</v>
      </c>
      <c r="AI167" s="285">
        <v>0</v>
      </c>
      <c r="AJ167" s="285">
        <v>18045.54</v>
      </c>
      <c r="AK167" s="285">
        <v>27731.48</v>
      </c>
      <c r="AL167" s="285">
        <v>-39705.980000000003</v>
      </c>
      <c r="AM167" s="285">
        <v>64334.58</v>
      </c>
      <c r="AN167" s="285">
        <v>-160129.54</v>
      </c>
      <c r="AO167" s="285">
        <v>-24500.92</v>
      </c>
      <c r="AP167" s="285">
        <v>0</v>
      </c>
      <c r="AQ167" s="285">
        <v>0</v>
      </c>
      <c r="AR167" s="285">
        <v>0</v>
      </c>
      <c r="AS167" s="285">
        <v>0</v>
      </c>
      <c r="AT167" s="285">
        <v>0</v>
      </c>
      <c r="AU167" s="285">
        <v>0</v>
      </c>
      <c r="AV167" s="285">
        <v>0</v>
      </c>
    </row>
    <row r="168" spans="1:48" x14ac:dyDescent="0.35">
      <c r="A168" s="285" t="s">
        <v>10</v>
      </c>
      <c r="B168" s="285">
        <v>1</v>
      </c>
      <c r="C168" s="285">
        <v>4986</v>
      </c>
      <c r="D168" s="285">
        <v>4</v>
      </c>
      <c r="E168" s="285" t="s">
        <v>193</v>
      </c>
      <c r="F168" s="285"/>
      <c r="G168" s="285">
        <v>0</v>
      </c>
      <c r="H168" s="285">
        <v>0</v>
      </c>
      <c r="I168" s="285">
        <v>0</v>
      </c>
      <c r="J168" s="285">
        <v>0</v>
      </c>
      <c r="K168" s="285">
        <v>0</v>
      </c>
      <c r="L168" s="285">
        <v>0</v>
      </c>
      <c r="M168" s="285">
        <v>0</v>
      </c>
      <c r="N168" s="285">
        <v>0</v>
      </c>
      <c r="O168" s="285">
        <v>0</v>
      </c>
      <c r="P168" s="285">
        <v>0</v>
      </c>
      <c r="Q168" s="285">
        <v>0</v>
      </c>
      <c r="R168" s="285">
        <v>0</v>
      </c>
      <c r="S168" s="285">
        <v>13576</v>
      </c>
      <c r="T168" s="285">
        <v>0</v>
      </c>
      <c r="U168" s="285">
        <v>0</v>
      </c>
      <c r="V168" s="285">
        <v>-17555</v>
      </c>
      <c r="W168" s="285">
        <v>-54348</v>
      </c>
      <c r="X168" s="285">
        <v>16757</v>
      </c>
      <c r="Y168" s="285">
        <v>10696</v>
      </c>
      <c r="Z168" s="285">
        <v>71035</v>
      </c>
      <c r="AA168" s="285">
        <v>4491</v>
      </c>
      <c r="AB168" s="285">
        <v>2938</v>
      </c>
      <c r="AC168" s="285">
        <v>-28055</v>
      </c>
      <c r="AD168" s="285">
        <v>-19955</v>
      </c>
      <c r="AE168" s="285">
        <v>2833</v>
      </c>
      <c r="AF168" s="285">
        <v>9071</v>
      </c>
      <c r="AG168" s="285">
        <v>39412</v>
      </c>
      <c r="AH168" s="285">
        <v>0</v>
      </c>
      <c r="AI168" s="285">
        <v>0</v>
      </c>
      <c r="AJ168" s="285">
        <v>41520</v>
      </c>
      <c r="AK168" s="285">
        <v>12740</v>
      </c>
      <c r="AL168" s="285">
        <v>20883</v>
      </c>
      <c r="AM168" s="285">
        <v>-38217</v>
      </c>
      <c r="AN168" s="285">
        <v>-74451</v>
      </c>
      <c r="AO168" s="285">
        <v>55108</v>
      </c>
      <c r="AP168" s="285">
        <v>-55297</v>
      </c>
      <c r="AQ168" s="285">
        <v>0</v>
      </c>
      <c r="AR168" s="285">
        <v>0</v>
      </c>
      <c r="AS168" s="285">
        <v>0</v>
      </c>
      <c r="AT168" s="285">
        <v>0</v>
      </c>
      <c r="AU168" s="285">
        <v>0</v>
      </c>
      <c r="AV168" s="285">
        <v>0</v>
      </c>
    </row>
    <row r="169" spans="1:48" x14ac:dyDescent="0.35">
      <c r="A169" s="285" t="s">
        <v>10</v>
      </c>
      <c r="B169" s="285">
        <v>1</v>
      </c>
      <c r="C169" s="285">
        <v>4999</v>
      </c>
      <c r="D169" s="285">
        <v>4</v>
      </c>
      <c r="E169" s="285" t="s">
        <v>194</v>
      </c>
      <c r="F169" s="285"/>
      <c r="G169" s="285">
        <v>0</v>
      </c>
      <c r="H169" s="285">
        <v>2500</v>
      </c>
      <c r="I169" s="285">
        <v>0</v>
      </c>
      <c r="J169" s="285">
        <v>0</v>
      </c>
      <c r="K169" s="285">
        <v>0</v>
      </c>
      <c r="L169" s="285">
        <v>0</v>
      </c>
      <c r="M169" s="285">
        <v>0</v>
      </c>
      <c r="N169" s="285">
        <v>0</v>
      </c>
      <c r="O169" s="285">
        <v>0</v>
      </c>
      <c r="P169" s="285">
        <v>17751.810000000001</v>
      </c>
      <c r="Q169" s="285">
        <v>0</v>
      </c>
      <c r="R169" s="285">
        <v>16250</v>
      </c>
      <c r="S169" s="285">
        <v>33568.370000000003</v>
      </c>
      <c r="T169" s="285">
        <v>0</v>
      </c>
      <c r="U169" s="285">
        <v>0</v>
      </c>
      <c r="V169" s="285">
        <v>0</v>
      </c>
      <c r="W169" s="285">
        <v>0</v>
      </c>
      <c r="X169" s="285">
        <v>0</v>
      </c>
      <c r="Y169" s="285">
        <v>0</v>
      </c>
      <c r="Z169" s="285">
        <v>0</v>
      </c>
      <c r="AA169" s="285">
        <v>841.8</v>
      </c>
      <c r="AB169" s="285">
        <v>841.8</v>
      </c>
      <c r="AC169" s="285">
        <v>0</v>
      </c>
      <c r="AD169" s="285">
        <v>5428.08</v>
      </c>
      <c r="AE169" s="285">
        <v>0</v>
      </c>
      <c r="AF169" s="285">
        <v>3832.16</v>
      </c>
      <c r="AG169" s="285">
        <v>0</v>
      </c>
      <c r="AH169" s="285">
        <v>0</v>
      </c>
      <c r="AI169" s="285">
        <v>0</v>
      </c>
      <c r="AJ169" s="285">
        <v>0</v>
      </c>
      <c r="AK169" s="285">
        <v>13500</v>
      </c>
      <c r="AL169" s="285">
        <v>0</v>
      </c>
      <c r="AM169" s="285">
        <v>0</v>
      </c>
      <c r="AN169" s="285">
        <v>8250</v>
      </c>
      <c r="AO169" s="285">
        <v>0</v>
      </c>
      <c r="AP169" s="285">
        <v>0</v>
      </c>
      <c r="AQ169" s="285">
        <v>0</v>
      </c>
      <c r="AR169" s="285">
        <v>0</v>
      </c>
      <c r="AS169" s="285">
        <v>0</v>
      </c>
      <c r="AT169" s="285">
        <v>0</v>
      </c>
      <c r="AU169" s="285">
        <v>0</v>
      </c>
      <c r="AV169" s="285">
        <v>0</v>
      </c>
    </row>
    <row r="170" spans="1:48" x14ac:dyDescent="0.35">
      <c r="A170" s="285" t="s">
        <v>10</v>
      </c>
      <c r="B170" s="285">
        <v>1</v>
      </c>
      <c r="C170" s="285">
        <v>5000</v>
      </c>
      <c r="D170" s="285">
        <v>4</v>
      </c>
      <c r="E170" s="285"/>
      <c r="F170" s="285"/>
      <c r="G170" s="285">
        <v>0</v>
      </c>
      <c r="H170" s="285">
        <v>0</v>
      </c>
      <c r="I170" s="285">
        <v>0</v>
      </c>
      <c r="J170" s="285">
        <v>0</v>
      </c>
      <c r="K170" s="285">
        <v>0</v>
      </c>
      <c r="L170" s="285">
        <v>0</v>
      </c>
      <c r="M170" s="285">
        <v>0</v>
      </c>
      <c r="N170" s="285">
        <v>0</v>
      </c>
      <c r="O170" s="285">
        <v>0</v>
      </c>
      <c r="P170" s="285">
        <v>0</v>
      </c>
      <c r="Q170" s="285">
        <v>0</v>
      </c>
      <c r="R170" s="285">
        <v>0</v>
      </c>
      <c r="S170" s="285">
        <v>0</v>
      </c>
      <c r="T170" s="285">
        <v>0</v>
      </c>
      <c r="U170" s="285">
        <v>0</v>
      </c>
      <c r="V170" s="285">
        <v>0</v>
      </c>
      <c r="W170" s="285">
        <v>0</v>
      </c>
      <c r="X170" s="285">
        <v>0</v>
      </c>
      <c r="Y170" s="285">
        <v>0</v>
      </c>
      <c r="Z170" s="285">
        <v>0</v>
      </c>
      <c r="AA170" s="285">
        <v>0</v>
      </c>
      <c r="AB170" s="285">
        <v>0</v>
      </c>
      <c r="AC170" s="285">
        <v>0</v>
      </c>
      <c r="AD170" s="285">
        <v>0</v>
      </c>
      <c r="AE170" s="285">
        <v>0</v>
      </c>
      <c r="AF170" s="285">
        <v>0</v>
      </c>
      <c r="AG170" s="285">
        <v>0</v>
      </c>
      <c r="AH170" s="285">
        <v>0</v>
      </c>
      <c r="AI170" s="285">
        <v>0</v>
      </c>
      <c r="AJ170" s="285">
        <v>0</v>
      </c>
      <c r="AK170" s="285">
        <v>0</v>
      </c>
      <c r="AL170" s="285">
        <v>0</v>
      </c>
      <c r="AM170" s="285">
        <v>0</v>
      </c>
      <c r="AN170" s="285">
        <v>0</v>
      </c>
      <c r="AO170" s="285">
        <v>0</v>
      </c>
      <c r="AP170" s="285">
        <v>0</v>
      </c>
      <c r="AQ170" s="285">
        <v>0</v>
      </c>
      <c r="AR170" s="285">
        <v>0</v>
      </c>
      <c r="AS170" s="285">
        <v>0</v>
      </c>
      <c r="AT170" s="285">
        <v>0</v>
      </c>
      <c r="AU170" s="285">
        <v>0</v>
      </c>
      <c r="AV170" s="285">
        <v>0</v>
      </c>
    </row>
    <row r="171" spans="1:48" x14ac:dyDescent="0.35">
      <c r="A171" s="285" t="s">
        <v>10</v>
      </c>
      <c r="B171" s="285">
        <v>1</v>
      </c>
      <c r="C171" s="285">
        <v>5001</v>
      </c>
      <c r="D171" s="285">
        <v>5</v>
      </c>
      <c r="E171" s="285" t="s">
        <v>195</v>
      </c>
      <c r="F171" s="285"/>
      <c r="G171" s="285">
        <v>0</v>
      </c>
      <c r="H171" s="285">
        <v>17566.939999999999</v>
      </c>
      <c r="I171" s="285">
        <v>17314.080000000002</v>
      </c>
      <c r="J171" s="285">
        <v>18963.04</v>
      </c>
      <c r="K171" s="285">
        <v>18138.560000000001</v>
      </c>
      <c r="L171" s="285">
        <v>17314.080000000002</v>
      </c>
      <c r="M171" s="285">
        <v>18348.37</v>
      </c>
      <c r="N171" s="285">
        <v>16724.599999999999</v>
      </c>
      <c r="O171" s="285">
        <v>18009.73</v>
      </c>
      <c r="P171" s="285">
        <v>16489.599999999999</v>
      </c>
      <c r="Q171" s="285">
        <v>18963.04</v>
      </c>
      <c r="R171" s="285">
        <v>16684.599999999999</v>
      </c>
      <c r="S171" s="285">
        <v>57058.26</v>
      </c>
      <c r="T171" s="285">
        <v>0</v>
      </c>
      <c r="U171" s="285">
        <v>0</v>
      </c>
      <c r="V171" s="285">
        <v>18320.02</v>
      </c>
      <c r="W171" s="285">
        <v>17487.29</v>
      </c>
      <c r="X171" s="285">
        <v>19152.740000000002</v>
      </c>
      <c r="Y171" s="285">
        <v>17487.29</v>
      </c>
      <c r="Z171" s="285">
        <v>18320.02</v>
      </c>
      <c r="AA171" s="285">
        <v>18263.43</v>
      </c>
      <c r="AB171" s="285">
        <v>16342.29</v>
      </c>
      <c r="AC171" s="285">
        <v>19872.740000000002</v>
      </c>
      <c r="AD171" s="285">
        <v>16834.560000000001</v>
      </c>
      <c r="AE171" s="285">
        <v>18320.02</v>
      </c>
      <c r="AF171" s="285">
        <v>17487.29</v>
      </c>
      <c r="AG171" s="285">
        <v>98363.57</v>
      </c>
      <c r="AH171" s="285">
        <v>0</v>
      </c>
      <c r="AI171" s="285">
        <v>0</v>
      </c>
      <c r="AJ171" s="285">
        <v>20758.93</v>
      </c>
      <c r="AK171" s="285">
        <v>22283.37</v>
      </c>
      <c r="AL171" s="285">
        <v>24113.94</v>
      </c>
      <c r="AM171" s="285">
        <v>20968.64</v>
      </c>
      <c r="AN171" s="285">
        <v>24113.94</v>
      </c>
      <c r="AO171" s="285">
        <v>23091.33</v>
      </c>
      <c r="AP171" s="285">
        <v>22017.07</v>
      </c>
      <c r="AQ171" s="285">
        <v>4193.7299999999996</v>
      </c>
      <c r="AR171" s="285">
        <v>0</v>
      </c>
      <c r="AS171" s="285">
        <v>0</v>
      </c>
      <c r="AT171" s="285">
        <v>0</v>
      </c>
      <c r="AU171" s="285">
        <v>0</v>
      </c>
      <c r="AV171" s="285">
        <v>0</v>
      </c>
    </row>
    <row r="172" spans="1:48" x14ac:dyDescent="0.35">
      <c r="A172" s="285" t="s">
        <v>10</v>
      </c>
      <c r="B172" s="285">
        <v>1</v>
      </c>
      <c r="C172" s="285">
        <v>5002</v>
      </c>
      <c r="D172" s="285">
        <v>5</v>
      </c>
      <c r="E172" s="285" t="s">
        <v>196</v>
      </c>
      <c r="F172" s="285"/>
      <c r="G172" s="285">
        <v>0</v>
      </c>
      <c r="H172" s="285">
        <v>1929.47</v>
      </c>
      <c r="I172" s="285">
        <v>1896.89</v>
      </c>
      <c r="J172" s="285">
        <v>2077.54</v>
      </c>
      <c r="K172" s="285">
        <v>1987.22</v>
      </c>
      <c r="L172" s="285">
        <v>1896.89</v>
      </c>
      <c r="M172" s="285">
        <v>2252.7199999999998</v>
      </c>
      <c r="N172" s="285">
        <v>1654.2</v>
      </c>
      <c r="O172" s="285">
        <v>1974.1</v>
      </c>
      <c r="P172" s="285">
        <v>1738.44</v>
      </c>
      <c r="Q172" s="285">
        <v>2019.82</v>
      </c>
      <c r="R172" s="285">
        <v>1686.57</v>
      </c>
      <c r="S172" s="285">
        <v>6434.47</v>
      </c>
      <c r="T172" s="285">
        <v>0</v>
      </c>
      <c r="U172" s="285">
        <v>0</v>
      </c>
      <c r="V172" s="285">
        <v>1556.81</v>
      </c>
      <c r="W172" s="285">
        <v>1835.57</v>
      </c>
      <c r="X172" s="285">
        <v>2010.38</v>
      </c>
      <c r="Y172" s="285">
        <v>1852.41</v>
      </c>
      <c r="Z172" s="285">
        <v>1863.75</v>
      </c>
      <c r="AA172" s="285">
        <v>2051.39</v>
      </c>
      <c r="AB172" s="285">
        <v>1698.76</v>
      </c>
      <c r="AC172" s="285">
        <v>2139.04</v>
      </c>
      <c r="AD172" s="285">
        <v>1815.68</v>
      </c>
      <c r="AE172" s="285">
        <v>1974.63</v>
      </c>
      <c r="AF172" s="285">
        <v>1878.32</v>
      </c>
      <c r="AG172" s="285">
        <v>12488.76</v>
      </c>
      <c r="AH172" s="285">
        <v>0</v>
      </c>
      <c r="AI172" s="285">
        <v>0</v>
      </c>
      <c r="AJ172" s="285">
        <v>2484.2399999999998</v>
      </c>
      <c r="AK172" s="285">
        <v>3494.91</v>
      </c>
      <c r="AL172" s="285">
        <v>2612.06</v>
      </c>
      <c r="AM172" s="285">
        <v>2291.44</v>
      </c>
      <c r="AN172" s="285">
        <v>2647.84</v>
      </c>
      <c r="AO172" s="285">
        <v>2520.58</v>
      </c>
      <c r="AP172" s="285">
        <v>2409.48</v>
      </c>
      <c r="AQ172" s="285">
        <v>460.6</v>
      </c>
      <c r="AR172" s="285">
        <v>0</v>
      </c>
      <c r="AS172" s="285">
        <v>0</v>
      </c>
      <c r="AT172" s="285">
        <v>0</v>
      </c>
      <c r="AU172" s="285">
        <v>0</v>
      </c>
      <c r="AV172" s="285">
        <v>0</v>
      </c>
    </row>
    <row r="173" spans="1:48" x14ac:dyDescent="0.35">
      <c r="A173" s="285" t="s">
        <v>10</v>
      </c>
      <c r="B173" s="285">
        <v>1</v>
      </c>
      <c r="C173" s="285">
        <v>5003</v>
      </c>
      <c r="D173" s="285">
        <v>5</v>
      </c>
      <c r="E173" s="285" t="s">
        <v>197</v>
      </c>
      <c r="F173" s="285"/>
      <c r="G173" s="285">
        <v>0</v>
      </c>
      <c r="H173" s="285">
        <v>0</v>
      </c>
      <c r="I173" s="285">
        <v>0</v>
      </c>
      <c r="J173" s="285">
        <v>0</v>
      </c>
      <c r="K173" s="285">
        <v>0</v>
      </c>
      <c r="L173" s="285">
        <v>0</v>
      </c>
      <c r="M173" s="285">
        <v>0</v>
      </c>
      <c r="N173" s="285">
        <v>0</v>
      </c>
      <c r="O173" s="285">
        <v>0</v>
      </c>
      <c r="P173" s="285">
        <v>0</v>
      </c>
      <c r="Q173" s="285">
        <v>0</v>
      </c>
      <c r="R173" s="285">
        <v>0</v>
      </c>
      <c r="S173" s="285">
        <v>0</v>
      </c>
      <c r="T173" s="285">
        <v>0</v>
      </c>
      <c r="U173" s="285">
        <v>0</v>
      </c>
      <c r="V173" s="285">
        <v>0</v>
      </c>
      <c r="W173" s="285">
        <v>0</v>
      </c>
      <c r="X173" s="285">
        <v>0</v>
      </c>
      <c r="Y173" s="285">
        <v>0</v>
      </c>
      <c r="Z173" s="285">
        <v>0</v>
      </c>
      <c r="AA173" s="285">
        <v>0</v>
      </c>
      <c r="AB173" s="285">
        <v>0</v>
      </c>
      <c r="AC173" s="285">
        <v>0</v>
      </c>
      <c r="AD173" s="285">
        <v>0</v>
      </c>
      <c r="AE173" s="285">
        <v>0</v>
      </c>
      <c r="AF173" s="285">
        <v>0</v>
      </c>
      <c r="AG173" s="285">
        <v>0</v>
      </c>
      <c r="AH173" s="285">
        <v>0</v>
      </c>
      <c r="AI173" s="285">
        <v>0</v>
      </c>
      <c r="AJ173" s="285">
        <v>0</v>
      </c>
      <c r="AK173" s="285">
        <v>0</v>
      </c>
      <c r="AL173" s="285">
        <v>0</v>
      </c>
      <c r="AM173" s="285">
        <v>0</v>
      </c>
      <c r="AN173" s="285">
        <v>0</v>
      </c>
      <c r="AO173" s="285">
        <v>0</v>
      </c>
      <c r="AP173" s="285">
        <v>0</v>
      </c>
      <c r="AQ173" s="285">
        <v>0</v>
      </c>
      <c r="AR173" s="285">
        <v>0</v>
      </c>
      <c r="AS173" s="285">
        <v>0</v>
      </c>
      <c r="AT173" s="285">
        <v>0</v>
      </c>
      <c r="AU173" s="285">
        <v>0</v>
      </c>
      <c r="AV173" s="285">
        <v>0</v>
      </c>
    </row>
    <row r="174" spans="1:48" x14ac:dyDescent="0.35">
      <c r="A174" s="285" t="s">
        <v>10</v>
      </c>
      <c r="B174" s="285">
        <v>1</v>
      </c>
      <c r="C174" s="285">
        <v>5004</v>
      </c>
      <c r="D174" s="285">
        <v>5</v>
      </c>
      <c r="E174" s="285" t="s">
        <v>197</v>
      </c>
      <c r="F174" s="285"/>
      <c r="G174" s="285">
        <v>0</v>
      </c>
      <c r="H174" s="285">
        <v>0</v>
      </c>
      <c r="I174" s="285">
        <v>0</v>
      </c>
      <c r="J174" s="285">
        <v>0</v>
      </c>
      <c r="K174" s="285">
        <v>0</v>
      </c>
      <c r="L174" s="285">
        <v>0</v>
      </c>
      <c r="M174" s="285">
        <v>0</v>
      </c>
      <c r="N174" s="285">
        <v>0</v>
      </c>
      <c r="O174" s="285">
        <v>0</v>
      </c>
      <c r="P174" s="285">
        <v>0</v>
      </c>
      <c r="Q174" s="285">
        <v>0</v>
      </c>
      <c r="R174" s="285">
        <v>0</v>
      </c>
      <c r="S174" s="285">
        <v>0</v>
      </c>
      <c r="T174" s="285">
        <v>0</v>
      </c>
      <c r="U174" s="285">
        <v>0</v>
      </c>
      <c r="V174" s="285">
        <v>0</v>
      </c>
      <c r="W174" s="285">
        <v>0</v>
      </c>
      <c r="X174" s="285">
        <v>0</v>
      </c>
      <c r="Y174" s="285">
        <v>0</v>
      </c>
      <c r="Z174" s="285">
        <v>0</v>
      </c>
      <c r="AA174" s="285">
        <v>0</v>
      </c>
      <c r="AB174" s="285">
        <v>0</v>
      </c>
      <c r="AC174" s="285">
        <v>0</v>
      </c>
      <c r="AD174" s="285">
        <v>0</v>
      </c>
      <c r="AE174" s="285">
        <v>0</v>
      </c>
      <c r="AF174" s="285">
        <v>0</v>
      </c>
      <c r="AG174" s="285">
        <v>0</v>
      </c>
      <c r="AH174" s="285">
        <v>0</v>
      </c>
      <c r="AI174" s="285">
        <v>0</v>
      </c>
      <c r="AJ174" s="285">
        <v>0</v>
      </c>
      <c r="AK174" s="285">
        <v>0</v>
      </c>
      <c r="AL174" s="285">
        <v>0</v>
      </c>
      <c r="AM174" s="285">
        <v>0</v>
      </c>
      <c r="AN174" s="285">
        <v>0</v>
      </c>
      <c r="AO174" s="285">
        <v>0</v>
      </c>
      <c r="AP174" s="285">
        <v>0</v>
      </c>
      <c r="AQ174" s="285">
        <v>0</v>
      </c>
      <c r="AR174" s="285">
        <v>0</v>
      </c>
      <c r="AS174" s="285">
        <v>0</v>
      </c>
      <c r="AT174" s="285">
        <v>0</v>
      </c>
      <c r="AU174" s="285">
        <v>0</v>
      </c>
      <c r="AV174" s="285">
        <v>0</v>
      </c>
    </row>
    <row r="175" spans="1:48" x14ac:dyDescent="0.35">
      <c r="A175" s="285" t="s">
        <v>10</v>
      </c>
      <c r="B175" s="285">
        <v>1</v>
      </c>
      <c r="C175" s="285">
        <v>5005</v>
      </c>
      <c r="D175" s="285">
        <v>5</v>
      </c>
      <c r="E175" s="285" t="s">
        <v>197</v>
      </c>
      <c r="F175" s="285"/>
      <c r="G175" s="285">
        <v>0</v>
      </c>
      <c r="H175" s="285">
        <v>0</v>
      </c>
      <c r="I175" s="285">
        <v>0</v>
      </c>
      <c r="J175" s="285">
        <v>0</v>
      </c>
      <c r="K175" s="285">
        <v>0</v>
      </c>
      <c r="L175" s="285">
        <v>0</v>
      </c>
      <c r="M175" s="285">
        <v>0</v>
      </c>
      <c r="N175" s="285">
        <v>0</v>
      </c>
      <c r="O175" s="285">
        <v>0</v>
      </c>
      <c r="P175" s="285">
        <v>0</v>
      </c>
      <c r="Q175" s="285">
        <v>0</v>
      </c>
      <c r="R175" s="285">
        <v>0</v>
      </c>
      <c r="S175" s="285">
        <v>0</v>
      </c>
      <c r="T175" s="285">
        <v>0</v>
      </c>
      <c r="U175" s="285">
        <v>0</v>
      </c>
      <c r="V175" s="285">
        <v>0</v>
      </c>
      <c r="W175" s="285">
        <v>0</v>
      </c>
      <c r="X175" s="285">
        <v>0</v>
      </c>
      <c r="Y175" s="285">
        <v>0</v>
      </c>
      <c r="Z175" s="285">
        <v>0</v>
      </c>
      <c r="AA175" s="285">
        <v>0</v>
      </c>
      <c r="AB175" s="285">
        <v>0</v>
      </c>
      <c r="AC175" s="285">
        <v>0</v>
      </c>
      <c r="AD175" s="285">
        <v>0</v>
      </c>
      <c r="AE175" s="285">
        <v>0</v>
      </c>
      <c r="AF175" s="285">
        <v>0</v>
      </c>
      <c r="AG175" s="285">
        <v>0</v>
      </c>
      <c r="AH175" s="285">
        <v>0</v>
      </c>
      <c r="AI175" s="285">
        <v>0</v>
      </c>
      <c r="AJ175" s="285">
        <v>0</v>
      </c>
      <c r="AK175" s="285">
        <v>0</v>
      </c>
      <c r="AL175" s="285">
        <v>0</v>
      </c>
      <c r="AM175" s="285">
        <v>0</v>
      </c>
      <c r="AN175" s="285">
        <v>0</v>
      </c>
      <c r="AO175" s="285">
        <v>0</v>
      </c>
      <c r="AP175" s="285">
        <v>0</v>
      </c>
      <c r="AQ175" s="285">
        <v>0</v>
      </c>
      <c r="AR175" s="285">
        <v>0</v>
      </c>
      <c r="AS175" s="285">
        <v>0</v>
      </c>
      <c r="AT175" s="285">
        <v>0</v>
      </c>
      <c r="AU175" s="285">
        <v>0</v>
      </c>
      <c r="AV175" s="285">
        <v>0</v>
      </c>
    </row>
    <row r="176" spans="1:48" x14ac:dyDescent="0.35">
      <c r="A176" s="285" t="s">
        <v>10</v>
      </c>
      <c r="B176" s="285">
        <v>1</v>
      </c>
      <c r="C176" s="285">
        <v>5006</v>
      </c>
      <c r="D176" s="285">
        <v>5</v>
      </c>
      <c r="E176" s="285" t="s">
        <v>198</v>
      </c>
      <c r="F176" s="285"/>
      <c r="G176" s="285">
        <v>0</v>
      </c>
      <c r="H176" s="285">
        <v>0</v>
      </c>
      <c r="I176" s="285">
        <v>0</v>
      </c>
      <c r="J176" s="285">
        <v>0</v>
      </c>
      <c r="K176" s="285">
        <v>0</v>
      </c>
      <c r="L176" s="285">
        <v>0</v>
      </c>
      <c r="M176" s="285">
        <v>0</v>
      </c>
      <c r="N176" s="285">
        <v>0</v>
      </c>
      <c r="O176" s="285">
        <v>0</v>
      </c>
      <c r="P176" s="285">
        <v>0</v>
      </c>
      <c r="Q176" s="285">
        <v>0</v>
      </c>
      <c r="R176" s="285">
        <v>0</v>
      </c>
      <c r="S176" s="285">
        <v>0</v>
      </c>
      <c r="T176" s="285">
        <v>0</v>
      </c>
      <c r="U176" s="285">
        <v>0</v>
      </c>
      <c r="V176" s="285">
        <v>0</v>
      </c>
      <c r="W176" s="285">
        <v>0</v>
      </c>
      <c r="X176" s="285">
        <v>0</v>
      </c>
      <c r="Y176" s="285">
        <v>0</v>
      </c>
      <c r="Z176" s="285">
        <v>0</v>
      </c>
      <c r="AA176" s="285">
        <v>0</v>
      </c>
      <c r="AB176" s="285">
        <v>0</v>
      </c>
      <c r="AC176" s="285">
        <v>0</v>
      </c>
      <c r="AD176" s="285">
        <v>0</v>
      </c>
      <c r="AE176" s="285">
        <v>0</v>
      </c>
      <c r="AF176" s="285">
        <v>0</v>
      </c>
      <c r="AG176" s="285">
        <v>15855.02</v>
      </c>
      <c r="AH176" s="285">
        <v>0</v>
      </c>
      <c r="AI176" s="285">
        <v>0</v>
      </c>
      <c r="AJ176" s="285">
        <v>0</v>
      </c>
      <c r="AK176" s="285">
        <v>0</v>
      </c>
      <c r="AL176" s="285">
        <v>0</v>
      </c>
      <c r="AM176" s="285">
        <v>0</v>
      </c>
      <c r="AN176" s="285">
        <v>0</v>
      </c>
      <c r="AO176" s="285">
        <v>0</v>
      </c>
      <c r="AP176" s="285">
        <v>0</v>
      </c>
      <c r="AQ176" s="285">
        <v>0</v>
      </c>
      <c r="AR176" s="285">
        <v>0</v>
      </c>
      <c r="AS176" s="285">
        <v>0</v>
      </c>
      <c r="AT176" s="285">
        <v>0</v>
      </c>
      <c r="AU176" s="285">
        <v>0</v>
      </c>
      <c r="AV176" s="285">
        <v>0</v>
      </c>
    </row>
    <row r="177" spans="1:48" x14ac:dyDescent="0.35">
      <c r="A177" s="285" t="s">
        <v>10</v>
      </c>
      <c r="B177" s="285">
        <v>1</v>
      </c>
      <c r="C177" s="285">
        <v>5010</v>
      </c>
      <c r="D177" s="285">
        <v>5</v>
      </c>
      <c r="E177" s="285" t="s">
        <v>199</v>
      </c>
      <c r="F177" s="285"/>
      <c r="G177" s="285">
        <v>0</v>
      </c>
      <c r="H177" s="285">
        <v>73.66</v>
      </c>
      <c r="I177" s="285">
        <v>13</v>
      </c>
      <c r="J177" s="285">
        <v>0</v>
      </c>
      <c r="K177" s="285">
        <v>0</v>
      </c>
      <c r="L177" s="285">
        <v>0</v>
      </c>
      <c r="M177" s="285">
        <v>37.71</v>
      </c>
      <c r="N177" s="285">
        <v>0</v>
      </c>
      <c r="O177" s="285">
        <v>0</v>
      </c>
      <c r="P177" s="285">
        <v>0</v>
      </c>
      <c r="Q177" s="285">
        <v>0</v>
      </c>
      <c r="R177" s="285">
        <v>0</v>
      </c>
      <c r="S177" s="285">
        <v>433.6</v>
      </c>
      <c r="T177" s="285">
        <v>0</v>
      </c>
      <c r="U177" s="285">
        <v>0</v>
      </c>
      <c r="V177" s="285">
        <v>0</v>
      </c>
      <c r="W177" s="285">
        <v>0</v>
      </c>
      <c r="X177" s="285">
        <v>0</v>
      </c>
      <c r="Y177" s="285">
        <v>0</v>
      </c>
      <c r="Z177" s="285">
        <v>193.5</v>
      </c>
      <c r="AA177" s="285">
        <v>0</v>
      </c>
      <c r="AB177" s="285">
        <v>0</v>
      </c>
      <c r="AC177" s="285">
        <v>0</v>
      </c>
      <c r="AD177" s="285">
        <v>0</v>
      </c>
      <c r="AE177" s="285">
        <v>0</v>
      </c>
      <c r="AF177" s="285">
        <v>185.8</v>
      </c>
      <c r="AG177" s="285">
        <v>0</v>
      </c>
      <c r="AH177" s="285">
        <v>0</v>
      </c>
      <c r="AI177" s="285">
        <v>0</v>
      </c>
      <c r="AJ177" s="285">
        <v>0</v>
      </c>
      <c r="AK177" s="285">
        <v>0</v>
      </c>
      <c r="AL177" s="285">
        <v>17.39</v>
      </c>
      <c r="AM177" s="285">
        <v>0</v>
      </c>
      <c r="AN177" s="285">
        <v>0</v>
      </c>
      <c r="AO177" s="285">
        <v>57.73</v>
      </c>
      <c r="AP177" s="285">
        <v>0</v>
      </c>
      <c r="AQ177" s="285">
        <v>0</v>
      </c>
      <c r="AR177" s="285">
        <v>0</v>
      </c>
      <c r="AS177" s="285">
        <v>0</v>
      </c>
      <c r="AT177" s="285">
        <v>0</v>
      </c>
      <c r="AU177" s="285">
        <v>0</v>
      </c>
      <c r="AV177" s="285">
        <v>0</v>
      </c>
    </row>
    <row r="178" spans="1:48" x14ac:dyDescent="0.35">
      <c r="A178" s="285" t="s">
        <v>10</v>
      </c>
      <c r="B178" s="285">
        <v>1</v>
      </c>
      <c r="C178" s="285">
        <v>5011</v>
      </c>
      <c r="D178" s="285">
        <v>5</v>
      </c>
      <c r="E178" s="285" t="s">
        <v>200</v>
      </c>
      <c r="F178" s="285"/>
      <c r="G178" s="285">
        <v>0</v>
      </c>
      <c r="H178" s="285">
        <v>22</v>
      </c>
      <c r="I178" s="285">
        <v>0</v>
      </c>
      <c r="J178" s="285">
        <v>0</v>
      </c>
      <c r="K178" s="285">
        <v>134.83000000000001</v>
      </c>
      <c r="L178" s="285">
        <v>77.25</v>
      </c>
      <c r="M178" s="285">
        <v>7.26</v>
      </c>
      <c r="N178" s="285">
        <v>29.75</v>
      </c>
      <c r="O178" s="285">
        <v>43.62</v>
      </c>
      <c r="P178" s="285">
        <v>0</v>
      </c>
      <c r="Q178" s="285">
        <v>131.54</v>
      </c>
      <c r="R178" s="285">
        <v>59.18</v>
      </c>
      <c r="S178" s="285">
        <v>90.75</v>
      </c>
      <c r="T178" s="285">
        <v>0</v>
      </c>
      <c r="U178" s="285">
        <v>0</v>
      </c>
      <c r="V178" s="285">
        <v>0</v>
      </c>
      <c r="W178" s="285">
        <v>68.180000000000007</v>
      </c>
      <c r="X178" s="285">
        <v>20.07</v>
      </c>
      <c r="Y178" s="285">
        <v>62.8</v>
      </c>
      <c r="Z178" s="285">
        <v>27.5</v>
      </c>
      <c r="AA178" s="285">
        <v>13.95</v>
      </c>
      <c r="AB178" s="285">
        <v>0</v>
      </c>
      <c r="AC178" s="285">
        <v>63.98</v>
      </c>
      <c r="AD178" s="285">
        <v>77.73</v>
      </c>
      <c r="AE178" s="285">
        <v>16.96</v>
      </c>
      <c r="AF178" s="285">
        <v>23.38</v>
      </c>
      <c r="AG178" s="285">
        <v>230.28</v>
      </c>
      <c r="AH178" s="285">
        <v>0</v>
      </c>
      <c r="AI178" s="285">
        <v>0</v>
      </c>
      <c r="AJ178" s="285">
        <v>0</v>
      </c>
      <c r="AK178" s="285">
        <v>0</v>
      </c>
      <c r="AL178" s="285">
        <v>6</v>
      </c>
      <c r="AM178" s="285">
        <v>0</v>
      </c>
      <c r="AN178" s="285">
        <v>72.430000000000007</v>
      </c>
      <c r="AO178" s="285">
        <v>77.8</v>
      </c>
      <c r="AP178" s="285">
        <v>0</v>
      </c>
      <c r="AQ178" s="285">
        <v>0</v>
      </c>
      <c r="AR178" s="285">
        <v>0</v>
      </c>
      <c r="AS178" s="285">
        <v>0</v>
      </c>
      <c r="AT178" s="285">
        <v>0</v>
      </c>
      <c r="AU178" s="285">
        <v>0</v>
      </c>
      <c r="AV178" s="285">
        <v>0</v>
      </c>
    </row>
    <row r="179" spans="1:48" x14ac:dyDescent="0.35">
      <c r="A179" s="285" t="s">
        <v>10</v>
      </c>
      <c r="B179" s="285">
        <v>1</v>
      </c>
      <c r="C179" s="285">
        <v>5012</v>
      </c>
      <c r="D179" s="285">
        <v>5</v>
      </c>
      <c r="E179" s="285" t="s">
        <v>201</v>
      </c>
      <c r="F179" s="285"/>
      <c r="G179" s="285">
        <v>0</v>
      </c>
      <c r="H179" s="285">
        <v>0</v>
      </c>
      <c r="I179" s="285">
        <v>0</v>
      </c>
      <c r="J179" s="285">
        <v>0</v>
      </c>
      <c r="K179" s="285">
        <v>0</v>
      </c>
      <c r="L179" s="285">
        <v>0</v>
      </c>
      <c r="M179" s="285">
        <v>0</v>
      </c>
      <c r="N179" s="285">
        <v>0</v>
      </c>
      <c r="O179" s="285">
        <v>0</v>
      </c>
      <c r="P179" s="285">
        <v>0</v>
      </c>
      <c r="Q179" s="285">
        <v>0</v>
      </c>
      <c r="R179" s="285">
        <v>0</v>
      </c>
      <c r="S179" s="285">
        <v>0</v>
      </c>
      <c r="T179" s="285">
        <v>0</v>
      </c>
      <c r="U179" s="285">
        <v>0</v>
      </c>
      <c r="V179" s="285">
        <v>0</v>
      </c>
      <c r="W179" s="285">
        <v>0</v>
      </c>
      <c r="X179" s="285">
        <v>0</v>
      </c>
      <c r="Y179" s="285">
        <v>0</v>
      </c>
      <c r="Z179" s="285">
        <v>0</v>
      </c>
      <c r="AA179" s="285">
        <v>0</v>
      </c>
      <c r="AB179" s="285">
        <v>0</v>
      </c>
      <c r="AC179" s="285">
        <v>0</v>
      </c>
      <c r="AD179" s="285">
        <v>0</v>
      </c>
      <c r="AE179" s="285">
        <v>0</v>
      </c>
      <c r="AF179" s="285">
        <v>0</v>
      </c>
      <c r="AG179" s="285">
        <v>0</v>
      </c>
      <c r="AH179" s="285">
        <v>0</v>
      </c>
      <c r="AI179" s="285">
        <v>0</v>
      </c>
      <c r="AJ179" s="285">
        <v>0</v>
      </c>
      <c r="AK179" s="285">
        <v>0</v>
      </c>
      <c r="AL179" s="285">
        <v>0</v>
      </c>
      <c r="AM179" s="285">
        <v>0</v>
      </c>
      <c r="AN179" s="285">
        <v>0</v>
      </c>
      <c r="AO179" s="285">
        <v>0</v>
      </c>
      <c r="AP179" s="285">
        <v>0</v>
      </c>
      <c r="AQ179" s="285">
        <v>0</v>
      </c>
      <c r="AR179" s="285">
        <v>0</v>
      </c>
      <c r="AS179" s="285">
        <v>0</v>
      </c>
      <c r="AT179" s="285">
        <v>0</v>
      </c>
      <c r="AU179" s="285">
        <v>0</v>
      </c>
      <c r="AV179" s="285">
        <v>0</v>
      </c>
    </row>
    <row r="180" spans="1:48" x14ac:dyDescent="0.35">
      <c r="A180" s="285" t="s">
        <v>10</v>
      </c>
      <c r="B180" s="285">
        <v>1</v>
      </c>
      <c r="C180" s="285">
        <v>5013</v>
      </c>
      <c r="D180" s="285">
        <v>5</v>
      </c>
      <c r="E180" s="285" t="s">
        <v>202</v>
      </c>
      <c r="F180" s="285"/>
      <c r="G180" s="285">
        <v>0</v>
      </c>
      <c r="H180" s="285">
        <v>0</v>
      </c>
      <c r="I180" s="285">
        <v>0</v>
      </c>
      <c r="J180" s="285">
        <v>74.239999999999995</v>
      </c>
      <c r="K180" s="285">
        <v>20.36</v>
      </c>
      <c r="L180" s="285">
        <v>23.43</v>
      </c>
      <c r="M180" s="285">
        <v>23.8</v>
      </c>
      <c r="N180" s="285">
        <v>0</v>
      </c>
      <c r="O180" s="285">
        <v>42.49</v>
      </c>
      <c r="P180" s="285">
        <v>0</v>
      </c>
      <c r="Q180" s="285">
        <v>94.76</v>
      </c>
      <c r="R180" s="285">
        <v>0</v>
      </c>
      <c r="S180" s="285">
        <v>42.92</v>
      </c>
      <c r="T180" s="285">
        <v>0</v>
      </c>
      <c r="U180" s="285">
        <v>0</v>
      </c>
      <c r="V180" s="285">
        <v>0</v>
      </c>
      <c r="W180" s="285">
        <v>0</v>
      </c>
      <c r="X180" s="285">
        <v>0</v>
      </c>
      <c r="Y180" s="285">
        <v>0</v>
      </c>
      <c r="Z180" s="285">
        <v>86.84</v>
      </c>
      <c r="AA180" s="285">
        <v>-57.48</v>
      </c>
      <c r="AB180" s="285">
        <v>0</v>
      </c>
      <c r="AC180" s="285">
        <v>18.850000000000001</v>
      </c>
      <c r="AD180" s="285">
        <v>5.59</v>
      </c>
      <c r="AE180" s="285">
        <v>171.8</v>
      </c>
      <c r="AF180" s="285">
        <v>54.87</v>
      </c>
      <c r="AG180" s="285">
        <v>121.18</v>
      </c>
      <c r="AH180" s="285">
        <v>0</v>
      </c>
      <c r="AI180" s="285">
        <v>0</v>
      </c>
      <c r="AJ180" s="285">
        <v>0</v>
      </c>
      <c r="AK180" s="285">
        <v>0</v>
      </c>
      <c r="AL180" s="285">
        <v>79.91</v>
      </c>
      <c r="AM180" s="285">
        <v>0</v>
      </c>
      <c r="AN180" s="285">
        <v>10</v>
      </c>
      <c r="AO180" s="285">
        <v>42.14</v>
      </c>
      <c r="AP180" s="285">
        <v>0</v>
      </c>
      <c r="AQ180" s="285">
        <v>0</v>
      </c>
      <c r="AR180" s="285">
        <v>0</v>
      </c>
      <c r="AS180" s="285">
        <v>0</v>
      </c>
      <c r="AT180" s="285">
        <v>0</v>
      </c>
      <c r="AU180" s="285">
        <v>0</v>
      </c>
      <c r="AV180" s="285">
        <v>0</v>
      </c>
    </row>
    <row r="181" spans="1:48" x14ac:dyDescent="0.35">
      <c r="A181" s="285" t="s">
        <v>10</v>
      </c>
      <c r="B181" s="285">
        <v>1</v>
      </c>
      <c r="C181" s="285">
        <v>5014</v>
      </c>
      <c r="D181" s="285">
        <v>5</v>
      </c>
      <c r="E181" s="285" t="s">
        <v>203</v>
      </c>
      <c r="F181" s="285"/>
      <c r="G181" s="285">
        <v>0</v>
      </c>
      <c r="H181" s="285">
        <v>0</v>
      </c>
      <c r="I181" s="285">
        <v>33.36</v>
      </c>
      <c r="J181" s="285">
        <v>0</v>
      </c>
      <c r="K181" s="285">
        <v>69.72</v>
      </c>
      <c r="L181" s="285">
        <v>12.6</v>
      </c>
      <c r="M181" s="285">
        <v>72.03</v>
      </c>
      <c r="N181" s="285">
        <v>19.489999999999998</v>
      </c>
      <c r="O181" s="285">
        <v>89.64</v>
      </c>
      <c r="P181" s="285">
        <v>0</v>
      </c>
      <c r="Q181" s="285">
        <v>110.86</v>
      </c>
      <c r="R181" s="285">
        <v>0</v>
      </c>
      <c r="S181" s="285">
        <v>490.27</v>
      </c>
      <c r="T181" s="285">
        <v>0</v>
      </c>
      <c r="U181" s="285">
        <v>0</v>
      </c>
      <c r="V181" s="285">
        <v>0</v>
      </c>
      <c r="W181" s="285">
        <v>0</v>
      </c>
      <c r="X181" s="285">
        <v>0</v>
      </c>
      <c r="Y181" s="285">
        <v>40.090000000000003</v>
      </c>
      <c r="Z181" s="285">
        <v>35.380000000000003</v>
      </c>
      <c r="AA181" s="285">
        <v>0</v>
      </c>
      <c r="AB181" s="285">
        <v>93.55</v>
      </c>
      <c r="AC181" s="285">
        <v>0</v>
      </c>
      <c r="AD181" s="285">
        <v>0</v>
      </c>
      <c r="AE181" s="285">
        <v>0</v>
      </c>
      <c r="AF181" s="285">
        <v>0</v>
      </c>
      <c r="AG181" s="285">
        <v>1049.72</v>
      </c>
      <c r="AH181" s="285">
        <v>0</v>
      </c>
      <c r="AI181" s="285">
        <v>0</v>
      </c>
      <c r="AJ181" s="285">
        <v>0</v>
      </c>
      <c r="AK181" s="285">
        <v>0</v>
      </c>
      <c r="AL181" s="285">
        <v>0</v>
      </c>
      <c r="AM181" s="285">
        <v>0</v>
      </c>
      <c r="AN181" s="285">
        <v>0</v>
      </c>
      <c r="AO181" s="285">
        <v>0</v>
      </c>
      <c r="AP181" s="285">
        <v>0</v>
      </c>
      <c r="AQ181" s="285">
        <v>0</v>
      </c>
      <c r="AR181" s="285">
        <v>0</v>
      </c>
      <c r="AS181" s="285">
        <v>0</v>
      </c>
      <c r="AT181" s="285">
        <v>0</v>
      </c>
      <c r="AU181" s="285">
        <v>0</v>
      </c>
      <c r="AV181" s="285">
        <v>0</v>
      </c>
    </row>
    <row r="182" spans="1:48" x14ac:dyDescent="0.35">
      <c r="A182" s="285" t="s">
        <v>10</v>
      </c>
      <c r="B182" s="285">
        <v>1</v>
      </c>
      <c r="C182" s="285">
        <v>5015</v>
      </c>
      <c r="D182" s="285">
        <v>5</v>
      </c>
      <c r="E182" s="285" t="s">
        <v>204</v>
      </c>
      <c r="F182" s="285"/>
      <c r="G182" s="285">
        <v>0</v>
      </c>
      <c r="H182" s="285">
        <v>0</v>
      </c>
      <c r="I182" s="285">
        <v>0</v>
      </c>
      <c r="J182" s="285">
        <v>0</v>
      </c>
      <c r="K182" s="285">
        <v>0</v>
      </c>
      <c r="L182" s="285">
        <v>0</v>
      </c>
      <c r="M182" s="285">
        <v>0</v>
      </c>
      <c r="N182" s="285">
        <v>0</v>
      </c>
      <c r="O182" s="285">
        <v>0</v>
      </c>
      <c r="P182" s="285">
        <v>0</v>
      </c>
      <c r="Q182" s="285">
        <v>0</v>
      </c>
      <c r="R182" s="285">
        <v>0</v>
      </c>
      <c r="S182" s="285">
        <v>0</v>
      </c>
      <c r="T182" s="285">
        <v>0</v>
      </c>
      <c r="U182" s="285">
        <v>0</v>
      </c>
      <c r="V182" s="285">
        <v>0</v>
      </c>
      <c r="W182" s="285">
        <v>0</v>
      </c>
      <c r="X182" s="285">
        <v>0</v>
      </c>
      <c r="Y182" s="285">
        <v>0</v>
      </c>
      <c r="Z182" s="285">
        <v>0</v>
      </c>
      <c r="AA182" s="285">
        <v>0</v>
      </c>
      <c r="AB182" s="285">
        <v>0</v>
      </c>
      <c r="AC182" s="285">
        <v>0</v>
      </c>
      <c r="AD182" s="285">
        <v>0</v>
      </c>
      <c r="AE182" s="285">
        <v>0</v>
      </c>
      <c r="AF182" s="285">
        <v>0</v>
      </c>
      <c r="AG182" s="285">
        <v>0</v>
      </c>
      <c r="AH182" s="285">
        <v>0</v>
      </c>
      <c r="AI182" s="285">
        <v>0</v>
      </c>
      <c r="AJ182" s="285">
        <v>0</v>
      </c>
      <c r="AK182" s="285">
        <v>0</v>
      </c>
      <c r="AL182" s="285">
        <v>0</v>
      </c>
      <c r="AM182" s="285">
        <v>0</v>
      </c>
      <c r="AN182" s="285">
        <v>0</v>
      </c>
      <c r="AO182" s="285">
        <v>0</v>
      </c>
      <c r="AP182" s="285">
        <v>0</v>
      </c>
      <c r="AQ182" s="285">
        <v>0</v>
      </c>
      <c r="AR182" s="285">
        <v>0</v>
      </c>
      <c r="AS182" s="285">
        <v>0</v>
      </c>
      <c r="AT182" s="285">
        <v>0</v>
      </c>
      <c r="AU182" s="285">
        <v>0</v>
      </c>
      <c r="AV182" s="285">
        <v>0</v>
      </c>
    </row>
    <row r="183" spans="1:48" x14ac:dyDescent="0.35">
      <c r="A183" s="285" t="s">
        <v>10</v>
      </c>
      <c r="B183" s="285">
        <v>1</v>
      </c>
      <c r="C183" s="285">
        <v>5016</v>
      </c>
      <c r="D183" s="285">
        <v>5</v>
      </c>
      <c r="E183" s="285" t="s">
        <v>204</v>
      </c>
      <c r="F183" s="285"/>
      <c r="G183" s="285">
        <v>0</v>
      </c>
      <c r="H183" s="285">
        <v>0</v>
      </c>
      <c r="I183" s="285">
        <v>0</v>
      </c>
      <c r="J183" s="285">
        <v>0</v>
      </c>
      <c r="K183" s="285">
        <v>0</v>
      </c>
      <c r="L183" s="285">
        <v>0</v>
      </c>
      <c r="M183" s="285">
        <v>0</v>
      </c>
      <c r="N183" s="285">
        <v>0</v>
      </c>
      <c r="O183" s="285">
        <v>0</v>
      </c>
      <c r="P183" s="285">
        <v>0</v>
      </c>
      <c r="Q183" s="285">
        <v>0</v>
      </c>
      <c r="R183" s="285">
        <v>0</v>
      </c>
      <c r="S183" s="285">
        <v>0</v>
      </c>
      <c r="T183" s="285">
        <v>0</v>
      </c>
      <c r="U183" s="285">
        <v>0</v>
      </c>
      <c r="V183" s="285">
        <v>0</v>
      </c>
      <c r="W183" s="285">
        <v>0</v>
      </c>
      <c r="X183" s="285">
        <v>0</v>
      </c>
      <c r="Y183" s="285">
        <v>0</v>
      </c>
      <c r="Z183" s="285">
        <v>0</v>
      </c>
      <c r="AA183" s="285">
        <v>0</v>
      </c>
      <c r="AB183" s="285">
        <v>0</v>
      </c>
      <c r="AC183" s="285">
        <v>0</v>
      </c>
      <c r="AD183" s="285">
        <v>0</v>
      </c>
      <c r="AE183" s="285">
        <v>0</v>
      </c>
      <c r="AF183" s="285">
        <v>0</v>
      </c>
      <c r="AG183" s="285">
        <v>0</v>
      </c>
      <c r="AH183" s="285">
        <v>0</v>
      </c>
      <c r="AI183" s="285">
        <v>0</v>
      </c>
      <c r="AJ183" s="285">
        <v>0</v>
      </c>
      <c r="AK183" s="285">
        <v>0</v>
      </c>
      <c r="AL183" s="285">
        <v>0</v>
      </c>
      <c r="AM183" s="285">
        <v>0</v>
      </c>
      <c r="AN183" s="285">
        <v>0</v>
      </c>
      <c r="AO183" s="285">
        <v>0</v>
      </c>
      <c r="AP183" s="285">
        <v>0</v>
      </c>
      <c r="AQ183" s="285">
        <v>0</v>
      </c>
      <c r="AR183" s="285">
        <v>0</v>
      </c>
      <c r="AS183" s="285">
        <v>0</v>
      </c>
      <c r="AT183" s="285">
        <v>0</v>
      </c>
      <c r="AU183" s="285">
        <v>0</v>
      </c>
      <c r="AV183" s="285">
        <v>0</v>
      </c>
    </row>
    <row r="184" spans="1:48" x14ac:dyDescent="0.35">
      <c r="A184" s="285" t="s">
        <v>10</v>
      </c>
      <c r="B184" s="285">
        <v>1</v>
      </c>
      <c r="C184" s="285">
        <v>5017</v>
      </c>
      <c r="D184" s="285">
        <v>5</v>
      </c>
      <c r="E184" s="285" t="s">
        <v>205</v>
      </c>
      <c r="F184" s="285"/>
      <c r="G184" s="285">
        <v>0</v>
      </c>
      <c r="H184" s="285">
        <v>0</v>
      </c>
      <c r="I184" s="285">
        <v>0</v>
      </c>
      <c r="J184" s="285">
        <v>0</v>
      </c>
      <c r="K184" s="285">
        <v>0</v>
      </c>
      <c r="L184" s="285">
        <v>0</v>
      </c>
      <c r="M184" s="285">
        <v>0</v>
      </c>
      <c r="N184" s="285">
        <v>0</v>
      </c>
      <c r="O184" s="285">
        <v>0</v>
      </c>
      <c r="P184" s="285">
        <v>0</v>
      </c>
      <c r="Q184" s="285">
        <v>0</v>
      </c>
      <c r="R184" s="285">
        <v>0</v>
      </c>
      <c r="S184" s="285">
        <v>0</v>
      </c>
      <c r="T184" s="285">
        <v>0</v>
      </c>
      <c r="U184" s="285">
        <v>0</v>
      </c>
      <c r="V184" s="285">
        <v>0</v>
      </c>
      <c r="W184" s="285">
        <v>0</v>
      </c>
      <c r="X184" s="285">
        <v>0</v>
      </c>
      <c r="Y184" s="285">
        <v>0</v>
      </c>
      <c r="Z184" s="285">
        <v>0</v>
      </c>
      <c r="AA184" s="285">
        <v>0</v>
      </c>
      <c r="AB184" s="285">
        <v>0</v>
      </c>
      <c r="AC184" s="285">
        <v>0</v>
      </c>
      <c r="AD184" s="285">
        <v>0</v>
      </c>
      <c r="AE184" s="285">
        <v>0</v>
      </c>
      <c r="AF184" s="285">
        <v>0</v>
      </c>
      <c r="AG184" s="285">
        <v>0</v>
      </c>
      <c r="AH184" s="285">
        <v>0</v>
      </c>
      <c r="AI184" s="285">
        <v>0</v>
      </c>
      <c r="AJ184" s="285">
        <v>0</v>
      </c>
      <c r="AK184" s="285">
        <v>0</v>
      </c>
      <c r="AL184" s="285">
        <v>0</v>
      </c>
      <c r="AM184" s="285">
        <v>0</v>
      </c>
      <c r="AN184" s="285">
        <v>0</v>
      </c>
      <c r="AO184" s="285">
        <v>0</v>
      </c>
      <c r="AP184" s="285">
        <v>0</v>
      </c>
      <c r="AQ184" s="285">
        <v>0</v>
      </c>
      <c r="AR184" s="285">
        <v>0</v>
      </c>
      <c r="AS184" s="285">
        <v>0</v>
      </c>
      <c r="AT184" s="285">
        <v>0</v>
      </c>
      <c r="AU184" s="285">
        <v>0</v>
      </c>
      <c r="AV184" s="285">
        <v>0</v>
      </c>
    </row>
    <row r="185" spans="1:48" x14ac:dyDescent="0.35">
      <c r="A185" s="285" t="s">
        <v>10</v>
      </c>
      <c r="B185" s="285">
        <v>1</v>
      </c>
      <c r="C185" s="285">
        <v>5018</v>
      </c>
      <c r="D185" s="285">
        <v>5</v>
      </c>
      <c r="E185" s="285" t="s">
        <v>204</v>
      </c>
      <c r="F185" s="285"/>
      <c r="G185" s="285">
        <v>0</v>
      </c>
      <c r="H185" s="285">
        <v>0</v>
      </c>
      <c r="I185" s="285">
        <v>0</v>
      </c>
      <c r="J185" s="285">
        <v>0</v>
      </c>
      <c r="K185" s="285">
        <v>0</v>
      </c>
      <c r="L185" s="285">
        <v>0</v>
      </c>
      <c r="M185" s="285">
        <v>0</v>
      </c>
      <c r="N185" s="285">
        <v>0</v>
      </c>
      <c r="O185" s="285">
        <v>0</v>
      </c>
      <c r="P185" s="285">
        <v>0</v>
      </c>
      <c r="Q185" s="285">
        <v>0</v>
      </c>
      <c r="R185" s="285">
        <v>0</v>
      </c>
      <c r="S185" s="285">
        <v>0</v>
      </c>
      <c r="T185" s="285">
        <v>0</v>
      </c>
      <c r="U185" s="285">
        <v>0</v>
      </c>
      <c r="V185" s="285">
        <v>0</v>
      </c>
      <c r="W185" s="285">
        <v>0</v>
      </c>
      <c r="X185" s="285">
        <v>0</v>
      </c>
      <c r="Y185" s="285">
        <v>0</v>
      </c>
      <c r="Z185" s="285">
        <v>0</v>
      </c>
      <c r="AA185" s="285">
        <v>0</v>
      </c>
      <c r="AB185" s="285">
        <v>0</v>
      </c>
      <c r="AC185" s="285">
        <v>0</v>
      </c>
      <c r="AD185" s="285">
        <v>0</v>
      </c>
      <c r="AE185" s="285">
        <v>0</v>
      </c>
      <c r="AF185" s="285">
        <v>0</v>
      </c>
      <c r="AG185" s="285">
        <v>0</v>
      </c>
      <c r="AH185" s="285">
        <v>0</v>
      </c>
      <c r="AI185" s="285">
        <v>0</v>
      </c>
      <c r="AJ185" s="285">
        <v>0</v>
      </c>
      <c r="AK185" s="285">
        <v>0</v>
      </c>
      <c r="AL185" s="285">
        <v>0</v>
      </c>
      <c r="AM185" s="285">
        <v>0</v>
      </c>
      <c r="AN185" s="285">
        <v>0</v>
      </c>
      <c r="AO185" s="285">
        <v>0</v>
      </c>
      <c r="AP185" s="285">
        <v>0</v>
      </c>
      <c r="AQ185" s="285">
        <v>0</v>
      </c>
      <c r="AR185" s="285">
        <v>0</v>
      </c>
      <c r="AS185" s="285">
        <v>0</v>
      </c>
      <c r="AT185" s="285">
        <v>0</v>
      </c>
      <c r="AU185" s="285">
        <v>0</v>
      </c>
      <c r="AV185" s="285">
        <v>0</v>
      </c>
    </row>
    <row r="186" spans="1:48" x14ac:dyDescent="0.35">
      <c r="A186" s="285" t="s">
        <v>10</v>
      </c>
      <c r="B186" s="285">
        <v>1</v>
      </c>
      <c r="C186" s="285">
        <v>5019</v>
      </c>
      <c r="D186" s="285">
        <v>5</v>
      </c>
      <c r="E186" s="285" t="s">
        <v>204</v>
      </c>
      <c r="F186" s="285"/>
      <c r="G186" s="285">
        <v>0</v>
      </c>
      <c r="H186" s="285">
        <v>0</v>
      </c>
      <c r="I186" s="285">
        <v>0</v>
      </c>
      <c r="J186" s="285">
        <v>0</v>
      </c>
      <c r="K186" s="285">
        <v>0</v>
      </c>
      <c r="L186" s="285">
        <v>0</v>
      </c>
      <c r="M186" s="285">
        <v>0</v>
      </c>
      <c r="N186" s="285">
        <v>0</v>
      </c>
      <c r="O186" s="285">
        <v>0</v>
      </c>
      <c r="P186" s="285">
        <v>0</v>
      </c>
      <c r="Q186" s="285">
        <v>0</v>
      </c>
      <c r="R186" s="285">
        <v>0</v>
      </c>
      <c r="S186" s="285">
        <v>0</v>
      </c>
      <c r="T186" s="285">
        <v>0</v>
      </c>
      <c r="U186" s="285">
        <v>0</v>
      </c>
      <c r="V186" s="285">
        <v>0</v>
      </c>
      <c r="W186" s="285">
        <v>0</v>
      </c>
      <c r="X186" s="285">
        <v>0</v>
      </c>
      <c r="Y186" s="285">
        <v>0</v>
      </c>
      <c r="Z186" s="285">
        <v>0</v>
      </c>
      <c r="AA186" s="285">
        <v>0</v>
      </c>
      <c r="AB186" s="285">
        <v>0</v>
      </c>
      <c r="AC186" s="285">
        <v>0</v>
      </c>
      <c r="AD186" s="285">
        <v>0</v>
      </c>
      <c r="AE186" s="285">
        <v>0</v>
      </c>
      <c r="AF186" s="285">
        <v>0</v>
      </c>
      <c r="AG186" s="285">
        <v>0</v>
      </c>
      <c r="AH186" s="285">
        <v>0</v>
      </c>
      <c r="AI186" s="285">
        <v>0</v>
      </c>
      <c r="AJ186" s="285">
        <v>0</v>
      </c>
      <c r="AK186" s="285">
        <v>0</v>
      </c>
      <c r="AL186" s="285">
        <v>0</v>
      </c>
      <c r="AM186" s="285">
        <v>0</v>
      </c>
      <c r="AN186" s="285">
        <v>0</v>
      </c>
      <c r="AO186" s="285">
        <v>0</v>
      </c>
      <c r="AP186" s="285">
        <v>0</v>
      </c>
      <c r="AQ186" s="285">
        <v>0</v>
      </c>
      <c r="AR186" s="285">
        <v>0</v>
      </c>
      <c r="AS186" s="285">
        <v>0</v>
      </c>
      <c r="AT186" s="285">
        <v>0</v>
      </c>
      <c r="AU186" s="285">
        <v>0</v>
      </c>
      <c r="AV186" s="285">
        <v>0</v>
      </c>
    </row>
    <row r="187" spans="1:48" x14ac:dyDescent="0.35">
      <c r="A187" s="285" t="s">
        <v>10</v>
      </c>
      <c r="B187" s="285">
        <v>1</v>
      </c>
      <c r="C187" s="285">
        <v>5020</v>
      </c>
      <c r="D187" s="285">
        <v>5</v>
      </c>
      <c r="E187" s="285" t="s">
        <v>206</v>
      </c>
      <c r="F187" s="285"/>
      <c r="G187" s="285">
        <v>0</v>
      </c>
      <c r="H187" s="285">
        <v>40.07</v>
      </c>
      <c r="I187" s="285">
        <v>84.57</v>
      </c>
      <c r="J187" s="285">
        <v>16.05</v>
      </c>
      <c r="K187" s="285">
        <v>27.83</v>
      </c>
      <c r="L187" s="285">
        <v>87</v>
      </c>
      <c r="M187" s="285">
        <v>16.010000000000002</v>
      </c>
      <c r="N187" s="285">
        <v>209.88</v>
      </c>
      <c r="O187" s="285">
        <v>18.170000000000002</v>
      </c>
      <c r="P187" s="285">
        <v>0</v>
      </c>
      <c r="Q187" s="285">
        <v>0</v>
      </c>
      <c r="R187" s="285">
        <v>14.66</v>
      </c>
      <c r="S187" s="285">
        <v>38.229999999999997</v>
      </c>
      <c r="T187" s="285">
        <v>0</v>
      </c>
      <c r="U187" s="285">
        <v>0</v>
      </c>
      <c r="V187" s="285">
        <v>0</v>
      </c>
      <c r="W187" s="285">
        <v>9.5399999999999991</v>
      </c>
      <c r="X187" s="285">
        <v>18.52</v>
      </c>
      <c r="Y187" s="285">
        <v>14.94</v>
      </c>
      <c r="Z187" s="285">
        <v>79.739999999999995</v>
      </c>
      <c r="AA187" s="285">
        <v>36.97</v>
      </c>
      <c r="AB187" s="285">
        <v>0</v>
      </c>
      <c r="AC187" s="285">
        <v>32.64</v>
      </c>
      <c r="AD187" s="285">
        <v>40.229999999999997</v>
      </c>
      <c r="AE187" s="285">
        <v>49.67</v>
      </c>
      <c r="AF187" s="285">
        <v>86.96</v>
      </c>
      <c r="AG187" s="285">
        <v>206.54</v>
      </c>
      <c r="AH187" s="285">
        <v>0</v>
      </c>
      <c r="AI187" s="285">
        <v>0</v>
      </c>
      <c r="AJ187" s="285">
        <v>0</v>
      </c>
      <c r="AK187" s="285">
        <v>0</v>
      </c>
      <c r="AL187" s="285">
        <v>0</v>
      </c>
      <c r="AM187" s="285">
        <v>0</v>
      </c>
      <c r="AN187" s="285">
        <v>0</v>
      </c>
      <c r="AO187" s="285">
        <v>0</v>
      </c>
      <c r="AP187" s="285">
        <v>70.73</v>
      </c>
      <c r="AQ187" s="285">
        <v>0</v>
      </c>
      <c r="AR187" s="285">
        <v>0</v>
      </c>
      <c r="AS187" s="285">
        <v>0</v>
      </c>
      <c r="AT187" s="285">
        <v>0</v>
      </c>
      <c r="AU187" s="285">
        <v>0</v>
      </c>
      <c r="AV187" s="285">
        <v>0</v>
      </c>
    </row>
    <row r="188" spans="1:48" x14ac:dyDescent="0.35">
      <c r="A188" s="285" t="s">
        <v>10</v>
      </c>
      <c r="B188" s="285">
        <v>1</v>
      </c>
      <c r="C188" s="285">
        <v>5021</v>
      </c>
      <c r="D188" s="285">
        <v>5</v>
      </c>
      <c r="E188" s="285" t="s">
        <v>207</v>
      </c>
      <c r="F188" s="285"/>
      <c r="G188" s="285">
        <v>0</v>
      </c>
      <c r="H188" s="285">
        <v>155.47999999999999</v>
      </c>
      <c r="I188" s="285">
        <v>15.01</v>
      </c>
      <c r="J188" s="285">
        <v>0</v>
      </c>
      <c r="K188" s="285">
        <v>107.45</v>
      </c>
      <c r="L188" s="285">
        <v>0</v>
      </c>
      <c r="M188" s="285">
        <v>56.91</v>
      </c>
      <c r="N188" s="285">
        <v>0</v>
      </c>
      <c r="O188" s="285">
        <v>12.45</v>
      </c>
      <c r="P188" s="285">
        <v>0</v>
      </c>
      <c r="Q188" s="285">
        <v>113.57</v>
      </c>
      <c r="R188" s="285">
        <v>0</v>
      </c>
      <c r="S188" s="285">
        <v>106.03</v>
      </c>
      <c r="T188" s="285">
        <v>0</v>
      </c>
      <c r="U188" s="285">
        <v>0</v>
      </c>
      <c r="V188" s="285">
        <v>0</v>
      </c>
      <c r="W188" s="285">
        <v>0</v>
      </c>
      <c r="X188" s="285">
        <v>64.22</v>
      </c>
      <c r="Y188" s="285">
        <v>0</v>
      </c>
      <c r="Z188" s="285">
        <v>0</v>
      </c>
      <c r="AA188" s="285">
        <v>0</v>
      </c>
      <c r="AB188" s="285">
        <v>0</v>
      </c>
      <c r="AC188" s="285">
        <v>0</v>
      </c>
      <c r="AD188" s="285">
        <v>0</v>
      </c>
      <c r="AE188" s="285">
        <v>0</v>
      </c>
      <c r="AF188" s="285">
        <v>0</v>
      </c>
      <c r="AG188" s="285">
        <v>197.69</v>
      </c>
      <c r="AH188" s="285">
        <v>0</v>
      </c>
      <c r="AI188" s="285">
        <v>0</v>
      </c>
      <c r="AJ188" s="285">
        <v>0</v>
      </c>
      <c r="AK188" s="285">
        <v>0</v>
      </c>
      <c r="AL188" s="285">
        <v>0</v>
      </c>
      <c r="AM188" s="285">
        <v>0</v>
      </c>
      <c r="AN188" s="285">
        <v>0</v>
      </c>
      <c r="AO188" s="285">
        <v>0</v>
      </c>
      <c r="AP188" s="285">
        <v>0</v>
      </c>
      <c r="AQ188" s="285">
        <v>0</v>
      </c>
      <c r="AR188" s="285">
        <v>0</v>
      </c>
      <c r="AS188" s="285">
        <v>0</v>
      </c>
      <c r="AT188" s="285">
        <v>0</v>
      </c>
      <c r="AU188" s="285">
        <v>0</v>
      </c>
      <c r="AV188" s="285">
        <v>0</v>
      </c>
    </row>
    <row r="189" spans="1:48" x14ac:dyDescent="0.35">
      <c r="A189" s="285" t="s">
        <v>10</v>
      </c>
      <c r="B189" s="285">
        <v>1</v>
      </c>
      <c r="C189" s="285">
        <v>5022</v>
      </c>
      <c r="D189" s="285">
        <v>5</v>
      </c>
      <c r="E189" s="285" t="s">
        <v>208</v>
      </c>
      <c r="F189" s="285"/>
      <c r="G189" s="285">
        <v>0</v>
      </c>
      <c r="H189" s="285">
        <v>0</v>
      </c>
      <c r="I189" s="285">
        <v>0</v>
      </c>
      <c r="J189" s="285">
        <v>0</v>
      </c>
      <c r="K189" s="285">
        <v>0</v>
      </c>
      <c r="L189" s="285">
        <v>0</v>
      </c>
      <c r="M189" s="285">
        <v>0</v>
      </c>
      <c r="N189" s="285">
        <v>0</v>
      </c>
      <c r="O189" s="285">
        <v>0</v>
      </c>
      <c r="P189" s="285">
        <v>0</v>
      </c>
      <c r="Q189" s="285">
        <v>0</v>
      </c>
      <c r="R189" s="285">
        <v>201.34</v>
      </c>
      <c r="S189" s="285">
        <v>404.86</v>
      </c>
      <c r="T189" s="285">
        <v>0</v>
      </c>
      <c r="U189" s="285">
        <v>0</v>
      </c>
      <c r="V189" s="285">
        <v>45</v>
      </c>
      <c r="W189" s="285">
        <v>0</v>
      </c>
      <c r="X189" s="285">
        <v>88.84</v>
      </c>
      <c r="Y189" s="285">
        <v>0</v>
      </c>
      <c r="Z189" s="285">
        <v>40.93</v>
      </c>
      <c r="AA189" s="285">
        <v>0</v>
      </c>
      <c r="AB189" s="285">
        <v>0</v>
      </c>
      <c r="AC189" s="285">
        <v>0</v>
      </c>
      <c r="AD189" s="285">
        <v>49.5</v>
      </c>
      <c r="AE189" s="285">
        <v>70.83</v>
      </c>
      <c r="AF189" s="285">
        <v>0</v>
      </c>
      <c r="AG189" s="285">
        <v>187.09</v>
      </c>
      <c r="AH189" s="285">
        <v>0</v>
      </c>
      <c r="AI189" s="285">
        <v>0</v>
      </c>
      <c r="AJ189" s="285">
        <v>0</v>
      </c>
      <c r="AK189" s="285">
        <v>0</v>
      </c>
      <c r="AL189" s="285">
        <v>0</v>
      </c>
      <c r="AM189" s="285">
        <v>0</v>
      </c>
      <c r="AN189" s="285">
        <v>0</v>
      </c>
      <c r="AO189" s="285">
        <v>0</v>
      </c>
      <c r="AP189" s="285">
        <v>210.68</v>
      </c>
      <c r="AQ189" s="285">
        <v>0</v>
      </c>
      <c r="AR189" s="285">
        <v>0</v>
      </c>
      <c r="AS189" s="285">
        <v>0</v>
      </c>
      <c r="AT189" s="285">
        <v>0</v>
      </c>
      <c r="AU189" s="285">
        <v>0</v>
      </c>
      <c r="AV189" s="285">
        <v>0</v>
      </c>
    </row>
    <row r="190" spans="1:48" x14ac:dyDescent="0.35">
      <c r="A190" s="285" t="s">
        <v>10</v>
      </c>
      <c r="B190" s="285">
        <v>1</v>
      </c>
      <c r="C190" s="285">
        <v>5023</v>
      </c>
      <c r="D190" s="285">
        <v>5</v>
      </c>
      <c r="E190" s="285" t="s">
        <v>209</v>
      </c>
      <c r="F190" s="285"/>
      <c r="G190" s="285">
        <v>0</v>
      </c>
      <c r="H190" s="285">
        <v>0</v>
      </c>
      <c r="I190" s="285">
        <v>16.100000000000001</v>
      </c>
      <c r="J190" s="285">
        <v>0</v>
      </c>
      <c r="K190" s="285">
        <v>0</v>
      </c>
      <c r="L190" s="285">
        <v>63.43</v>
      </c>
      <c r="M190" s="285">
        <v>35.67</v>
      </c>
      <c r="N190" s="285">
        <v>42</v>
      </c>
      <c r="O190" s="285">
        <v>68.08</v>
      </c>
      <c r="P190" s="285">
        <v>24.58</v>
      </c>
      <c r="Q190" s="285">
        <v>92.51</v>
      </c>
      <c r="R190" s="285">
        <v>75.75</v>
      </c>
      <c r="S190" s="285">
        <v>131.91</v>
      </c>
      <c r="T190" s="285">
        <v>0</v>
      </c>
      <c r="U190" s="285">
        <v>0</v>
      </c>
      <c r="V190" s="285">
        <v>0</v>
      </c>
      <c r="W190" s="285">
        <v>0</v>
      </c>
      <c r="X190" s="285">
        <v>0</v>
      </c>
      <c r="Y190" s="285">
        <v>0</v>
      </c>
      <c r="Z190" s="285">
        <v>0</v>
      </c>
      <c r="AA190" s="285">
        <v>0</v>
      </c>
      <c r="AB190" s="285">
        <v>0</v>
      </c>
      <c r="AC190" s="285">
        <v>61.37</v>
      </c>
      <c r="AD190" s="285">
        <v>0</v>
      </c>
      <c r="AE190" s="285">
        <v>62.3</v>
      </c>
      <c r="AF190" s="285">
        <v>0</v>
      </c>
      <c r="AG190" s="285">
        <v>51.18</v>
      </c>
      <c r="AH190" s="285">
        <v>0</v>
      </c>
      <c r="AI190" s="285">
        <v>0</v>
      </c>
      <c r="AJ190" s="285">
        <v>0</v>
      </c>
      <c r="AK190" s="285">
        <v>0</v>
      </c>
      <c r="AL190" s="285">
        <v>0</v>
      </c>
      <c r="AM190" s="285">
        <v>0</v>
      </c>
      <c r="AN190" s="285">
        <v>0</v>
      </c>
      <c r="AO190" s="285">
        <v>175.38</v>
      </c>
      <c r="AP190" s="285">
        <v>27.71</v>
      </c>
      <c r="AQ190" s="285">
        <v>0</v>
      </c>
      <c r="AR190" s="285">
        <v>0</v>
      </c>
      <c r="AS190" s="285">
        <v>0</v>
      </c>
      <c r="AT190" s="285">
        <v>0</v>
      </c>
      <c r="AU190" s="285">
        <v>0</v>
      </c>
      <c r="AV190" s="285">
        <v>0</v>
      </c>
    </row>
    <row r="191" spans="1:48" x14ac:dyDescent="0.35">
      <c r="A191" s="285" t="s">
        <v>10</v>
      </c>
      <c r="B191" s="285">
        <v>1</v>
      </c>
      <c r="C191" s="285">
        <v>5024</v>
      </c>
      <c r="D191" s="285">
        <v>5</v>
      </c>
      <c r="E191" s="285" t="s">
        <v>210</v>
      </c>
      <c r="F191" s="285"/>
      <c r="G191" s="285">
        <v>0</v>
      </c>
      <c r="H191" s="285">
        <v>0</v>
      </c>
      <c r="I191" s="285">
        <v>55.37</v>
      </c>
      <c r="J191" s="285">
        <v>0</v>
      </c>
      <c r="K191" s="285">
        <v>0</v>
      </c>
      <c r="L191" s="285">
        <v>0</v>
      </c>
      <c r="M191" s="285">
        <v>67.099999999999994</v>
      </c>
      <c r="N191" s="285">
        <v>26.5</v>
      </c>
      <c r="O191" s="285">
        <v>0</v>
      </c>
      <c r="P191" s="285">
        <v>0</v>
      </c>
      <c r="Q191" s="285">
        <v>125.91</v>
      </c>
      <c r="R191" s="285">
        <v>130.1</v>
      </c>
      <c r="S191" s="285">
        <v>43.49</v>
      </c>
      <c r="T191" s="285">
        <v>0</v>
      </c>
      <c r="U191" s="285">
        <v>0</v>
      </c>
      <c r="V191" s="285">
        <v>56.86</v>
      </c>
      <c r="W191" s="285">
        <v>45</v>
      </c>
      <c r="X191" s="285">
        <v>0</v>
      </c>
      <c r="Y191" s="285">
        <v>12.01</v>
      </c>
      <c r="Z191" s="285">
        <v>0</v>
      </c>
      <c r="AA191" s="285">
        <v>0</v>
      </c>
      <c r="AB191" s="285">
        <v>51.05</v>
      </c>
      <c r="AC191" s="285">
        <v>0</v>
      </c>
      <c r="AD191" s="285">
        <v>0</v>
      </c>
      <c r="AE191" s="285">
        <v>0</v>
      </c>
      <c r="AF191" s="285">
        <v>135.32</v>
      </c>
      <c r="AG191" s="285">
        <v>0</v>
      </c>
      <c r="AH191" s="285">
        <v>0</v>
      </c>
      <c r="AI191" s="285">
        <v>0</v>
      </c>
      <c r="AJ191" s="285">
        <v>0</v>
      </c>
      <c r="AK191" s="285">
        <v>53.14</v>
      </c>
      <c r="AL191" s="285">
        <v>0</v>
      </c>
      <c r="AM191" s="285">
        <v>0</v>
      </c>
      <c r="AN191" s="285">
        <v>0</v>
      </c>
      <c r="AO191" s="285">
        <v>0</v>
      </c>
      <c r="AP191" s="285">
        <v>0</v>
      </c>
      <c r="AQ191" s="285">
        <v>0</v>
      </c>
      <c r="AR191" s="285">
        <v>0</v>
      </c>
      <c r="AS191" s="285">
        <v>0</v>
      </c>
      <c r="AT191" s="285">
        <v>0</v>
      </c>
      <c r="AU191" s="285">
        <v>0</v>
      </c>
      <c r="AV191" s="285">
        <v>0</v>
      </c>
    </row>
    <row r="192" spans="1:48" x14ac:dyDescent="0.35">
      <c r="A192" s="285" t="s">
        <v>10</v>
      </c>
      <c r="B192" s="285">
        <v>1</v>
      </c>
      <c r="C192" s="285">
        <v>5025</v>
      </c>
      <c r="D192" s="285">
        <v>5</v>
      </c>
      <c r="E192" s="285" t="s">
        <v>211</v>
      </c>
      <c r="F192" s="285"/>
      <c r="G192" s="285">
        <v>0</v>
      </c>
      <c r="H192" s="285">
        <v>436.48</v>
      </c>
      <c r="I192" s="285">
        <v>422.98</v>
      </c>
      <c r="J192" s="285">
        <v>400</v>
      </c>
      <c r="K192" s="285">
        <v>0</v>
      </c>
      <c r="L192" s="285">
        <v>0</v>
      </c>
      <c r="M192" s="285">
        <v>291.93</v>
      </c>
      <c r="N192" s="285">
        <v>0</v>
      </c>
      <c r="O192" s="285">
        <v>0</v>
      </c>
      <c r="P192" s="285">
        <v>0</v>
      </c>
      <c r="Q192" s="285">
        <v>325</v>
      </c>
      <c r="R192" s="285">
        <v>0</v>
      </c>
      <c r="S192" s="285">
        <v>818.57</v>
      </c>
      <c r="T192" s="285">
        <v>0</v>
      </c>
      <c r="U192" s="285">
        <v>0</v>
      </c>
      <c r="V192" s="285">
        <v>0</v>
      </c>
      <c r="W192" s="285">
        <v>400</v>
      </c>
      <c r="X192" s="285">
        <v>194.31</v>
      </c>
      <c r="Y192" s="285">
        <v>49.99</v>
      </c>
      <c r="Z192" s="285">
        <v>0</v>
      </c>
      <c r="AA192" s="285">
        <v>57.49</v>
      </c>
      <c r="AB192" s="285">
        <v>750</v>
      </c>
      <c r="AC192" s="285">
        <v>274.79000000000002</v>
      </c>
      <c r="AD192" s="285">
        <v>400</v>
      </c>
      <c r="AE192" s="285">
        <v>0</v>
      </c>
      <c r="AF192" s="285">
        <v>0</v>
      </c>
      <c r="AG192" s="285">
        <v>400</v>
      </c>
      <c r="AH192" s="285">
        <v>0</v>
      </c>
      <c r="AI192" s="285">
        <v>0</v>
      </c>
      <c r="AJ192" s="285">
        <v>0</v>
      </c>
      <c r="AK192" s="285">
        <v>0</v>
      </c>
      <c r="AL192" s="285">
        <v>0</v>
      </c>
      <c r="AM192" s="285">
        <v>0</v>
      </c>
      <c r="AN192" s="285">
        <v>764</v>
      </c>
      <c r="AO192" s="285">
        <v>172.46</v>
      </c>
      <c r="AP192" s="285">
        <v>0</v>
      </c>
      <c r="AQ192" s="285">
        <v>0</v>
      </c>
      <c r="AR192" s="285">
        <v>0</v>
      </c>
      <c r="AS192" s="285">
        <v>0</v>
      </c>
      <c r="AT192" s="285">
        <v>0</v>
      </c>
      <c r="AU192" s="285">
        <v>0</v>
      </c>
      <c r="AV192" s="285">
        <v>0</v>
      </c>
    </row>
    <row r="193" spans="1:48" x14ac:dyDescent="0.35">
      <c r="A193" s="285" t="s">
        <v>10</v>
      </c>
      <c r="B193" s="285">
        <v>1</v>
      </c>
      <c r="C193" s="285">
        <v>5100</v>
      </c>
      <c r="D193" s="285">
        <v>5</v>
      </c>
      <c r="E193" s="285" t="s">
        <v>212</v>
      </c>
      <c r="F193" s="285"/>
      <c r="G193" s="285">
        <v>0</v>
      </c>
      <c r="H193" s="285">
        <v>222</v>
      </c>
      <c r="I193" s="285">
        <v>0</v>
      </c>
      <c r="J193" s="285">
        <v>0</v>
      </c>
      <c r="K193" s="285">
        <v>0</v>
      </c>
      <c r="L193" s="285">
        <v>0</v>
      </c>
      <c r="M193" s="285">
        <v>0</v>
      </c>
      <c r="N193" s="285">
        <v>0</v>
      </c>
      <c r="O193" s="285">
        <v>2438</v>
      </c>
      <c r="P193" s="285">
        <v>0</v>
      </c>
      <c r="Q193" s="285">
        <v>0</v>
      </c>
      <c r="R193" s="285">
        <v>0</v>
      </c>
      <c r="S193" s="285">
        <v>2813.75</v>
      </c>
      <c r="T193" s="285">
        <v>0</v>
      </c>
      <c r="U193" s="285">
        <v>0</v>
      </c>
      <c r="V193" s="285">
        <v>0</v>
      </c>
      <c r="W193" s="285">
        <v>0</v>
      </c>
      <c r="X193" s="285">
        <v>0</v>
      </c>
      <c r="Y193" s="285">
        <v>0</v>
      </c>
      <c r="Z193" s="285">
        <v>0</v>
      </c>
      <c r="AA193" s="285">
        <v>0</v>
      </c>
      <c r="AB193" s="285">
        <v>2313</v>
      </c>
      <c r="AC193" s="285">
        <v>0</v>
      </c>
      <c r="AD193" s="285">
        <v>0</v>
      </c>
      <c r="AE193" s="285">
        <v>0</v>
      </c>
      <c r="AF193" s="285">
        <v>0</v>
      </c>
      <c r="AG193" s="285">
        <v>2166</v>
      </c>
      <c r="AH193" s="285">
        <v>0</v>
      </c>
      <c r="AI193" s="285">
        <v>0</v>
      </c>
      <c r="AJ193" s="285">
        <v>0</v>
      </c>
      <c r="AK193" s="285">
        <v>0</v>
      </c>
      <c r="AL193" s="285">
        <v>0</v>
      </c>
      <c r="AM193" s="285">
        <v>0</v>
      </c>
      <c r="AN193" s="285">
        <v>250</v>
      </c>
      <c r="AO193" s="285">
        <v>3522.2</v>
      </c>
      <c r="AP193" s="285">
        <v>0</v>
      </c>
      <c r="AQ193" s="285">
        <v>0</v>
      </c>
      <c r="AR193" s="285">
        <v>0</v>
      </c>
      <c r="AS193" s="285">
        <v>0</v>
      </c>
      <c r="AT193" s="285">
        <v>0</v>
      </c>
      <c r="AU193" s="285">
        <v>0</v>
      </c>
      <c r="AV193" s="285">
        <v>0</v>
      </c>
    </row>
    <row r="194" spans="1:48" x14ac:dyDescent="0.35">
      <c r="A194" s="285" t="s">
        <v>10</v>
      </c>
      <c r="B194" s="285">
        <v>1</v>
      </c>
      <c r="C194" s="285">
        <v>5101</v>
      </c>
      <c r="D194" s="285">
        <v>5</v>
      </c>
      <c r="E194" s="285" t="s">
        <v>213</v>
      </c>
      <c r="F194" s="285"/>
      <c r="G194" s="285">
        <v>0</v>
      </c>
      <c r="H194" s="285">
        <v>0</v>
      </c>
      <c r="I194" s="285">
        <v>0</v>
      </c>
      <c r="J194" s="285">
        <v>0</v>
      </c>
      <c r="K194" s="285">
        <v>0</v>
      </c>
      <c r="L194" s="285">
        <v>0</v>
      </c>
      <c r="M194" s="285">
        <v>0</v>
      </c>
      <c r="N194" s="285">
        <v>1121.27</v>
      </c>
      <c r="O194" s="285">
        <v>30</v>
      </c>
      <c r="P194" s="285">
        <v>0</v>
      </c>
      <c r="Q194" s="285">
        <v>333.2</v>
      </c>
      <c r="R194" s="285">
        <v>0</v>
      </c>
      <c r="S194" s="285">
        <v>1080.57</v>
      </c>
      <c r="T194" s="285">
        <v>0</v>
      </c>
      <c r="U194" s="285">
        <v>0</v>
      </c>
      <c r="V194" s="285">
        <v>0</v>
      </c>
      <c r="W194" s="285">
        <v>0</v>
      </c>
      <c r="X194" s="285">
        <v>0</v>
      </c>
      <c r="Y194" s="285">
        <v>0</v>
      </c>
      <c r="Z194" s="285">
        <v>0</v>
      </c>
      <c r="AA194" s="285">
        <v>480.36</v>
      </c>
      <c r="AB194" s="285">
        <v>0</v>
      </c>
      <c r="AC194" s="285">
        <v>0</v>
      </c>
      <c r="AD194" s="285">
        <v>0</v>
      </c>
      <c r="AE194" s="285">
        <v>0</v>
      </c>
      <c r="AF194" s="285">
        <v>0</v>
      </c>
      <c r="AG194" s="285">
        <v>1368</v>
      </c>
      <c r="AH194" s="285">
        <v>0</v>
      </c>
      <c r="AI194" s="285">
        <v>0</v>
      </c>
      <c r="AJ194" s="285">
        <v>0</v>
      </c>
      <c r="AK194" s="285">
        <v>0</v>
      </c>
      <c r="AL194" s="285">
        <v>0</v>
      </c>
      <c r="AM194" s="285">
        <v>0</v>
      </c>
      <c r="AN194" s="285">
        <v>250</v>
      </c>
      <c r="AO194" s="285">
        <v>0</v>
      </c>
      <c r="AP194" s="285">
        <v>100</v>
      </c>
      <c r="AQ194" s="285">
        <v>0</v>
      </c>
      <c r="AR194" s="285">
        <v>0</v>
      </c>
      <c r="AS194" s="285">
        <v>0</v>
      </c>
      <c r="AT194" s="285">
        <v>0</v>
      </c>
      <c r="AU194" s="285">
        <v>0</v>
      </c>
      <c r="AV194" s="285">
        <v>0</v>
      </c>
    </row>
    <row r="195" spans="1:48" x14ac:dyDescent="0.35">
      <c r="A195" s="285" t="s">
        <v>10</v>
      </c>
      <c r="B195" s="285">
        <v>1</v>
      </c>
      <c r="C195" s="285">
        <v>5105</v>
      </c>
      <c r="D195" s="285">
        <v>5</v>
      </c>
      <c r="E195" s="285" t="s">
        <v>214</v>
      </c>
      <c r="F195" s="285"/>
      <c r="G195" s="285">
        <v>0</v>
      </c>
      <c r="H195" s="285">
        <v>0</v>
      </c>
      <c r="I195" s="285">
        <v>0</v>
      </c>
      <c r="J195" s="285">
        <v>0</v>
      </c>
      <c r="K195" s="285">
        <v>0</v>
      </c>
      <c r="L195" s="285">
        <v>0</v>
      </c>
      <c r="M195" s="285">
        <v>0</v>
      </c>
      <c r="N195" s="285">
        <v>0</v>
      </c>
      <c r="O195" s="285">
        <v>0</v>
      </c>
      <c r="P195" s="285">
        <v>0</v>
      </c>
      <c r="Q195" s="285">
        <v>0</v>
      </c>
      <c r="R195" s="285">
        <v>0</v>
      </c>
      <c r="S195" s="285">
        <v>0</v>
      </c>
      <c r="T195" s="285">
        <v>0</v>
      </c>
      <c r="U195" s="285">
        <v>0</v>
      </c>
      <c r="V195" s="285">
        <v>61.12</v>
      </c>
      <c r="W195" s="285">
        <v>0</v>
      </c>
      <c r="X195" s="285">
        <v>0</v>
      </c>
      <c r="Y195" s="285">
        <v>0</v>
      </c>
      <c r="Z195" s="285">
        <v>0</v>
      </c>
      <c r="AA195" s="285">
        <v>800</v>
      </c>
      <c r="AB195" s="285">
        <v>47.1</v>
      </c>
      <c r="AC195" s="285">
        <v>37.43</v>
      </c>
      <c r="AD195" s="285">
        <v>100</v>
      </c>
      <c r="AE195" s="285">
        <v>0</v>
      </c>
      <c r="AF195" s="285">
        <v>108</v>
      </c>
      <c r="AG195" s="285">
        <v>257.68</v>
      </c>
      <c r="AH195" s="285">
        <v>0</v>
      </c>
      <c r="AI195" s="285">
        <v>0</v>
      </c>
      <c r="AJ195" s="285">
        <v>6.65</v>
      </c>
      <c r="AK195" s="285">
        <v>0</v>
      </c>
      <c r="AL195" s="285">
        <v>0</v>
      </c>
      <c r="AM195" s="285">
        <v>0</v>
      </c>
      <c r="AN195" s="285">
        <v>0</v>
      </c>
      <c r="AO195" s="285">
        <v>296.94</v>
      </c>
      <c r="AP195" s="285">
        <v>50</v>
      </c>
      <c r="AQ195" s="285">
        <v>0</v>
      </c>
      <c r="AR195" s="285">
        <v>0</v>
      </c>
      <c r="AS195" s="285">
        <v>0</v>
      </c>
      <c r="AT195" s="285">
        <v>0</v>
      </c>
      <c r="AU195" s="285">
        <v>0</v>
      </c>
      <c r="AV195" s="285">
        <v>0</v>
      </c>
    </row>
    <row r="196" spans="1:48" x14ac:dyDescent="0.35">
      <c r="A196" s="285" t="s">
        <v>10</v>
      </c>
      <c r="B196" s="285">
        <v>1</v>
      </c>
      <c r="C196" s="285">
        <v>5106</v>
      </c>
      <c r="D196" s="285">
        <v>5</v>
      </c>
      <c r="E196" s="285" t="s">
        <v>215</v>
      </c>
      <c r="F196" s="285"/>
      <c r="G196" s="285">
        <v>0</v>
      </c>
      <c r="H196" s="285">
        <v>188.32</v>
      </c>
      <c r="I196" s="285">
        <v>0</v>
      </c>
      <c r="J196" s="285">
        <v>0</v>
      </c>
      <c r="K196" s="285">
        <v>0</v>
      </c>
      <c r="L196" s="285">
        <v>218.89</v>
      </c>
      <c r="M196" s="285">
        <v>383.96</v>
      </c>
      <c r="N196" s="285">
        <v>260</v>
      </c>
      <c r="O196" s="285">
        <v>414</v>
      </c>
      <c r="P196" s="285">
        <v>212</v>
      </c>
      <c r="Q196" s="285">
        <v>230.05</v>
      </c>
      <c r="R196" s="285">
        <v>211</v>
      </c>
      <c r="S196" s="285">
        <v>238</v>
      </c>
      <c r="T196" s="285">
        <v>0</v>
      </c>
      <c r="U196" s="285">
        <v>0</v>
      </c>
      <c r="V196" s="285">
        <v>297.93</v>
      </c>
      <c r="W196" s="285">
        <v>0</v>
      </c>
      <c r="X196" s="285">
        <v>163.02000000000001</v>
      </c>
      <c r="Y196" s="285">
        <v>209.9</v>
      </c>
      <c r="Z196" s="285">
        <v>367.53</v>
      </c>
      <c r="AA196" s="285">
        <v>442.31</v>
      </c>
      <c r="AB196" s="285">
        <v>0</v>
      </c>
      <c r="AC196" s="285">
        <v>919.65</v>
      </c>
      <c r="AD196" s="285">
        <v>107.15</v>
      </c>
      <c r="AE196" s="285">
        <v>441.7</v>
      </c>
      <c r="AF196" s="285">
        <v>205.62</v>
      </c>
      <c r="AG196" s="285">
        <v>645.13</v>
      </c>
      <c r="AH196" s="285">
        <v>0</v>
      </c>
      <c r="AI196" s="285">
        <v>0</v>
      </c>
      <c r="AJ196" s="285">
        <v>402.6</v>
      </c>
      <c r="AK196" s="285">
        <v>664.35</v>
      </c>
      <c r="AL196" s="285">
        <v>59.72</v>
      </c>
      <c r="AM196" s="285">
        <v>82.28</v>
      </c>
      <c r="AN196" s="285">
        <v>454.69</v>
      </c>
      <c r="AO196" s="285">
        <v>353.6</v>
      </c>
      <c r="AP196" s="285">
        <v>197.54</v>
      </c>
      <c r="AQ196" s="285">
        <v>304.57</v>
      </c>
      <c r="AR196" s="285">
        <v>0</v>
      </c>
      <c r="AS196" s="285">
        <v>0</v>
      </c>
      <c r="AT196" s="285">
        <v>0</v>
      </c>
      <c r="AU196" s="285">
        <v>0</v>
      </c>
      <c r="AV196" s="285">
        <v>0</v>
      </c>
    </row>
    <row r="197" spans="1:48" x14ac:dyDescent="0.35">
      <c r="A197" s="285" t="s">
        <v>10</v>
      </c>
      <c r="B197" s="285">
        <v>1</v>
      </c>
      <c r="C197" s="285">
        <v>5110</v>
      </c>
      <c r="D197" s="285">
        <v>5</v>
      </c>
      <c r="E197" s="285" t="s">
        <v>216</v>
      </c>
      <c r="F197" s="285"/>
      <c r="G197" s="285">
        <v>0</v>
      </c>
      <c r="H197" s="285">
        <v>1654.72</v>
      </c>
      <c r="I197" s="285">
        <v>0</v>
      </c>
      <c r="J197" s="285">
        <v>0</v>
      </c>
      <c r="K197" s="285">
        <v>0</v>
      </c>
      <c r="L197" s="285">
        <v>0</v>
      </c>
      <c r="M197" s="285">
        <v>0</v>
      </c>
      <c r="N197" s="285">
        <v>0</v>
      </c>
      <c r="O197" s="285">
        <v>0</v>
      </c>
      <c r="P197" s="285">
        <v>0</v>
      </c>
      <c r="Q197" s="285">
        <v>0</v>
      </c>
      <c r="R197" s="285">
        <v>0</v>
      </c>
      <c r="S197" s="285">
        <v>0</v>
      </c>
      <c r="T197" s="285">
        <v>0</v>
      </c>
      <c r="U197" s="285">
        <v>0</v>
      </c>
      <c r="V197" s="285">
        <v>401</v>
      </c>
      <c r="W197" s="285">
        <v>0</v>
      </c>
      <c r="X197" s="285">
        <v>0</v>
      </c>
      <c r="Y197" s="285">
        <v>0</v>
      </c>
      <c r="Z197" s="285">
        <v>0</v>
      </c>
      <c r="AA197" s="285">
        <v>0</v>
      </c>
      <c r="AB197" s="285">
        <v>0</v>
      </c>
      <c r="AC197" s="285">
        <v>0</v>
      </c>
      <c r="AD197" s="285">
        <v>325</v>
      </c>
      <c r="AE197" s="285">
        <v>0</v>
      </c>
      <c r="AF197" s="285">
        <v>0</v>
      </c>
      <c r="AG197" s="285">
        <v>0</v>
      </c>
      <c r="AH197" s="285">
        <v>0</v>
      </c>
      <c r="AI197" s="285">
        <v>0</v>
      </c>
      <c r="AJ197" s="285">
        <v>642.84</v>
      </c>
      <c r="AK197" s="285">
        <v>745.58</v>
      </c>
      <c r="AL197" s="285">
        <v>0</v>
      </c>
      <c r="AM197" s="285">
        <v>0</v>
      </c>
      <c r="AN197" s="285">
        <v>0</v>
      </c>
      <c r="AO197" s="285">
        <v>0</v>
      </c>
      <c r="AP197" s="285">
        <v>0</v>
      </c>
      <c r="AQ197" s="285">
        <v>0</v>
      </c>
      <c r="AR197" s="285">
        <v>0</v>
      </c>
      <c r="AS197" s="285">
        <v>0</v>
      </c>
      <c r="AT197" s="285">
        <v>0</v>
      </c>
      <c r="AU197" s="285">
        <v>0</v>
      </c>
      <c r="AV197" s="285">
        <v>0</v>
      </c>
    </row>
    <row r="198" spans="1:48" x14ac:dyDescent="0.35">
      <c r="A198" s="285" t="s">
        <v>10</v>
      </c>
      <c r="B198" s="285">
        <v>1</v>
      </c>
      <c r="C198" s="285">
        <v>5111</v>
      </c>
      <c r="D198" s="285">
        <v>5</v>
      </c>
      <c r="E198" s="285" t="s">
        <v>217</v>
      </c>
      <c r="F198" s="285"/>
      <c r="G198" s="285">
        <v>0</v>
      </c>
      <c r="H198" s="285">
        <v>0</v>
      </c>
      <c r="I198" s="285">
        <v>0</v>
      </c>
      <c r="J198" s="285">
        <v>0</v>
      </c>
      <c r="K198" s="285">
        <v>0</v>
      </c>
      <c r="L198" s="285">
        <v>0</v>
      </c>
      <c r="M198" s="285">
        <v>0</v>
      </c>
      <c r="N198" s="285">
        <v>0</v>
      </c>
      <c r="O198" s="285">
        <v>0</v>
      </c>
      <c r="P198" s="285">
        <v>0</v>
      </c>
      <c r="Q198" s="285">
        <v>0</v>
      </c>
      <c r="R198" s="285">
        <v>0</v>
      </c>
      <c r="S198" s="285">
        <v>0</v>
      </c>
      <c r="T198" s="285">
        <v>0</v>
      </c>
      <c r="U198" s="285">
        <v>0</v>
      </c>
      <c r="V198" s="285">
        <v>0</v>
      </c>
      <c r="W198" s="285">
        <v>0</v>
      </c>
      <c r="X198" s="285">
        <v>0</v>
      </c>
      <c r="Y198" s="285">
        <v>0</v>
      </c>
      <c r="Z198" s="285">
        <v>0</v>
      </c>
      <c r="AA198" s="285">
        <v>0</v>
      </c>
      <c r="AB198" s="285">
        <v>0</v>
      </c>
      <c r="AC198" s="285">
        <v>0</v>
      </c>
      <c r="AD198" s="285">
        <v>0</v>
      </c>
      <c r="AE198" s="285">
        <v>0</v>
      </c>
      <c r="AF198" s="285">
        <v>0</v>
      </c>
      <c r="AG198" s="285">
        <v>0</v>
      </c>
      <c r="AH198" s="285">
        <v>0</v>
      </c>
      <c r="AI198" s="285">
        <v>0</v>
      </c>
      <c r="AJ198" s="285">
        <v>0</v>
      </c>
      <c r="AK198" s="285">
        <v>0</v>
      </c>
      <c r="AL198" s="285">
        <v>0</v>
      </c>
      <c r="AM198" s="285">
        <v>0</v>
      </c>
      <c r="AN198" s="285">
        <v>0</v>
      </c>
      <c r="AO198" s="285">
        <v>0</v>
      </c>
      <c r="AP198" s="285">
        <v>0</v>
      </c>
      <c r="AQ198" s="285">
        <v>0</v>
      </c>
      <c r="AR198" s="285">
        <v>0</v>
      </c>
      <c r="AS198" s="285">
        <v>0</v>
      </c>
      <c r="AT198" s="285">
        <v>0</v>
      </c>
      <c r="AU198" s="285">
        <v>0</v>
      </c>
      <c r="AV198" s="285">
        <v>0</v>
      </c>
    </row>
    <row r="199" spans="1:48" x14ac:dyDescent="0.35">
      <c r="A199" s="285" t="s">
        <v>10</v>
      </c>
      <c r="B199" s="285">
        <v>1</v>
      </c>
      <c r="C199" s="285">
        <v>5115</v>
      </c>
      <c r="D199" s="285">
        <v>5</v>
      </c>
      <c r="E199" s="285" t="s">
        <v>218</v>
      </c>
      <c r="F199" s="285"/>
      <c r="G199" s="285">
        <v>0</v>
      </c>
      <c r="H199" s="285">
        <v>0</v>
      </c>
      <c r="I199" s="285">
        <v>0</v>
      </c>
      <c r="J199" s="285">
        <v>0</v>
      </c>
      <c r="K199" s="285">
        <v>2537.7199999999998</v>
      </c>
      <c r="L199" s="285">
        <v>478.22</v>
      </c>
      <c r="M199" s="285">
        <v>0</v>
      </c>
      <c r="N199" s="285">
        <v>0</v>
      </c>
      <c r="O199" s="285">
        <v>0</v>
      </c>
      <c r="P199" s="285">
        <v>0</v>
      </c>
      <c r="Q199" s="285">
        <v>0</v>
      </c>
      <c r="R199" s="285">
        <v>0</v>
      </c>
      <c r="S199" s="285">
        <v>0</v>
      </c>
      <c r="T199" s="285">
        <v>0</v>
      </c>
      <c r="U199" s="285">
        <v>0</v>
      </c>
      <c r="V199" s="285">
        <v>0</v>
      </c>
      <c r="W199" s="285">
        <v>0</v>
      </c>
      <c r="X199" s="285">
        <v>0</v>
      </c>
      <c r="Y199" s="285">
        <v>0</v>
      </c>
      <c r="Z199" s="285">
        <v>742.55</v>
      </c>
      <c r="AA199" s="285">
        <v>0</v>
      </c>
      <c r="AB199" s="285">
        <v>0</v>
      </c>
      <c r="AC199" s="285">
        <v>3067.59</v>
      </c>
      <c r="AD199" s="285">
        <v>15.44</v>
      </c>
      <c r="AE199" s="285">
        <v>0</v>
      </c>
      <c r="AF199" s="285">
        <v>0</v>
      </c>
      <c r="AG199" s="285">
        <v>0</v>
      </c>
      <c r="AH199" s="285">
        <v>0</v>
      </c>
      <c r="AI199" s="285">
        <v>0</v>
      </c>
      <c r="AJ199" s="285">
        <v>0</v>
      </c>
      <c r="AK199" s="285">
        <v>0</v>
      </c>
      <c r="AL199" s="285">
        <v>0</v>
      </c>
      <c r="AM199" s="285">
        <v>549.79999999999995</v>
      </c>
      <c r="AN199" s="285">
        <v>183.25</v>
      </c>
      <c r="AO199" s="285">
        <v>0</v>
      </c>
      <c r="AP199" s="285">
        <v>0</v>
      </c>
      <c r="AQ199" s="285">
        <v>0</v>
      </c>
      <c r="AR199" s="285">
        <v>0</v>
      </c>
      <c r="AS199" s="285">
        <v>0</v>
      </c>
      <c r="AT199" s="285">
        <v>0</v>
      </c>
      <c r="AU199" s="285">
        <v>0</v>
      </c>
      <c r="AV199" s="285">
        <v>0</v>
      </c>
    </row>
    <row r="200" spans="1:48" x14ac:dyDescent="0.35">
      <c r="A200" s="285" t="s">
        <v>10</v>
      </c>
      <c r="B200" s="285">
        <v>1</v>
      </c>
      <c r="C200" s="285">
        <v>5117</v>
      </c>
      <c r="D200" s="285">
        <v>5</v>
      </c>
      <c r="E200" s="285" t="s">
        <v>219</v>
      </c>
      <c r="F200" s="285"/>
      <c r="G200" s="285">
        <v>0</v>
      </c>
      <c r="H200" s="285">
        <v>875</v>
      </c>
      <c r="I200" s="285">
        <v>1200</v>
      </c>
      <c r="J200" s="285">
        <v>0</v>
      </c>
      <c r="K200" s="285">
        <v>0</v>
      </c>
      <c r="L200" s="285">
        <v>400</v>
      </c>
      <c r="M200" s="285">
        <v>200</v>
      </c>
      <c r="N200" s="285">
        <v>0</v>
      </c>
      <c r="O200" s="285">
        <v>0</v>
      </c>
      <c r="P200" s="285">
        <v>0</v>
      </c>
      <c r="Q200" s="285">
        <v>0</v>
      </c>
      <c r="R200" s="285">
        <v>0</v>
      </c>
      <c r="S200" s="285">
        <v>34.51</v>
      </c>
      <c r="T200" s="285">
        <v>0</v>
      </c>
      <c r="U200" s="285">
        <v>0</v>
      </c>
      <c r="V200" s="285">
        <v>2100</v>
      </c>
      <c r="W200" s="285">
        <v>0</v>
      </c>
      <c r="X200" s="285">
        <v>0</v>
      </c>
      <c r="Y200" s="285">
        <v>0</v>
      </c>
      <c r="Z200" s="285">
        <v>0</v>
      </c>
      <c r="AA200" s="285">
        <v>0</v>
      </c>
      <c r="AB200" s="285">
        <v>0</v>
      </c>
      <c r="AC200" s="285">
        <v>0</v>
      </c>
      <c r="AD200" s="285">
        <v>0</v>
      </c>
      <c r="AE200" s="285">
        <v>0</v>
      </c>
      <c r="AF200" s="285">
        <v>0</v>
      </c>
      <c r="AG200" s="285">
        <v>0</v>
      </c>
      <c r="AH200" s="285">
        <v>0</v>
      </c>
      <c r="AI200" s="285">
        <v>0</v>
      </c>
      <c r="AJ200" s="285">
        <v>0</v>
      </c>
      <c r="AK200" s="285">
        <v>50.75</v>
      </c>
      <c r="AL200" s="285">
        <v>0</v>
      </c>
      <c r="AM200" s="285">
        <v>38.770000000000003</v>
      </c>
      <c r="AN200" s="285">
        <v>0</v>
      </c>
      <c r="AO200" s="285">
        <v>0</v>
      </c>
      <c r="AP200" s="285">
        <v>0</v>
      </c>
      <c r="AQ200" s="285">
        <v>0</v>
      </c>
      <c r="AR200" s="285">
        <v>0</v>
      </c>
      <c r="AS200" s="285">
        <v>0</v>
      </c>
      <c r="AT200" s="285">
        <v>0</v>
      </c>
      <c r="AU200" s="285">
        <v>0</v>
      </c>
      <c r="AV200" s="285">
        <v>0</v>
      </c>
    </row>
    <row r="201" spans="1:48" x14ac:dyDescent="0.35">
      <c r="A201" s="285" t="s">
        <v>10</v>
      </c>
      <c r="B201" s="285">
        <v>1</v>
      </c>
      <c r="C201" s="285">
        <v>5118</v>
      </c>
      <c r="D201" s="285">
        <v>5</v>
      </c>
      <c r="E201" s="285" t="s">
        <v>220</v>
      </c>
      <c r="F201" s="285"/>
      <c r="G201" s="285">
        <v>0</v>
      </c>
      <c r="H201" s="285">
        <v>0</v>
      </c>
      <c r="I201" s="285">
        <v>0</v>
      </c>
      <c r="J201" s="285">
        <v>0</v>
      </c>
      <c r="K201" s="285">
        <v>0</v>
      </c>
      <c r="L201" s="285">
        <v>0</v>
      </c>
      <c r="M201" s="285">
        <v>0</v>
      </c>
      <c r="N201" s="285">
        <v>0</v>
      </c>
      <c r="O201" s="285">
        <v>0</v>
      </c>
      <c r="P201" s="285">
        <v>0</v>
      </c>
      <c r="Q201" s="285">
        <v>0</v>
      </c>
      <c r="R201" s="285">
        <v>0</v>
      </c>
      <c r="S201" s="285">
        <v>0</v>
      </c>
      <c r="T201" s="285">
        <v>0</v>
      </c>
      <c r="U201" s="285">
        <v>0</v>
      </c>
      <c r="V201" s="285">
        <v>0</v>
      </c>
      <c r="W201" s="285">
        <v>0</v>
      </c>
      <c r="X201" s="285">
        <v>0</v>
      </c>
      <c r="Y201" s="285">
        <v>0</v>
      </c>
      <c r="Z201" s="285">
        <v>0</v>
      </c>
      <c r="AA201" s="285">
        <v>0</v>
      </c>
      <c r="AB201" s="285">
        <v>0</v>
      </c>
      <c r="AC201" s="285">
        <v>0</v>
      </c>
      <c r="AD201" s="285">
        <v>0</v>
      </c>
      <c r="AE201" s="285">
        <v>0</v>
      </c>
      <c r="AF201" s="285">
        <v>0</v>
      </c>
      <c r="AG201" s="285">
        <v>0</v>
      </c>
      <c r="AH201" s="285">
        <v>0</v>
      </c>
      <c r="AI201" s="285">
        <v>0</v>
      </c>
      <c r="AJ201" s="285">
        <v>0</v>
      </c>
      <c r="AK201" s="285">
        <v>0</v>
      </c>
      <c r="AL201" s="285">
        <v>0</v>
      </c>
      <c r="AM201" s="285">
        <v>0</v>
      </c>
      <c r="AN201" s="285">
        <v>95.69</v>
      </c>
      <c r="AO201" s="285">
        <v>88.32</v>
      </c>
      <c r="AP201" s="285">
        <v>0</v>
      </c>
      <c r="AQ201" s="285">
        <v>0</v>
      </c>
      <c r="AR201" s="285">
        <v>0</v>
      </c>
      <c r="AS201" s="285">
        <v>0</v>
      </c>
      <c r="AT201" s="285">
        <v>0</v>
      </c>
      <c r="AU201" s="285">
        <v>0</v>
      </c>
      <c r="AV201" s="285">
        <v>0</v>
      </c>
    </row>
    <row r="202" spans="1:48" x14ac:dyDescent="0.35">
      <c r="A202" s="285" t="s">
        <v>10</v>
      </c>
      <c r="B202" s="285">
        <v>1</v>
      </c>
      <c r="C202" s="285">
        <v>5120</v>
      </c>
      <c r="D202" s="285">
        <v>5</v>
      </c>
      <c r="E202" s="285" t="s">
        <v>221</v>
      </c>
      <c r="F202" s="285"/>
      <c r="G202" s="285">
        <v>0</v>
      </c>
      <c r="H202" s="285">
        <v>0</v>
      </c>
      <c r="I202" s="285">
        <v>0</v>
      </c>
      <c r="J202" s="285">
        <v>0</v>
      </c>
      <c r="K202" s="285">
        <v>0</v>
      </c>
      <c r="L202" s="285">
        <v>0</v>
      </c>
      <c r="M202" s="285">
        <v>0</v>
      </c>
      <c r="N202" s="285">
        <v>0</v>
      </c>
      <c r="O202" s="285">
        <v>0</v>
      </c>
      <c r="P202" s="285">
        <v>0</v>
      </c>
      <c r="Q202" s="285">
        <v>0</v>
      </c>
      <c r="R202" s="285">
        <v>489.74</v>
      </c>
      <c r="S202" s="285">
        <v>-39.64</v>
      </c>
      <c r="T202" s="285">
        <v>0</v>
      </c>
      <c r="U202" s="285">
        <v>0</v>
      </c>
      <c r="V202" s="285">
        <v>0</v>
      </c>
      <c r="W202" s="285">
        <v>0</v>
      </c>
      <c r="X202" s="285">
        <v>0</v>
      </c>
      <c r="Y202" s="285">
        <v>0</v>
      </c>
      <c r="Z202" s="285">
        <v>0</v>
      </c>
      <c r="AA202" s="285">
        <v>0</v>
      </c>
      <c r="AB202" s="285">
        <v>0</v>
      </c>
      <c r="AC202" s="285">
        <v>0</v>
      </c>
      <c r="AD202" s="285">
        <v>0</v>
      </c>
      <c r="AE202" s="285">
        <v>620.87</v>
      </c>
      <c r="AF202" s="285">
        <v>0</v>
      </c>
      <c r="AG202" s="285">
        <v>1121.01</v>
      </c>
      <c r="AH202" s="285">
        <v>0</v>
      </c>
      <c r="AI202" s="285">
        <v>0</v>
      </c>
      <c r="AJ202" s="285">
        <v>0</v>
      </c>
      <c r="AK202" s="285">
        <v>0</v>
      </c>
      <c r="AL202" s="285">
        <v>0</v>
      </c>
      <c r="AM202" s="285">
        <v>0</v>
      </c>
      <c r="AN202" s="285">
        <v>0</v>
      </c>
      <c r="AO202" s="285">
        <v>0</v>
      </c>
      <c r="AP202" s="285">
        <v>617.62</v>
      </c>
      <c r="AQ202" s="285">
        <v>0</v>
      </c>
      <c r="AR202" s="285">
        <v>0</v>
      </c>
      <c r="AS202" s="285">
        <v>0</v>
      </c>
      <c r="AT202" s="285">
        <v>0</v>
      </c>
      <c r="AU202" s="285">
        <v>0</v>
      </c>
      <c r="AV202" s="285">
        <v>0</v>
      </c>
    </row>
    <row r="203" spans="1:48" x14ac:dyDescent="0.35">
      <c r="A203" s="285" t="s">
        <v>10</v>
      </c>
      <c r="B203" s="285">
        <v>1</v>
      </c>
      <c r="C203" s="285">
        <v>5200</v>
      </c>
      <c r="D203" s="285">
        <v>5</v>
      </c>
      <c r="E203" s="285" t="s">
        <v>222</v>
      </c>
      <c r="F203" s="285"/>
      <c r="G203" s="285">
        <v>0</v>
      </c>
      <c r="H203" s="285">
        <v>150.1</v>
      </c>
      <c r="I203" s="285">
        <v>162.97999999999999</v>
      </c>
      <c r="J203" s="285">
        <v>186</v>
      </c>
      <c r="K203" s="285">
        <v>163.05000000000001</v>
      </c>
      <c r="L203" s="285">
        <v>159.94999999999999</v>
      </c>
      <c r="M203" s="285">
        <v>168.36</v>
      </c>
      <c r="N203" s="285">
        <v>150</v>
      </c>
      <c r="O203" s="285">
        <v>162.96</v>
      </c>
      <c r="P203" s="285">
        <v>210</v>
      </c>
      <c r="Q203" s="285">
        <v>163.24</v>
      </c>
      <c r="R203" s="285">
        <v>150</v>
      </c>
      <c r="S203" s="285">
        <v>163.43</v>
      </c>
      <c r="T203" s="285">
        <v>0</v>
      </c>
      <c r="U203" s="285">
        <v>0</v>
      </c>
      <c r="V203" s="285">
        <v>150</v>
      </c>
      <c r="W203" s="285">
        <v>150</v>
      </c>
      <c r="X203" s="285">
        <v>170</v>
      </c>
      <c r="Y203" s="285">
        <v>233.94</v>
      </c>
      <c r="Z203" s="285">
        <v>178.01</v>
      </c>
      <c r="AA203" s="285">
        <v>234.16</v>
      </c>
      <c r="AB203" s="285">
        <v>201.44</v>
      </c>
      <c r="AC203" s="285">
        <v>267.3</v>
      </c>
      <c r="AD203" s="285">
        <v>132.66</v>
      </c>
      <c r="AE203" s="285">
        <v>59.92</v>
      </c>
      <c r="AF203" s="285">
        <v>170</v>
      </c>
      <c r="AG203" s="285">
        <v>170</v>
      </c>
      <c r="AH203" s="285">
        <v>0</v>
      </c>
      <c r="AI203" s="285">
        <v>0</v>
      </c>
      <c r="AJ203" s="285">
        <v>182.1</v>
      </c>
      <c r="AK203" s="285">
        <v>179.95</v>
      </c>
      <c r="AL203" s="285">
        <v>192.93</v>
      </c>
      <c r="AM203" s="285">
        <v>241.95</v>
      </c>
      <c r="AN203" s="285">
        <v>343.03</v>
      </c>
      <c r="AO203" s="285">
        <v>179.95</v>
      </c>
      <c r="AP203" s="285">
        <v>704.95</v>
      </c>
      <c r="AQ203" s="285">
        <v>140</v>
      </c>
      <c r="AR203" s="285">
        <v>0</v>
      </c>
      <c r="AS203" s="285">
        <v>0</v>
      </c>
      <c r="AT203" s="285">
        <v>0</v>
      </c>
      <c r="AU203" s="285">
        <v>0</v>
      </c>
      <c r="AV203" s="285">
        <v>0</v>
      </c>
    </row>
    <row r="204" spans="1:48" x14ac:dyDescent="0.35">
      <c r="A204" s="285" t="s">
        <v>10</v>
      </c>
      <c r="B204" s="285">
        <v>1</v>
      </c>
      <c r="C204" s="285">
        <v>5201</v>
      </c>
      <c r="D204" s="285">
        <v>5</v>
      </c>
      <c r="E204" s="285" t="s">
        <v>223</v>
      </c>
      <c r="F204" s="285"/>
      <c r="G204" s="285">
        <v>0</v>
      </c>
      <c r="H204" s="285">
        <v>606.75</v>
      </c>
      <c r="I204" s="285">
        <v>514.79</v>
      </c>
      <c r="J204" s="285">
        <v>583.66</v>
      </c>
      <c r="K204" s="285">
        <v>736.9</v>
      </c>
      <c r="L204" s="285">
        <v>1129.98</v>
      </c>
      <c r="M204" s="285">
        <v>1402.68</v>
      </c>
      <c r="N204" s="285">
        <v>1833.82</v>
      </c>
      <c r="O204" s="285">
        <v>1040.1500000000001</v>
      </c>
      <c r="P204" s="285">
        <v>957.38</v>
      </c>
      <c r="Q204" s="285">
        <v>1376.66</v>
      </c>
      <c r="R204" s="285">
        <v>1102.9100000000001</v>
      </c>
      <c r="S204" s="285">
        <v>1261.26</v>
      </c>
      <c r="T204" s="285">
        <v>0</v>
      </c>
      <c r="U204" s="285">
        <v>0</v>
      </c>
      <c r="V204" s="285">
        <v>876.21</v>
      </c>
      <c r="W204" s="285">
        <v>802.51</v>
      </c>
      <c r="X204" s="285">
        <v>855.08</v>
      </c>
      <c r="Y204" s="285">
        <v>992.14</v>
      </c>
      <c r="Z204" s="285">
        <v>533.83000000000004</v>
      </c>
      <c r="AA204" s="285">
        <v>1665.54</v>
      </c>
      <c r="AB204" s="285">
        <v>434.57</v>
      </c>
      <c r="AC204" s="285">
        <v>2792.99</v>
      </c>
      <c r="AD204" s="285">
        <v>542.08000000000004</v>
      </c>
      <c r="AE204" s="285">
        <v>1274.33</v>
      </c>
      <c r="AF204" s="285">
        <v>485.4</v>
      </c>
      <c r="AG204" s="285">
        <v>1232.3900000000001</v>
      </c>
      <c r="AH204" s="285">
        <v>0</v>
      </c>
      <c r="AI204" s="285">
        <v>0</v>
      </c>
      <c r="AJ204" s="285">
        <v>1215.8399999999999</v>
      </c>
      <c r="AK204" s="285">
        <v>1078.3599999999999</v>
      </c>
      <c r="AL204" s="285">
        <v>597.73</v>
      </c>
      <c r="AM204" s="285">
        <v>1239.6199999999999</v>
      </c>
      <c r="AN204" s="285">
        <v>681.18</v>
      </c>
      <c r="AO204" s="285">
        <v>1662.18</v>
      </c>
      <c r="AP204" s="285">
        <v>1622.83</v>
      </c>
      <c r="AQ204" s="285">
        <v>472.32</v>
      </c>
      <c r="AR204" s="285">
        <v>0</v>
      </c>
      <c r="AS204" s="285">
        <v>0</v>
      </c>
      <c r="AT204" s="285">
        <v>0</v>
      </c>
      <c r="AU204" s="285">
        <v>0</v>
      </c>
      <c r="AV204" s="285">
        <v>0</v>
      </c>
    </row>
    <row r="205" spans="1:48" x14ac:dyDescent="0.35">
      <c r="A205" s="285" t="s">
        <v>10</v>
      </c>
      <c r="B205" s="285">
        <v>1</v>
      </c>
      <c r="C205" s="285">
        <v>5202</v>
      </c>
      <c r="D205" s="285">
        <v>5</v>
      </c>
      <c r="E205" s="285" t="s">
        <v>224</v>
      </c>
      <c r="F205" s="285"/>
      <c r="G205" s="285">
        <v>0</v>
      </c>
      <c r="H205" s="285">
        <v>18.73</v>
      </c>
      <c r="I205" s="285">
        <v>-6.82</v>
      </c>
      <c r="J205" s="285">
        <v>-5.04</v>
      </c>
      <c r="K205" s="285">
        <v>-8.1</v>
      </c>
      <c r="L205" s="285">
        <v>-52.46</v>
      </c>
      <c r="M205" s="285">
        <v>-4.2300000000000004</v>
      </c>
      <c r="N205" s="285">
        <v>-0.18</v>
      </c>
      <c r="O205" s="285">
        <v>72.44</v>
      </c>
      <c r="P205" s="285">
        <v>-39.56</v>
      </c>
      <c r="Q205" s="285">
        <v>-11.24</v>
      </c>
      <c r="R205" s="285">
        <v>-51.13</v>
      </c>
      <c r="S205" s="285">
        <v>15.09</v>
      </c>
      <c r="T205" s="285">
        <v>0</v>
      </c>
      <c r="U205" s="285">
        <v>0</v>
      </c>
      <c r="V205" s="285">
        <v>49.95</v>
      </c>
      <c r="W205" s="285">
        <v>40.130000000000003</v>
      </c>
      <c r="X205" s="285">
        <v>5.39</v>
      </c>
      <c r="Y205" s="285">
        <v>0.38</v>
      </c>
      <c r="Z205" s="285">
        <v>0</v>
      </c>
      <c r="AA205" s="285">
        <v>16.989999999999998</v>
      </c>
      <c r="AB205" s="285">
        <v>42.73</v>
      </c>
      <c r="AC205" s="285">
        <v>38.380000000000003</v>
      </c>
      <c r="AD205" s="285">
        <v>-72.7</v>
      </c>
      <c r="AE205" s="285">
        <v>-2.12</v>
      </c>
      <c r="AF205" s="285">
        <v>-107.64</v>
      </c>
      <c r="AG205" s="285">
        <v>94.62</v>
      </c>
      <c r="AH205" s="285">
        <v>0</v>
      </c>
      <c r="AI205" s="285">
        <v>0</v>
      </c>
      <c r="AJ205" s="285">
        <v>-29.53</v>
      </c>
      <c r="AK205" s="285">
        <v>20.39</v>
      </c>
      <c r="AL205" s="285">
        <v>-4.4000000000000004</v>
      </c>
      <c r="AM205" s="285">
        <v>25.65</v>
      </c>
      <c r="AN205" s="285">
        <v>-38.08</v>
      </c>
      <c r="AO205" s="285">
        <v>-20.21</v>
      </c>
      <c r="AP205" s="285">
        <v>-35.299999999999997</v>
      </c>
      <c r="AQ205" s="285">
        <v>0</v>
      </c>
      <c r="AR205" s="285">
        <v>0</v>
      </c>
      <c r="AS205" s="285">
        <v>0</v>
      </c>
      <c r="AT205" s="285">
        <v>0</v>
      </c>
      <c r="AU205" s="285">
        <v>0</v>
      </c>
      <c r="AV205" s="285">
        <v>0</v>
      </c>
    </row>
    <row r="206" spans="1:48" x14ac:dyDescent="0.35">
      <c r="A206" s="285" t="s">
        <v>10</v>
      </c>
      <c r="B206" s="285">
        <v>1</v>
      </c>
      <c r="C206" s="285">
        <v>5205</v>
      </c>
      <c r="D206" s="285">
        <v>5</v>
      </c>
      <c r="E206" s="285" t="s">
        <v>225</v>
      </c>
      <c r="F206" s="285"/>
      <c r="G206" s="285">
        <v>0</v>
      </c>
      <c r="H206" s="285">
        <v>33.75</v>
      </c>
      <c r="I206" s="285">
        <v>0</v>
      </c>
      <c r="J206" s="285">
        <v>53.76</v>
      </c>
      <c r="K206" s="285">
        <v>0</v>
      </c>
      <c r="L206" s="285">
        <v>0</v>
      </c>
      <c r="M206" s="285">
        <v>671.47</v>
      </c>
      <c r="N206" s="285">
        <v>0</v>
      </c>
      <c r="O206" s="285">
        <v>-335.43</v>
      </c>
      <c r="P206" s="285">
        <v>0</v>
      </c>
      <c r="Q206" s="285">
        <v>14.54</v>
      </c>
      <c r="R206" s="285">
        <v>0</v>
      </c>
      <c r="S206" s="285">
        <v>0</v>
      </c>
      <c r="T206" s="285">
        <v>0</v>
      </c>
      <c r="U206" s="285">
        <v>0</v>
      </c>
      <c r="V206" s="285">
        <v>118.45</v>
      </c>
      <c r="W206" s="285">
        <v>68.680000000000007</v>
      </c>
      <c r="X206" s="285">
        <v>129.56</v>
      </c>
      <c r="Y206" s="285">
        <v>0</v>
      </c>
      <c r="Z206" s="285">
        <v>0</v>
      </c>
      <c r="AA206" s="285">
        <v>0</v>
      </c>
      <c r="AB206" s="285">
        <v>31.58</v>
      </c>
      <c r="AC206" s="285">
        <v>61.64</v>
      </c>
      <c r="AD206" s="285">
        <v>8.85</v>
      </c>
      <c r="AE206" s="285">
        <v>26.11</v>
      </c>
      <c r="AF206" s="285">
        <v>59.94</v>
      </c>
      <c r="AG206" s="285">
        <v>119.8</v>
      </c>
      <c r="AH206" s="285">
        <v>0</v>
      </c>
      <c r="AI206" s="285">
        <v>0</v>
      </c>
      <c r="AJ206" s="285">
        <v>0</v>
      </c>
      <c r="AK206" s="285">
        <v>0</v>
      </c>
      <c r="AL206" s="285">
        <v>0.13</v>
      </c>
      <c r="AM206" s="285">
        <v>1.01</v>
      </c>
      <c r="AN206" s="285">
        <v>5.41</v>
      </c>
      <c r="AO206" s="285">
        <v>0.34</v>
      </c>
      <c r="AP206" s="285">
        <v>0.92</v>
      </c>
      <c r="AQ206" s="285">
        <v>0</v>
      </c>
      <c r="AR206" s="285">
        <v>0</v>
      </c>
      <c r="AS206" s="285">
        <v>0</v>
      </c>
      <c r="AT206" s="285">
        <v>0</v>
      </c>
      <c r="AU206" s="285">
        <v>0</v>
      </c>
      <c r="AV206" s="285">
        <v>0</v>
      </c>
    </row>
    <row r="207" spans="1:48" x14ac:dyDescent="0.35">
      <c r="A207" s="285" t="s">
        <v>10</v>
      </c>
      <c r="B207" s="285">
        <v>1</v>
      </c>
      <c r="C207" s="285">
        <v>5210</v>
      </c>
      <c r="D207" s="285">
        <v>5</v>
      </c>
      <c r="E207" s="285" t="s">
        <v>226</v>
      </c>
      <c r="F207" s="285"/>
      <c r="G207" s="285">
        <v>0</v>
      </c>
      <c r="H207" s="285">
        <v>0</v>
      </c>
      <c r="I207" s="285">
        <v>0</v>
      </c>
      <c r="J207" s="285">
        <v>0</v>
      </c>
      <c r="K207" s="285">
        <v>0</v>
      </c>
      <c r="L207" s="285">
        <v>0</v>
      </c>
      <c r="M207" s="285">
        <v>0</v>
      </c>
      <c r="N207" s="285">
        <v>0</v>
      </c>
      <c r="O207" s="285">
        <v>0</v>
      </c>
      <c r="P207" s="285">
        <v>0</v>
      </c>
      <c r="Q207" s="285">
        <v>1067.52</v>
      </c>
      <c r="R207" s="285">
        <v>1234.93</v>
      </c>
      <c r="S207" s="285">
        <v>454.17</v>
      </c>
      <c r="T207" s="285">
        <v>0</v>
      </c>
      <c r="U207" s="285">
        <v>0</v>
      </c>
      <c r="V207" s="285">
        <v>0</v>
      </c>
      <c r="W207" s="285">
        <v>0</v>
      </c>
      <c r="X207" s="285">
        <v>582.51</v>
      </c>
      <c r="Y207" s="285">
        <v>-140.85</v>
      </c>
      <c r="Z207" s="285">
        <v>0</v>
      </c>
      <c r="AA207" s="285">
        <v>0</v>
      </c>
      <c r="AB207" s="285">
        <v>0</v>
      </c>
      <c r="AC207" s="285">
        <v>0</v>
      </c>
      <c r="AD207" s="285">
        <v>0</v>
      </c>
      <c r="AE207" s="285">
        <v>1096.26</v>
      </c>
      <c r="AF207" s="285">
        <v>2108.17</v>
      </c>
      <c r="AG207" s="285">
        <v>0</v>
      </c>
      <c r="AH207" s="285">
        <v>0</v>
      </c>
      <c r="AI207" s="285">
        <v>0</v>
      </c>
      <c r="AJ207" s="285">
        <v>0</v>
      </c>
      <c r="AK207" s="285">
        <v>0</v>
      </c>
      <c r="AL207" s="285">
        <v>0</v>
      </c>
      <c r="AM207" s="285">
        <v>0</v>
      </c>
      <c r="AN207" s="285">
        <v>0</v>
      </c>
      <c r="AO207" s="285">
        <v>0</v>
      </c>
      <c r="AP207" s="285">
        <v>0</v>
      </c>
      <c r="AQ207" s="285">
        <v>0</v>
      </c>
      <c r="AR207" s="285">
        <v>0</v>
      </c>
      <c r="AS207" s="285">
        <v>0</v>
      </c>
      <c r="AT207" s="285">
        <v>0</v>
      </c>
      <c r="AU207" s="285">
        <v>0</v>
      </c>
      <c r="AV207" s="285">
        <v>0</v>
      </c>
    </row>
    <row r="208" spans="1:48" x14ac:dyDescent="0.35">
      <c r="A208" s="285" t="s">
        <v>10</v>
      </c>
      <c r="B208" s="285">
        <v>1</v>
      </c>
      <c r="C208" s="285">
        <v>5211</v>
      </c>
      <c r="D208" s="285">
        <v>5</v>
      </c>
      <c r="E208" s="285" t="s">
        <v>150</v>
      </c>
      <c r="F208" s="285"/>
      <c r="G208" s="285">
        <v>0</v>
      </c>
      <c r="H208" s="285">
        <v>0</v>
      </c>
      <c r="I208" s="285">
        <v>0</v>
      </c>
      <c r="J208" s="285">
        <v>0</v>
      </c>
      <c r="K208" s="285">
        <v>0</v>
      </c>
      <c r="L208" s="285">
        <v>0</v>
      </c>
      <c r="M208" s="285">
        <v>0</v>
      </c>
      <c r="N208" s="285">
        <v>0</v>
      </c>
      <c r="O208" s="285">
        <v>0</v>
      </c>
      <c r="P208" s="285">
        <v>0</v>
      </c>
      <c r="Q208" s="285">
        <v>0</v>
      </c>
      <c r="R208" s="285">
        <v>0</v>
      </c>
      <c r="S208" s="285">
        <v>0</v>
      </c>
      <c r="T208" s="285">
        <v>0</v>
      </c>
      <c r="U208" s="285">
        <v>0</v>
      </c>
      <c r="V208" s="285">
        <v>0</v>
      </c>
      <c r="W208" s="285">
        <v>0</v>
      </c>
      <c r="X208" s="285">
        <v>0</v>
      </c>
      <c r="Y208" s="285">
        <v>0</v>
      </c>
      <c r="Z208" s="285">
        <v>0</v>
      </c>
      <c r="AA208" s="285">
        <v>0</v>
      </c>
      <c r="AB208" s="285">
        <v>0</v>
      </c>
      <c r="AC208" s="285">
        <v>0</v>
      </c>
      <c r="AD208" s="285">
        <v>0</v>
      </c>
      <c r="AE208" s="285">
        <v>0</v>
      </c>
      <c r="AF208" s="285">
        <v>0</v>
      </c>
      <c r="AG208" s="285">
        <v>0</v>
      </c>
      <c r="AH208" s="285">
        <v>0</v>
      </c>
      <c r="AI208" s="285">
        <v>0</v>
      </c>
      <c r="AJ208" s="285">
        <v>0</v>
      </c>
      <c r="AK208" s="285">
        <v>0</v>
      </c>
      <c r="AL208" s="285">
        <v>0</v>
      </c>
      <c r="AM208" s="285">
        <v>0</v>
      </c>
      <c r="AN208" s="285">
        <v>0</v>
      </c>
      <c r="AO208" s="285">
        <v>0</v>
      </c>
      <c r="AP208" s="285">
        <v>0</v>
      </c>
      <c r="AQ208" s="285">
        <v>0</v>
      </c>
      <c r="AR208" s="285">
        <v>0</v>
      </c>
      <c r="AS208" s="285">
        <v>0</v>
      </c>
      <c r="AT208" s="285">
        <v>0</v>
      </c>
      <c r="AU208" s="285">
        <v>0</v>
      </c>
      <c r="AV208" s="285">
        <v>0</v>
      </c>
    </row>
    <row r="209" spans="1:48" x14ac:dyDescent="0.35">
      <c r="A209" s="285" t="s">
        <v>10</v>
      </c>
      <c r="B209" s="285">
        <v>1</v>
      </c>
      <c r="C209" s="285">
        <v>5212</v>
      </c>
      <c r="D209" s="285">
        <v>5</v>
      </c>
      <c r="E209" s="285" t="s">
        <v>227</v>
      </c>
      <c r="F209" s="285"/>
      <c r="G209" s="285">
        <v>0</v>
      </c>
      <c r="H209" s="285">
        <v>0</v>
      </c>
      <c r="I209" s="285">
        <v>0</v>
      </c>
      <c r="J209" s="285">
        <v>0</v>
      </c>
      <c r="K209" s="285">
        <v>0</v>
      </c>
      <c r="L209" s="285">
        <v>16039.01</v>
      </c>
      <c r="M209" s="285">
        <v>3794.17</v>
      </c>
      <c r="N209" s="285">
        <v>0</v>
      </c>
      <c r="O209" s="285">
        <v>0</v>
      </c>
      <c r="P209" s="285">
        <v>0</v>
      </c>
      <c r="Q209" s="285">
        <v>0</v>
      </c>
      <c r="R209" s="285">
        <v>0</v>
      </c>
      <c r="S209" s="285">
        <v>0</v>
      </c>
      <c r="T209" s="285">
        <v>0</v>
      </c>
      <c r="U209" s="285">
        <v>0</v>
      </c>
      <c r="V209" s="285">
        <v>0</v>
      </c>
      <c r="W209" s="285">
        <v>0</v>
      </c>
      <c r="X209" s="285">
        <v>0</v>
      </c>
      <c r="Y209" s="285">
        <v>0</v>
      </c>
      <c r="Z209" s="285">
        <v>16297.71</v>
      </c>
      <c r="AA209" s="285">
        <v>1810.86</v>
      </c>
      <c r="AB209" s="285">
        <v>0</v>
      </c>
      <c r="AC209" s="285">
        <v>0</v>
      </c>
      <c r="AD209" s="285">
        <v>0</v>
      </c>
      <c r="AE209" s="285">
        <v>0</v>
      </c>
      <c r="AF209" s="285">
        <v>0</v>
      </c>
      <c r="AG209" s="285">
        <v>0</v>
      </c>
      <c r="AH209" s="285">
        <v>0</v>
      </c>
      <c r="AI209" s="285">
        <v>0</v>
      </c>
      <c r="AJ209" s="285">
        <v>0</v>
      </c>
      <c r="AK209" s="285">
        <v>0</v>
      </c>
      <c r="AL209" s="285">
        <v>0</v>
      </c>
      <c r="AM209" s="285">
        <v>16297.71</v>
      </c>
      <c r="AN209" s="285">
        <v>1810.86</v>
      </c>
      <c r="AO209" s="285">
        <v>0</v>
      </c>
      <c r="AP209" s="285">
        <v>0</v>
      </c>
      <c r="AQ209" s="285">
        <v>0</v>
      </c>
      <c r="AR209" s="285">
        <v>0</v>
      </c>
      <c r="AS209" s="285">
        <v>0</v>
      </c>
      <c r="AT209" s="285">
        <v>0</v>
      </c>
      <c r="AU209" s="285">
        <v>0</v>
      </c>
      <c r="AV209" s="285">
        <v>0</v>
      </c>
    </row>
    <row r="210" spans="1:48" x14ac:dyDescent="0.35">
      <c r="A210" s="285" t="s">
        <v>10</v>
      </c>
      <c r="B210" s="285">
        <v>1</v>
      </c>
      <c r="C210" s="285">
        <v>5213</v>
      </c>
      <c r="D210" s="285">
        <v>5</v>
      </c>
      <c r="E210" s="285" t="s">
        <v>150</v>
      </c>
      <c r="F210" s="285"/>
      <c r="G210" s="285">
        <v>0</v>
      </c>
      <c r="H210" s="285">
        <v>0</v>
      </c>
      <c r="I210" s="285">
        <v>0</v>
      </c>
      <c r="J210" s="285">
        <v>0</v>
      </c>
      <c r="K210" s="285">
        <v>0</v>
      </c>
      <c r="L210" s="285">
        <v>0</v>
      </c>
      <c r="M210" s="285">
        <v>0</v>
      </c>
      <c r="N210" s="285">
        <v>0</v>
      </c>
      <c r="O210" s="285">
        <v>0</v>
      </c>
      <c r="P210" s="285">
        <v>0</v>
      </c>
      <c r="Q210" s="285">
        <v>0</v>
      </c>
      <c r="R210" s="285">
        <v>0</v>
      </c>
      <c r="S210" s="285">
        <v>0</v>
      </c>
      <c r="T210" s="285">
        <v>0</v>
      </c>
      <c r="U210" s="285">
        <v>0</v>
      </c>
      <c r="V210" s="285">
        <v>0</v>
      </c>
      <c r="W210" s="285">
        <v>0</v>
      </c>
      <c r="X210" s="285">
        <v>0</v>
      </c>
      <c r="Y210" s="285">
        <v>0</v>
      </c>
      <c r="Z210" s="285">
        <v>0</v>
      </c>
      <c r="AA210" s="285">
        <v>0</v>
      </c>
      <c r="AB210" s="285">
        <v>0</v>
      </c>
      <c r="AC210" s="285">
        <v>0</v>
      </c>
      <c r="AD210" s="285">
        <v>0</v>
      </c>
      <c r="AE210" s="285">
        <v>0</v>
      </c>
      <c r="AF210" s="285">
        <v>0</v>
      </c>
      <c r="AG210" s="285">
        <v>0</v>
      </c>
      <c r="AH210" s="285">
        <v>0</v>
      </c>
      <c r="AI210" s="285">
        <v>0</v>
      </c>
      <c r="AJ210" s="285">
        <v>0</v>
      </c>
      <c r="AK210" s="285">
        <v>0</v>
      </c>
      <c r="AL210" s="285">
        <v>0</v>
      </c>
      <c r="AM210" s="285">
        <v>0</v>
      </c>
      <c r="AN210" s="285">
        <v>0</v>
      </c>
      <c r="AO210" s="285">
        <v>0</v>
      </c>
      <c r="AP210" s="285">
        <v>0</v>
      </c>
      <c r="AQ210" s="285">
        <v>0</v>
      </c>
      <c r="AR210" s="285">
        <v>0</v>
      </c>
      <c r="AS210" s="285">
        <v>0</v>
      </c>
      <c r="AT210" s="285">
        <v>0</v>
      </c>
      <c r="AU210" s="285">
        <v>0</v>
      </c>
      <c r="AV210" s="285">
        <v>0</v>
      </c>
    </row>
    <row r="211" spans="1:48" x14ac:dyDescent="0.35">
      <c r="A211" s="285" t="s">
        <v>10</v>
      </c>
      <c r="B211" s="285">
        <v>1</v>
      </c>
      <c r="C211" s="285">
        <v>5215</v>
      </c>
      <c r="D211" s="285">
        <v>5</v>
      </c>
      <c r="E211" s="285" t="s">
        <v>228</v>
      </c>
      <c r="F211" s="285"/>
      <c r="G211" s="285">
        <v>0</v>
      </c>
      <c r="H211" s="285">
        <v>0</v>
      </c>
      <c r="I211" s="285">
        <v>0</v>
      </c>
      <c r="J211" s="285">
        <v>5000</v>
      </c>
      <c r="K211" s="285">
        <v>0</v>
      </c>
      <c r="L211" s="285">
        <v>807.13</v>
      </c>
      <c r="M211" s="285">
        <v>3200</v>
      </c>
      <c r="N211" s="285">
        <v>-3.46</v>
      </c>
      <c r="O211" s="285">
        <v>0</v>
      </c>
      <c r="P211" s="285">
        <v>0</v>
      </c>
      <c r="Q211" s="285">
        <v>3000</v>
      </c>
      <c r="R211" s="285">
        <v>0</v>
      </c>
      <c r="S211" s="285">
        <v>28247.96</v>
      </c>
      <c r="T211" s="285">
        <v>0</v>
      </c>
      <c r="U211" s="285">
        <v>0</v>
      </c>
      <c r="V211" s="285">
        <v>0</v>
      </c>
      <c r="W211" s="285">
        <v>0</v>
      </c>
      <c r="X211" s="285">
        <v>4000</v>
      </c>
      <c r="Y211" s="285">
        <v>0</v>
      </c>
      <c r="Z211" s="285">
        <v>14500</v>
      </c>
      <c r="AA211" s="285">
        <v>20.56</v>
      </c>
      <c r="AB211" s="285">
        <v>828.57</v>
      </c>
      <c r="AC211" s="285">
        <v>0</v>
      </c>
      <c r="AD211" s="285">
        <v>19484.310000000001</v>
      </c>
      <c r="AE211" s="285">
        <v>0</v>
      </c>
      <c r="AF211" s="285">
        <v>5000</v>
      </c>
      <c r="AG211" s="285">
        <v>7393.89</v>
      </c>
      <c r="AH211" s="285">
        <v>0</v>
      </c>
      <c r="AI211" s="285">
        <v>0</v>
      </c>
      <c r="AJ211" s="285">
        <v>111.07</v>
      </c>
      <c r="AK211" s="285">
        <v>0</v>
      </c>
      <c r="AL211" s="285">
        <v>1454.43</v>
      </c>
      <c r="AM211" s="285">
        <v>1853.29</v>
      </c>
      <c r="AN211" s="285">
        <v>464.39</v>
      </c>
      <c r="AO211" s="285">
        <v>33736.559999999998</v>
      </c>
      <c r="AP211" s="285">
        <v>0</v>
      </c>
      <c r="AQ211" s="285">
        <v>0</v>
      </c>
      <c r="AR211" s="285">
        <v>0</v>
      </c>
      <c r="AS211" s="285">
        <v>0</v>
      </c>
      <c r="AT211" s="285">
        <v>0</v>
      </c>
      <c r="AU211" s="285">
        <v>0</v>
      </c>
      <c r="AV211" s="285">
        <v>0</v>
      </c>
    </row>
    <row r="212" spans="1:48" x14ac:dyDescent="0.35">
      <c r="A212" s="285" t="s">
        <v>10</v>
      </c>
      <c r="B212" s="285">
        <v>1</v>
      </c>
      <c r="C212" s="285">
        <v>5216</v>
      </c>
      <c r="D212" s="285">
        <v>5</v>
      </c>
      <c r="E212" s="285" t="s">
        <v>229</v>
      </c>
      <c r="F212" s="285"/>
      <c r="G212" s="285">
        <v>0</v>
      </c>
      <c r="H212" s="285">
        <v>0</v>
      </c>
      <c r="I212" s="285">
        <v>0</v>
      </c>
      <c r="J212" s="285">
        <v>2000</v>
      </c>
      <c r="K212" s="285">
        <v>0</v>
      </c>
      <c r="L212" s="285">
        <v>0</v>
      </c>
      <c r="M212" s="285">
        <v>9950</v>
      </c>
      <c r="N212" s="285">
        <v>26.07</v>
      </c>
      <c r="O212" s="285">
        <v>0</v>
      </c>
      <c r="P212" s="285">
        <v>0</v>
      </c>
      <c r="Q212" s="285">
        <v>3000</v>
      </c>
      <c r="R212" s="285">
        <v>0</v>
      </c>
      <c r="S212" s="285">
        <v>8072.41</v>
      </c>
      <c r="T212" s="285">
        <v>0</v>
      </c>
      <c r="U212" s="285">
        <v>0</v>
      </c>
      <c r="V212" s="285">
        <v>0</v>
      </c>
      <c r="W212" s="285">
        <v>0</v>
      </c>
      <c r="X212" s="285">
        <v>0</v>
      </c>
      <c r="Y212" s="285">
        <v>0</v>
      </c>
      <c r="Z212" s="285">
        <v>3400</v>
      </c>
      <c r="AA212" s="285">
        <v>-37.67</v>
      </c>
      <c r="AB212" s="285">
        <v>0</v>
      </c>
      <c r="AC212" s="285">
        <v>0</v>
      </c>
      <c r="AD212" s="285">
        <v>0</v>
      </c>
      <c r="AE212" s="285">
        <v>0</v>
      </c>
      <c r="AF212" s="285">
        <v>0</v>
      </c>
      <c r="AG212" s="285">
        <v>0</v>
      </c>
      <c r="AH212" s="285">
        <v>0</v>
      </c>
      <c r="AI212" s="285">
        <v>0</v>
      </c>
      <c r="AJ212" s="285">
        <v>0</v>
      </c>
      <c r="AK212" s="285">
        <v>0</v>
      </c>
      <c r="AL212" s="285">
        <v>0</v>
      </c>
      <c r="AM212" s="285">
        <v>0</v>
      </c>
      <c r="AN212" s="285">
        <v>0</v>
      </c>
      <c r="AO212" s="285">
        <v>0</v>
      </c>
      <c r="AP212" s="285">
        <v>0</v>
      </c>
      <c r="AQ212" s="285">
        <v>0</v>
      </c>
      <c r="AR212" s="285">
        <v>0</v>
      </c>
      <c r="AS212" s="285">
        <v>0</v>
      </c>
      <c r="AT212" s="285">
        <v>0</v>
      </c>
      <c r="AU212" s="285">
        <v>0</v>
      </c>
      <c r="AV212" s="285">
        <v>0</v>
      </c>
    </row>
    <row r="213" spans="1:48" x14ac:dyDescent="0.35">
      <c r="A213" s="285" t="s">
        <v>10</v>
      </c>
      <c r="B213" s="285">
        <v>1</v>
      </c>
      <c r="C213" s="285">
        <v>5217</v>
      </c>
      <c r="D213" s="285">
        <v>5</v>
      </c>
      <c r="E213" s="285" t="s">
        <v>230</v>
      </c>
      <c r="F213" s="285"/>
      <c r="G213" s="285">
        <v>0</v>
      </c>
      <c r="H213" s="285">
        <v>0</v>
      </c>
      <c r="I213" s="285">
        <v>0</v>
      </c>
      <c r="J213" s="285">
        <v>0</v>
      </c>
      <c r="K213" s="285">
        <v>0</v>
      </c>
      <c r="L213" s="285">
        <v>0</v>
      </c>
      <c r="M213" s="285">
        <v>0</v>
      </c>
      <c r="N213" s="285">
        <v>3076.73</v>
      </c>
      <c r="O213" s="285">
        <v>0</v>
      </c>
      <c r="P213" s="285">
        <v>3955</v>
      </c>
      <c r="Q213" s="285">
        <v>0</v>
      </c>
      <c r="R213" s="285">
        <v>0</v>
      </c>
      <c r="S213" s="285">
        <v>0</v>
      </c>
      <c r="T213" s="285">
        <v>0</v>
      </c>
      <c r="U213" s="285">
        <v>0</v>
      </c>
      <c r="V213" s="285">
        <v>0</v>
      </c>
      <c r="W213" s="285">
        <v>3690.7</v>
      </c>
      <c r="X213" s="285">
        <v>0</v>
      </c>
      <c r="Y213" s="285">
        <v>0</v>
      </c>
      <c r="Z213" s="285">
        <v>0</v>
      </c>
      <c r="AA213" s="285">
        <v>250</v>
      </c>
      <c r="AB213" s="285">
        <v>0</v>
      </c>
      <c r="AC213" s="285">
        <v>0</v>
      </c>
      <c r="AD213" s="285">
        <v>0</v>
      </c>
      <c r="AE213" s="285">
        <v>0</v>
      </c>
      <c r="AF213" s="285">
        <v>29.89</v>
      </c>
      <c r="AG213" s="285">
        <v>0</v>
      </c>
      <c r="AH213" s="285">
        <v>0</v>
      </c>
      <c r="AI213" s="285">
        <v>0</v>
      </c>
      <c r="AJ213" s="285">
        <v>212.5</v>
      </c>
      <c r="AK213" s="285">
        <v>0</v>
      </c>
      <c r="AL213" s="285">
        <v>0</v>
      </c>
      <c r="AM213" s="285">
        <v>0</v>
      </c>
      <c r="AN213" s="285">
        <v>60</v>
      </c>
      <c r="AO213" s="285">
        <v>0</v>
      </c>
      <c r="AP213" s="285">
        <v>0</v>
      </c>
      <c r="AQ213" s="285">
        <v>0</v>
      </c>
      <c r="AR213" s="285">
        <v>0</v>
      </c>
      <c r="AS213" s="285">
        <v>0</v>
      </c>
      <c r="AT213" s="285">
        <v>0</v>
      </c>
      <c r="AU213" s="285">
        <v>0</v>
      </c>
      <c r="AV213" s="285">
        <v>0</v>
      </c>
    </row>
    <row r="214" spans="1:48" x14ac:dyDescent="0.35">
      <c r="A214" s="285" t="s">
        <v>10</v>
      </c>
      <c r="B214" s="285">
        <v>1</v>
      </c>
      <c r="C214" s="285">
        <v>5218</v>
      </c>
      <c r="D214" s="285">
        <v>5</v>
      </c>
      <c r="E214" s="285" t="s">
        <v>231</v>
      </c>
      <c r="F214" s="285"/>
      <c r="G214" s="285">
        <v>0</v>
      </c>
      <c r="H214" s="285">
        <v>0</v>
      </c>
      <c r="I214" s="285">
        <v>0</v>
      </c>
      <c r="J214" s="285">
        <v>0</v>
      </c>
      <c r="K214" s="285">
        <v>0</v>
      </c>
      <c r="L214" s="285">
        <v>0</v>
      </c>
      <c r="M214" s="285">
        <v>0</v>
      </c>
      <c r="N214" s="285">
        <v>0</v>
      </c>
      <c r="O214" s="285">
        <v>0</v>
      </c>
      <c r="P214" s="285">
        <v>0</v>
      </c>
      <c r="Q214" s="285">
        <v>0</v>
      </c>
      <c r="R214" s="285">
        <v>0</v>
      </c>
      <c r="S214" s="285">
        <v>0</v>
      </c>
      <c r="T214" s="285">
        <v>0</v>
      </c>
      <c r="U214" s="285">
        <v>0</v>
      </c>
      <c r="V214" s="285">
        <v>0</v>
      </c>
      <c r="W214" s="285">
        <v>0</v>
      </c>
      <c r="X214" s="285">
        <v>0</v>
      </c>
      <c r="Y214" s="285">
        <v>0</v>
      </c>
      <c r="Z214" s="285">
        <v>0</v>
      </c>
      <c r="AA214" s="285">
        <v>0</v>
      </c>
      <c r="AB214" s="285">
        <v>0</v>
      </c>
      <c r="AC214" s="285">
        <v>0</v>
      </c>
      <c r="AD214" s="285">
        <v>0</v>
      </c>
      <c r="AE214" s="285">
        <v>0</v>
      </c>
      <c r="AF214" s="285">
        <v>0</v>
      </c>
      <c r="AG214" s="285">
        <v>0</v>
      </c>
      <c r="AH214" s="285">
        <v>0</v>
      </c>
      <c r="AI214" s="285">
        <v>0</v>
      </c>
      <c r="AJ214" s="285">
        <v>0</v>
      </c>
      <c r="AK214" s="285">
        <v>0</v>
      </c>
      <c r="AL214" s="285">
        <v>0</v>
      </c>
      <c r="AM214" s="285">
        <v>0</v>
      </c>
      <c r="AN214" s="285">
        <v>0</v>
      </c>
      <c r="AO214" s="285">
        <v>0</v>
      </c>
      <c r="AP214" s="285">
        <v>0</v>
      </c>
      <c r="AQ214" s="285">
        <v>0</v>
      </c>
      <c r="AR214" s="285">
        <v>0</v>
      </c>
      <c r="AS214" s="285">
        <v>0</v>
      </c>
      <c r="AT214" s="285">
        <v>0</v>
      </c>
      <c r="AU214" s="285">
        <v>0</v>
      </c>
      <c r="AV214" s="285">
        <v>0</v>
      </c>
    </row>
    <row r="215" spans="1:48" x14ac:dyDescent="0.35">
      <c r="A215" s="285" t="s">
        <v>10</v>
      </c>
      <c r="B215" s="285">
        <v>1</v>
      </c>
      <c r="C215" s="285">
        <v>5219</v>
      </c>
      <c r="D215" s="285">
        <v>5</v>
      </c>
      <c r="E215" s="285" t="s">
        <v>232</v>
      </c>
      <c r="F215" s="285"/>
      <c r="G215" s="285">
        <v>0</v>
      </c>
      <c r="H215" s="285">
        <v>0</v>
      </c>
      <c r="I215" s="285">
        <v>0</v>
      </c>
      <c r="J215" s="285">
        <v>0</v>
      </c>
      <c r="K215" s="285">
        <v>0</v>
      </c>
      <c r="L215" s="285">
        <v>0</v>
      </c>
      <c r="M215" s="285">
        <v>0</v>
      </c>
      <c r="N215" s="285">
        <v>0</v>
      </c>
      <c r="O215" s="285">
        <v>0</v>
      </c>
      <c r="P215" s="285">
        <v>0</v>
      </c>
      <c r="Q215" s="285">
        <v>0</v>
      </c>
      <c r="R215" s="285">
        <v>0</v>
      </c>
      <c r="S215" s="285">
        <v>0</v>
      </c>
      <c r="T215" s="285">
        <v>0</v>
      </c>
      <c r="U215" s="285">
        <v>0</v>
      </c>
      <c r="V215" s="285">
        <v>0</v>
      </c>
      <c r="W215" s="285">
        <v>0</v>
      </c>
      <c r="X215" s="285">
        <v>0</v>
      </c>
      <c r="Y215" s="285">
        <v>0</v>
      </c>
      <c r="Z215" s="285">
        <v>0</v>
      </c>
      <c r="AA215" s="285">
        <v>0</v>
      </c>
      <c r="AB215" s="285">
        <v>0</v>
      </c>
      <c r="AC215" s="285">
        <v>0</v>
      </c>
      <c r="AD215" s="285">
        <v>0</v>
      </c>
      <c r="AE215" s="285">
        <v>0</v>
      </c>
      <c r="AF215" s="285">
        <v>0</v>
      </c>
      <c r="AG215" s="285">
        <v>0</v>
      </c>
      <c r="AH215" s="285">
        <v>0</v>
      </c>
      <c r="AI215" s="285">
        <v>0</v>
      </c>
      <c r="AJ215" s="285">
        <v>0</v>
      </c>
      <c r="AK215" s="285">
        <v>0</v>
      </c>
      <c r="AL215" s="285">
        <v>0</v>
      </c>
      <c r="AM215" s="285">
        <v>0</v>
      </c>
      <c r="AN215" s="285">
        <v>0</v>
      </c>
      <c r="AO215" s="285">
        <v>0</v>
      </c>
      <c r="AP215" s="285">
        <v>0</v>
      </c>
      <c r="AQ215" s="285">
        <v>0</v>
      </c>
      <c r="AR215" s="285">
        <v>0</v>
      </c>
      <c r="AS215" s="285">
        <v>0</v>
      </c>
      <c r="AT215" s="285">
        <v>0</v>
      </c>
      <c r="AU215" s="285">
        <v>0</v>
      </c>
      <c r="AV215" s="285">
        <v>0</v>
      </c>
    </row>
    <row r="216" spans="1:48" x14ac:dyDescent="0.35">
      <c r="A216" s="285" t="s">
        <v>10</v>
      </c>
      <c r="B216" s="285">
        <v>1</v>
      </c>
      <c r="C216" s="285">
        <v>5220</v>
      </c>
      <c r="D216" s="285">
        <v>5</v>
      </c>
      <c r="E216" s="285" t="s">
        <v>233</v>
      </c>
      <c r="F216" s="285"/>
      <c r="G216" s="285">
        <v>0</v>
      </c>
      <c r="H216" s="285">
        <v>19.68</v>
      </c>
      <c r="I216" s="285">
        <v>48.35</v>
      </c>
      <c r="J216" s="285">
        <v>44.57</v>
      </c>
      <c r="K216" s="285">
        <v>11.57</v>
      </c>
      <c r="L216" s="285">
        <v>0</v>
      </c>
      <c r="M216" s="285">
        <v>47.56</v>
      </c>
      <c r="N216" s="285">
        <v>17.55</v>
      </c>
      <c r="O216" s="285">
        <v>98.77</v>
      </c>
      <c r="P216" s="285">
        <v>10</v>
      </c>
      <c r="Q216" s="285">
        <v>107.47</v>
      </c>
      <c r="R216" s="285">
        <v>34.53</v>
      </c>
      <c r="S216" s="285">
        <v>112.1</v>
      </c>
      <c r="T216" s="285">
        <v>0</v>
      </c>
      <c r="U216" s="285">
        <v>0</v>
      </c>
      <c r="V216" s="285">
        <v>50.24</v>
      </c>
      <c r="W216" s="285">
        <v>78.03</v>
      </c>
      <c r="X216" s="285">
        <v>402.92</v>
      </c>
      <c r="Y216" s="285">
        <v>233.54</v>
      </c>
      <c r="Z216" s="285">
        <v>321.3</v>
      </c>
      <c r="AA216" s="285">
        <v>460.12</v>
      </c>
      <c r="AB216" s="285">
        <v>116.2</v>
      </c>
      <c r="AC216" s="285">
        <v>-204.54</v>
      </c>
      <c r="AD216" s="285">
        <v>-4.47</v>
      </c>
      <c r="AE216" s="285">
        <v>26.66</v>
      </c>
      <c r="AF216" s="285">
        <v>22</v>
      </c>
      <c r="AG216" s="285">
        <v>169.87</v>
      </c>
      <c r="AH216" s="285">
        <v>0</v>
      </c>
      <c r="AI216" s="285">
        <v>0</v>
      </c>
      <c r="AJ216" s="285">
        <v>0</v>
      </c>
      <c r="AK216" s="285">
        <v>140.16999999999999</v>
      </c>
      <c r="AL216" s="285">
        <v>19.420000000000002</v>
      </c>
      <c r="AM216" s="285">
        <v>11.56</v>
      </c>
      <c r="AN216" s="285">
        <v>18.399999999999999</v>
      </c>
      <c r="AO216" s="285">
        <v>20</v>
      </c>
      <c r="AP216" s="285">
        <v>30</v>
      </c>
      <c r="AQ216" s="285">
        <v>0</v>
      </c>
      <c r="AR216" s="285">
        <v>0</v>
      </c>
      <c r="AS216" s="285">
        <v>0</v>
      </c>
      <c r="AT216" s="285">
        <v>0</v>
      </c>
      <c r="AU216" s="285">
        <v>0</v>
      </c>
      <c r="AV216" s="285">
        <v>0</v>
      </c>
    </row>
    <row r="217" spans="1:48" x14ac:dyDescent="0.35">
      <c r="A217" s="285" t="s">
        <v>10</v>
      </c>
      <c r="B217" s="285">
        <v>1</v>
      </c>
      <c r="C217" s="285">
        <v>5230</v>
      </c>
      <c r="D217" s="285">
        <v>5</v>
      </c>
      <c r="E217" s="285" t="s">
        <v>234</v>
      </c>
      <c r="F217" s="285"/>
      <c r="G217" s="285">
        <v>0</v>
      </c>
      <c r="H217" s="285">
        <v>2063.4499999999998</v>
      </c>
      <c r="I217" s="285">
        <v>2063.4499999999998</v>
      </c>
      <c r="J217" s="285">
        <v>2063.4499999999998</v>
      </c>
      <c r="K217" s="285">
        <v>2063.39</v>
      </c>
      <c r="L217" s="285">
        <v>2364.11</v>
      </c>
      <c r="M217" s="285">
        <v>2364.11</v>
      </c>
      <c r="N217" s="285">
        <v>2364.11</v>
      </c>
      <c r="O217" s="285">
        <v>2364.11</v>
      </c>
      <c r="P217" s="285">
        <v>2364.11</v>
      </c>
      <c r="Q217" s="285">
        <v>2364.11</v>
      </c>
      <c r="R217" s="285">
        <v>2382.73</v>
      </c>
      <c r="S217" s="285">
        <v>2589.16</v>
      </c>
      <c r="T217" s="285">
        <v>0</v>
      </c>
      <c r="U217" s="285">
        <v>0</v>
      </c>
      <c r="V217" s="285">
        <v>2303.7199999999998</v>
      </c>
      <c r="W217" s="285">
        <v>2303.7199999999998</v>
      </c>
      <c r="X217" s="285">
        <v>2303.7199999999998</v>
      </c>
      <c r="Y217" s="285">
        <v>2303.6999999999998</v>
      </c>
      <c r="Z217" s="285">
        <v>2003.06</v>
      </c>
      <c r="AA217" s="285">
        <v>2003.06</v>
      </c>
      <c r="AB217" s="285">
        <v>2003.06</v>
      </c>
      <c r="AC217" s="285">
        <v>2402</v>
      </c>
      <c r="AD217" s="285">
        <v>2311.2399999999998</v>
      </c>
      <c r="AE217" s="285">
        <v>2217.6799999999998</v>
      </c>
      <c r="AF217" s="285">
        <v>2327.25</v>
      </c>
      <c r="AG217" s="285">
        <v>2327.25</v>
      </c>
      <c r="AH217" s="285">
        <v>0</v>
      </c>
      <c r="AI217" s="285">
        <v>0</v>
      </c>
      <c r="AJ217" s="285">
        <v>2327.2399999999998</v>
      </c>
      <c r="AK217" s="285">
        <v>2327.2399999999998</v>
      </c>
      <c r="AL217" s="285">
        <v>2327.2399999999998</v>
      </c>
      <c r="AM217" s="285">
        <v>2327.2199999999998</v>
      </c>
      <c r="AN217" s="285">
        <v>2336.5</v>
      </c>
      <c r="AO217" s="285">
        <v>2336.5</v>
      </c>
      <c r="AP217" s="285">
        <v>2336.5</v>
      </c>
      <c r="AQ217" s="285">
        <v>0</v>
      </c>
      <c r="AR217" s="285">
        <v>0</v>
      </c>
      <c r="AS217" s="285">
        <v>0</v>
      </c>
      <c r="AT217" s="285">
        <v>0</v>
      </c>
      <c r="AU217" s="285">
        <v>0</v>
      </c>
      <c r="AV217" s="285">
        <v>0</v>
      </c>
    </row>
    <row r="218" spans="1:48" x14ac:dyDescent="0.35">
      <c r="A218" s="285" t="s">
        <v>10</v>
      </c>
      <c r="B218" s="285">
        <v>1</v>
      </c>
      <c r="C218" s="285">
        <v>5300</v>
      </c>
      <c r="D218" s="285">
        <v>5</v>
      </c>
      <c r="E218" s="285" t="s">
        <v>235</v>
      </c>
      <c r="F218" s="285"/>
      <c r="G218" s="285">
        <v>0</v>
      </c>
      <c r="H218" s="285">
        <v>0</v>
      </c>
      <c r="I218" s="285">
        <v>0</v>
      </c>
      <c r="J218" s="285">
        <v>0</v>
      </c>
      <c r="K218" s="285">
        <v>0</v>
      </c>
      <c r="L218" s="285">
        <v>1206.29</v>
      </c>
      <c r="M218" s="285">
        <v>17948.150000000001</v>
      </c>
      <c r="N218" s="285">
        <v>389.89</v>
      </c>
      <c r="O218" s="285">
        <v>413.42</v>
      </c>
      <c r="P218" s="285">
        <v>1126.45</v>
      </c>
      <c r="Q218" s="285">
        <v>17152.900000000001</v>
      </c>
      <c r="R218" s="285">
        <v>15365.04</v>
      </c>
      <c r="S218" s="285">
        <v>491.4</v>
      </c>
      <c r="T218" s="285">
        <v>0</v>
      </c>
      <c r="U218" s="285">
        <v>0</v>
      </c>
      <c r="V218" s="285">
        <v>496.38</v>
      </c>
      <c r="W218" s="285">
        <v>217.83</v>
      </c>
      <c r="X218" s="285">
        <v>44.44</v>
      </c>
      <c r="Y218" s="285">
        <v>0</v>
      </c>
      <c r="Z218" s="285">
        <v>238.93</v>
      </c>
      <c r="AA218" s="285">
        <v>20520.22</v>
      </c>
      <c r="AB218" s="285">
        <v>673.46</v>
      </c>
      <c r="AC218" s="285">
        <v>20470.54</v>
      </c>
      <c r="AD218" s="285">
        <v>5837.45</v>
      </c>
      <c r="AE218" s="285">
        <v>24913.759999999998</v>
      </c>
      <c r="AF218" s="285">
        <v>18520.189999999999</v>
      </c>
      <c r="AG218" s="285">
        <v>18172.580000000002</v>
      </c>
      <c r="AH218" s="285">
        <v>0</v>
      </c>
      <c r="AI218" s="285">
        <v>0</v>
      </c>
      <c r="AJ218" s="285">
        <v>0</v>
      </c>
      <c r="AK218" s="285">
        <v>0</v>
      </c>
      <c r="AL218" s="285">
        <v>0</v>
      </c>
      <c r="AM218" s="285">
        <v>0</v>
      </c>
      <c r="AN218" s="285">
        <v>-169.2</v>
      </c>
      <c r="AO218" s="285">
        <v>16792.580000000002</v>
      </c>
      <c r="AP218" s="285">
        <v>2461.58</v>
      </c>
      <c r="AQ218" s="285">
        <v>50</v>
      </c>
      <c r="AR218" s="285">
        <v>0</v>
      </c>
      <c r="AS218" s="285">
        <v>0</v>
      </c>
      <c r="AT218" s="285">
        <v>0</v>
      </c>
      <c r="AU218" s="285">
        <v>0</v>
      </c>
      <c r="AV218" s="285">
        <v>0</v>
      </c>
    </row>
    <row r="219" spans="1:48" x14ac:dyDescent="0.35">
      <c r="A219" s="285" t="s">
        <v>10</v>
      </c>
      <c r="B219" s="285">
        <v>1</v>
      </c>
      <c r="C219" s="285">
        <v>5305</v>
      </c>
      <c r="D219" s="285">
        <v>5</v>
      </c>
      <c r="E219" s="285" t="s">
        <v>236</v>
      </c>
      <c r="F219" s="285"/>
      <c r="G219" s="285">
        <v>0</v>
      </c>
      <c r="H219" s="285">
        <v>0</v>
      </c>
      <c r="I219" s="285">
        <v>0</v>
      </c>
      <c r="J219" s="285">
        <v>0</v>
      </c>
      <c r="K219" s="285">
        <v>0</v>
      </c>
      <c r="L219" s="285">
        <v>0</v>
      </c>
      <c r="M219" s="285">
        <v>0</v>
      </c>
      <c r="N219" s="285">
        <v>0</v>
      </c>
      <c r="O219" s="285">
        <v>0</v>
      </c>
      <c r="P219" s="285">
        <v>0</v>
      </c>
      <c r="Q219" s="285">
        <v>0</v>
      </c>
      <c r="R219" s="285">
        <v>0</v>
      </c>
      <c r="S219" s="285">
        <v>0</v>
      </c>
      <c r="T219" s="285">
        <v>0</v>
      </c>
      <c r="U219" s="285">
        <v>0</v>
      </c>
      <c r="V219" s="285">
        <v>0</v>
      </c>
      <c r="W219" s="285">
        <v>0</v>
      </c>
      <c r="X219" s="285">
        <v>0</v>
      </c>
      <c r="Y219" s="285">
        <v>0</v>
      </c>
      <c r="Z219" s="285">
        <v>0</v>
      </c>
      <c r="AA219" s="285">
        <v>0</v>
      </c>
      <c r="AB219" s="285">
        <v>0</v>
      </c>
      <c r="AC219" s="285">
        <v>0</v>
      </c>
      <c r="AD219" s="285">
        <v>0</v>
      </c>
      <c r="AE219" s="285">
        <v>0</v>
      </c>
      <c r="AF219" s="285">
        <v>0</v>
      </c>
      <c r="AG219" s="285">
        <v>0</v>
      </c>
      <c r="AH219" s="285">
        <v>0</v>
      </c>
      <c r="AI219" s="285">
        <v>0</v>
      </c>
      <c r="AJ219" s="285">
        <v>0</v>
      </c>
      <c r="AK219" s="285">
        <v>0</v>
      </c>
      <c r="AL219" s="285">
        <v>0</v>
      </c>
      <c r="AM219" s="285">
        <v>0</v>
      </c>
      <c r="AN219" s="285">
        <v>0</v>
      </c>
      <c r="AO219" s="285">
        <v>0</v>
      </c>
      <c r="AP219" s="285">
        <v>0</v>
      </c>
      <c r="AQ219" s="285">
        <v>0</v>
      </c>
      <c r="AR219" s="285">
        <v>0</v>
      </c>
      <c r="AS219" s="285">
        <v>0</v>
      </c>
      <c r="AT219" s="285">
        <v>0</v>
      </c>
      <c r="AU219" s="285">
        <v>0</v>
      </c>
      <c r="AV219" s="285">
        <v>0</v>
      </c>
    </row>
    <row r="220" spans="1:48" x14ac:dyDescent="0.35">
      <c r="A220" s="285" t="s">
        <v>10</v>
      </c>
      <c r="B220" s="285">
        <v>1</v>
      </c>
      <c r="C220" s="285">
        <v>5306</v>
      </c>
      <c r="D220" s="285">
        <v>5</v>
      </c>
      <c r="E220" s="285" t="s">
        <v>237</v>
      </c>
      <c r="F220" s="285"/>
      <c r="G220" s="285">
        <v>0</v>
      </c>
      <c r="H220" s="285">
        <v>0</v>
      </c>
      <c r="I220" s="285">
        <v>0</v>
      </c>
      <c r="J220" s="285">
        <v>0</v>
      </c>
      <c r="K220" s="285">
        <v>0</v>
      </c>
      <c r="L220" s="285">
        <v>0</v>
      </c>
      <c r="M220" s="285">
        <v>0</v>
      </c>
      <c r="N220" s="285">
        <v>0</v>
      </c>
      <c r="O220" s="285">
        <v>0</v>
      </c>
      <c r="P220" s="285">
        <v>0</v>
      </c>
      <c r="Q220" s="285">
        <v>0</v>
      </c>
      <c r="R220" s="285">
        <v>0</v>
      </c>
      <c r="S220" s="285">
        <v>0</v>
      </c>
      <c r="T220" s="285">
        <v>0</v>
      </c>
      <c r="U220" s="285">
        <v>0</v>
      </c>
      <c r="V220" s="285">
        <v>0</v>
      </c>
      <c r="W220" s="285">
        <v>0</v>
      </c>
      <c r="X220" s="285">
        <v>0</v>
      </c>
      <c r="Y220" s="285">
        <v>0</v>
      </c>
      <c r="Z220" s="285">
        <v>0</v>
      </c>
      <c r="AA220" s="285">
        <v>0</v>
      </c>
      <c r="AB220" s="285">
        <v>0</v>
      </c>
      <c r="AC220" s="285">
        <v>0</v>
      </c>
      <c r="AD220" s="285">
        <v>0</v>
      </c>
      <c r="AE220" s="285">
        <v>0</v>
      </c>
      <c r="AF220" s="285">
        <v>0</v>
      </c>
      <c r="AG220" s="285">
        <v>0</v>
      </c>
      <c r="AH220" s="285">
        <v>0</v>
      </c>
      <c r="AI220" s="285">
        <v>0</v>
      </c>
      <c r="AJ220" s="285">
        <v>0</v>
      </c>
      <c r="AK220" s="285">
        <v>0</v>
      </c>
      <c r="AL220" s="285">
        <v>0</v>
      </c>
      <c r="AM220" s="285">
        <v>0</v>
      </c>
      <c r="AN220" s="285">
        <v>0</v>
      </c>
      <c r="AO220" s="285">
        <v>0</v>
      </c>
      <c r="AP220" s="285">
        <v>0</v>
      </c>
      <c r="AQ220" s="285">
        <v>0</v>
      </c>
      <c r="AR220" s="285">
        <v>0</v>
      </c>
      <c r="AS220" s="285">
        <v>0</v>
      </c>
      <c r="AT220" s="285">
        <v>0</v>
      </c>
      <c r="AU220" s="285">
        <v>0</v>
      </c>
      <c r="AV220" s="285">
        <v>0</v>
      </c>
    </row>
    <row r="221" spans="1:48" x14ac:dyDescent="0.35">
      <c r="A221" s="285" t="s">
        <v>10</v>
      </c>
      <c r="B221" s="285">
        <v>1</v>
      </c>
      <c r="C221" s="285">
        <v>5307</v>
      </c>
      <c r="D221" s="285">
        <v>5</v>
      </c>
      <c r="E221" s="285" t="s">
        <v>236</v>
      </c>
      <c r="F221" s="285"/>
      <c r="G221" s="285">
        <v>0</v>
      </c>
      <c r="H221" s="285">
        <v>0</v>
      </c>
      <c r="I221" s="285">
        <v>0</v>
      </c>
      <c r="J221" s="285">
        <v>0</v>
      </c>
      <c r="K221" s="285">
        <v>0</v>
      </c>
      <c r="L221" s="285">
        <v>0</v>
      </c>
      <c r="M221" s="285">
        <v>0</v>
      </c>
      <c r="N221" s="285">
        <v>0</v>
      </c>
      <c r="O221" s="285">
        <v>0</v>
      </c>
      <c r="P221" s="285">
        <v>0</v>
      </c>
      <c r="Q221" s="285">
        <v>0</v>
      </c>
      <c r="R221" s="285">
        <v>0</v>
      </c>
      <c r="S221" s="285">
        <v>0</v>
      </c>
      <c r="T221" s="285">
        <v>0</v>
      </c>
      <c r="U221" s="285">
        <v>0</v>
      </c>
      <c r="V221" s="285">
        <v>0</v>
      </c>
      <c r="W221" s="285">
        <v>0</v>
      </c>
      <c r="X221" s="285">
        <v>0</v>
      </c>
      <c r="Y221" s="285">
        <v>0</v>
      </c>
      <c r="Z221" s="285">
        <v>0</v>
      </c>
      <c r="AA221" s="285">
        <v>0</v>
      </c>
      <c r="AB221" s="285">
        <v>0</v>
      </c>
      <c r="AC221" s="285">
        <v>0</v>
      </c>
      <c r="AD221" s="285">
        <v>0</v>
      </c>
      <c r="AE221" s="285">
        <v>0</v>
      </c>
      <c r="AF221" s="285">
        <v>0</v>
      </c>
      <c r="AG221" s="285">
        <v>0</v>
      </c>
      <c r="AH221" s="285">
        <v>0</v>
      </c>
      <c r="AI221" s="285">
        <v>0</v>
      </c>
      <c r="AJ221" s="285">
        <v>0</v>
      </c>
      <c r="AK221" s="285">
        <v>0</v>
      </c>
      <c r="AL221" s="285">
        <v>0</v>
      </c>
      <c r="AM221" s="285">
        <v>0</v>
      </c>
      <c r="AN221" s="285">
        <v>0</v>
      </c>
      <c r="AO221" s="285">
        <v>0</v>
      </c>
      <c r="AP221" s="285">
        <v>0</v>
      </c>
      <c r="AQ221" s="285">
        <v>0</v>
      </c>
      <c r="AR221" s="285">
        <v>0</v>
      </c>
      <c r="AS221" s="285">
        <v>0</v>
      </c>
      <c r="AT221" s="285">
        <v>0</v>
      </c>
      <c r="AU221" s="285">
        <v>0</v>
      </c>
      <c r="AV221" s="285">
        <v>0</v>
      </c>
    </row>
    <row r="222" spans="1:48" x14ac:dyDescent="0.35">
      <c r="A222" s="285" t="s">
        <v>10</v>
      </c>
      <c r="B222" s="285">
        <v>1</v>
      </c>
      <c r="C222" s="285">
        <v>5308</v>
      </c>
      <c r="D222" s="285">
        <v>5</v>
      </c>
      <c r="E222" s="285" t="s">
        <v>236</v>
      </c>
      <c r="F222" s="285"/>
      <c r="G222" s="285">
        <v>0</v>
      </c>
      <c r="H222" s="285">
        <v>0</v>
      </c>
      <c r="I222" s="285">
        <v>0</v>
      </c>
      <c r="J222" s="285">
        <v>0</v>
      </c>
      <c r="K222" s="285">
        <v>0</v>
      </c>
      <c r="L222" s="285">
        <v>0</v>
      </c>
      <c r="M222" s="285">
        <v>0</v>
      </c>
      <c r="N222" s="285">
        <v>0</v>
      </c>
      <c r="O222" s="285">
        <v>0</v>
      </c>
      <c r="P222" s="285">
        <v>0</v>
      </c>
      <c r="Q222" s="285">
        <v>0</v>
      </c>
      <c r="R222" s="285">
        <v>0</v>
      </c>
      <c r="S222" s="285">
        <v>0</v>
      </c>
      <c r="T222" s="285">
        <v>0</v>
      </c>
      <c r="U222" s="285">
        <v>0</v>
      </c>
      <c r="V222" s="285">
        <v>0</v>
      </c>
      <c r="W222" s="285">
        <v>0</v>
      </c>
      <c r="X222" s="285">
        <v>0</v>
      </c>
      <c r="Y222" s="285">
        <v>0</v>
      </c>
      <c r="Z222" s="285">
        <v>0</v>
      </c>
      <c r="AA222" s="285">
        <v>0</v>
      </c>
      <c r="AB222" s="285">
        <v>0</v>
      </c>
      <c r="AC222" s="285">
        <v>0</v>
      </c>
      <c r="AD222" s="285">
        <v>0</v>
      </c>
      <c r="AE222" s="285">
        <v>0</v>
      </c>
      <c r="AF222" s="285">
        <v>0</v>
      </c>
      <c r="AG222" s="285">
        <v>0</v>
      </c>
      <c r="AH222" s="285">
        <v>0</v>
      </c>
      <c r="AI222" s="285">
        <v>0</v>
      </c>
      <c r="AJ222" s="285">
        <v>0</v>
      </c>
      <c r="AK222" s="285">
        <v>0</v>
      </c>
      <c r="AL222" s="285">
        <v>0</v>
      </c>
      <c r="AM222" s="285">
        <v>0</v>
      </c>
      <c r="AN222" s="285">
        <v>0</v>
      </c>
      <c r="AO222" s="285">
        <v>0</v>
      </c>
      <c r="AP222" s="285">
        <v>0</v>
      </c>
      <c r="AQ222" s="285">
        <v>0</v>
      </c>
      <c r="AR222" s="285">
        <v>0</v>
      </c>
      <c r="AS222" s="285">
        <v>0</v>
      </c>
      <c r="AT222" s="285">
        <v>0</v>
      </c>
      <c r="AU222" s="285">
        <v>0</v>
      </c>
      <c r="AV222" s="285">
        <v>0</v>
      </c>
    </row>
    <row r="223" spans="1:48" x14ac:dyDescent="0.35">
      <c r="A223" s="285" t="s">
        <v>10</v>
      </c>
      <c r="B223" s="285">
        <v>1</v>
      </c>
      <c r="C223" s="285">
        <v>5310</v>
      </c>
      <c r="D223" s="285">
        <v>5</v>
      </c>
      <c r="E223" s="285" t="s">
        <v>238</v>
      </c>
      <c r="F223" s="285"/>
      <c r="G223" s="285">
        <v>0</v>
      </c>
      <c r="H223" s="285">
        <v>0</v>
      </c>
      <c r="I223" s="285">
        <v>0</v>
      </c>
      <c r="J223" s="285">
        <v>0</v>
      </c>
      <c r="K223" s="285">
        <v>0</v>
      </c>
      <c r="L223" s="285">
        <v>0</v>
      </c>
      <c r="M223" s="285">
        <v>0</v>
      </c>
      <c r="N223" s="285">
        <v>0</v>
      </c>
      <c r="O223" s="285">
        <v>0</v>
      </c>
      <c r="P223" s="285">
        <v>0</v>
      </c>
      <c r="Q223" s="285">
        <v>0</v>
      </c>
      <c r="R223" s="285">
        <v>0</v>
      </c>
      <c r="S223" s="285">
        <v>0</v>
      </c>
      <c r="T223" s="285">
        <v>0</v>
      </c>
      <c r="U223" s="285">
        <v>0</v>
      </c>
      <c r="V223" s="285">
        <v>0</v>
      </c>
      <c r="W223" s="285">
        <v>0</v>
      </c>
      <c r="X223" s="285">
        <v>0</v>
      </c>
      <c r="Y223" s="285">
        <v>0</v>
      </c>
      <c r="Z223" s="285">
        <v>0</v>
      </c>
      <c r="AA223" s="285">
        <v>0</v>
      </c>
      <c r="AB223" s="285">
        <v>0</v>
      </c>
      <c r="AC223" s="285">
        <v>0</v>
      </c>
      <c r="AD223" s="285">
        <v>0</v>
      </c>
      <c r="AE223" s="285">
        <v>0</v>
      </c>
      <c r="AF223" s="285">
        <v>0</v>
      </c>
      <c r="AG223" s="285">
        <v>0</v>
      </c>
      <c r="AH223" s="285">
        <v>0</v>
      </c>
      <c r="AI223" s="285">
        <v>0</v>
      </c>
      <c r="AJ223" s="285">
        <v>0</v>
      </c>
      <c r="AK223" s="285">
        <v>0</v>
      </c>
      <c r="AL223" s="285">
        <v>0</v>
      </c>
      <c r="AM223" s="285">
        <v>0</v>
      </c>
      <c r="AN223" s="285">
        <v>0</v>
      </c>
      <c r="AO223" s="285">
        <v>0</v>
      </c>
      <c r="AP223" s="285">
        <v>0</v>
      </c>
      <c r="AQ223" s="285">
        <v>0</v>
      </c>
      <c r="AR223" s="285">
        <v>0</v>
      </c>
      <c r="AS223" s="285">
        <v>0</v>
      </c>
      <c r="AT223" s="285">
        <v>0</v>
      </c>
      <c r="AU223" s="285">
        <v>0</v>
      </c>
      <c r="AV223" s="285">
        <v>0</v>
      </c>
    </row>
    <row r="224" spans="1:48" x14ac:dyDescent="0.35">
      <c r="A224" s="285" t="s">
        <v>10</v>
      </c>
      <c r="B224" s="285">
        <v>1</v>
      </c>
      <c r="C224" s="285">
        <v>5315</v>
      </c>
      <c r="D224" s="285">
        <v>5</v>
      </c>
      <c r="E224" s="285" t="s">
        <v>239</v>
      </c>
      <c r="F224" s="285"/>
      <c r="G224" s="285">
        <v>0</v>
      </c>
      <c r="H224" s="285">
        <v>0</v>
      </c>
      <c r="I224" s="285">
        <v>0</v>
      </c>
      <c r="J224" s="285">
        <v>0</v>
      </c>
      <c r="K224" s="285">
        <v>0</v>
      </c>
      <c r="L224" s="285">
        <v>279.95999999999998</v>
      </c>
      <c r="M224" s="285">
        <v>935.15</v>
      </c>
      <c r="N224" s="285">
        <v>0</v>
      </c>
      <c r="O224" s="285">
        <v>319.13</v>
      </c>
      <c r="P224" s="285">
        <v>0</v>
      </c>
      <c r="Q224" s="285">
        <v>0</v>
      </c>
      <c r="R224" s="285">
        <v>0</v>
      </c>
      <c r="S224" s="285">
        <v>2724.41</v>
      </c>
      <c r="T224" s="285">
        <v>0</v>
      </c>
      <c r="U224" s="285">
        <v>0</v>
      </c>
      <c r="V224" s="285">
        <v>0</v>
      </c>
      <c r="W224" s="285">
        <v>0</v>
      </c>
      <c r="X224" s="285">
        <v>0</v>
      </c>
      <c r="Y224" s="285">
        <v>0</v>
      </c>
      <c r="Z224" s="285">
        <v>0</v>
      </c>
      <c r="AA224" s="285">
        <v>0</v>
      </c>
      <c r="AB224" s="285">
        <v>-68</v>
      </c>
      <c r="AC224" s="285">
        <v>0</v>
      </c>
      <c r="AD224" s="285">
        <v>0</v>
      </c>
      <c r="AE224" s="285">
        <v>0</v>
      </c>
      <c r="AF224" s="285">
        <v>0</v>
      </c>
      <c r="AG224" s="285">
        <v>0</v>
      </c>
      <c r="AH224" s="285">
        <v>0</v>
      </c>
      <c r="AI224" s="285">
        <v>0</v>
      </c>
      <c r="AJ224" s="285">
        <v>0</v>
      </c>
      <c r="AK224" s="285">
        <v>0</v>
      </c>
      <c r="AL224" s="285">
        <v>0</v>
      </c>
      <c r="AM224" s="285">
        <v>0</v>
      </c>
      <c r="AN224" s="285">
        <v>0</v>
      </c>
      <c r="AO224" s="285">
        <v>0</v>
      </c>
      <c r="AP224" s="285">
        <v>0</v>
      </c>
      <c r="AQ224" s="285">
        <v>0</v>
      </c>
      <c r="AR224" s="285">
        <v>0</v>
      </c>
      <c r="AS224" s="285">
        <v>0</v>
      </c>
      <c r="AT224" s="285">
        <v>0</v>
      </c>
      <c r="AU224" s="285">
        <v>0</v>
      </c>
      <c r="AV224" s="285">
        <v>0</v>
      </c>
    </row>
    <row r="225" spans="1:48" x14ac:dyDescent="0.35">
      <c r="A225" s="285" t="s">
        <v>10</v>
      </c>
      <c r="B225" s="285">
        <v>1</v>
      </c>
      <c r="C225" s="285">
        <v>5320</v>
      </c>
      <c r="D225" s="285">
        <v>5</v>
      </c>
      <c r="E225" s="285" t="s">
        <v>240</v>
      </c>
      <c r="F225" s="285"/>
      <c r="G225" s="285">
        <v>0</v>
      </c>
      <c r="H225" s="285">
        <v>0</v>
      </c>
      <c r="I225" s="285">
        <v>0</v>
      </c>
      <c r="J225" s="285">
        <v>0</v>
      </c>
      <c r="K225" s="285">
        <v>0</v>
      </c>
      <c r="L225" s="285">
        <v>0</v>
      </c>
      <c r="M225" s="285">
        <v>0</v>
      </c>
      <c r="N225" s="285">
        <v>0</v>
      </c>
      <c r="O225" s="285">
        <v>157.72999999999999</v>
      </c>
      <c r="P225" s="285">
        <v>0</v>
      </c>
      <c r="Q225" s="285">
        <v>1156.6500000000001</v>
      </c>
      <c r="R225" s="285">
        <v>1273.06</v>
      </c>
      <c r="S225" s="285">
        <v>451.12</v>
      </c>
      <c r="T225" s="285">
        <v>0</v>
      </c>
      <c r="U225" s="285">
        <v>0</v>
      </c>
      <c r="V225" s="285">
        <v>0</v>
      </c>
      <c r="W225" s="285">
        <v>0</v>
      </c>
      <c r="X225" s="285">
        <v>0</v>
      </c>
      <c r="Y225" s="285">
        <v>0</v>
      </c>
      <c r="Z225" s="285">
        <v>0</v>
      </c>
      <c r="AA225" s="285">
        <v>0</v>
      </c>
      <c r="AB225" s="285">
        <v>0</v>
      </c>
      <c r="AC225" s="285">
        <v>0</v>
      </c>
      <c r="AD225" s="285">
        <v>0</v>
      </c>
      <c r="AE225" s="285">
        <v>0</v>
      </c>
      <c r="AF225" s="285">
        <v>0</v>
      </c>
      <c r="AG225" s="285">
        <v>-31.56</v>
      </c>
      <c r="AH225" s="285">
        <v>0</v>
      </c>
      <c r="AI225" s="285">
        <v>0</v>
      </c>
      <c r="AJ225" s="285">
        <v>0</v>
      </c>
      <c r="AK225" s="285">
        <v>0</v>
      </c>
      <c r="AL225" s="285">
        <v>0</v>
      </c>
      <c r="AM225" s="285">
        <v>0</v>
      </c>
      <c r="AN225" s="285">
        <v>0</v>
      </c>
      <c r="AO225" s="285">
        <v>0</v>
      </c>
      <c r="AP225" s="285">
        <v>0</v>
      </c>
      <c r="AQ225" s="285">
        <v>0</v>
      </c>
      <c r="AR225" s="285">
        <v>0</v>
      </c>
      <c r="AS225" s="285">
        <v>0</v>
      </c>
      <c r="AT225" s="285">
        <v>0</v>
      </c>
      <c r="AU225" s="285">
        <v>0</v>
      </c>
      <c r="AV225" s="285">
        <v>0</v>
      </c>
    </row>
    <row r="226" spans="1:48" x14ac:dyDescent="0.35">
      <c r="A226" s="285" t="s">
        <v>10</v>
      </c>
      <c r="B226" s="285">
        <v>1</v>
      </c>
      <c r="C226" s="285">
        <v>5400</v>
      </c>
      <c r="D226" s="285">
        <v>5</v>
      </c>
      <c r="E226" s="285" t="s">
        <v>241</v>
      </c>
      <c r="F226" s="285"/>
      <c r="G226" s="285">
        <v>0</v>
      </c>
      <c r="H226" s="285">
        <v>29507.040000000001</v>
      </c>
      <c r="I226" s="285">
        <v>30365.69</v>
      </c>
      <c r="J226" s="285">
        <v>34588.29</v>
      </c>
      <c r="K226" s="285">
        <v>31434.06</v>
      </c>
      <c r="L226" s="285">
        <v>29928.58</v>
      </c>
      <c r="M226" s="285">
        <v>31822.86</v>
      </c>
      <c r="N226" s="285">
        <v>31269.47</v>
      </c>
      <c r="O226" s="285">
        <v>29638.07</v>
      </c>
      <c r="P226" s="285">
        <v>27554.44</v>
      </c>
      <c r="Q226" s="285">
        <v>31825.89</v>
      </c>
      <c r="R226" s="285">
        <v>27212.94</v>
      </c>
      <c r="S226" s="285">
        <v>43702.59</v>
      </c>
      <c r="T226" s="285">
        <v>0</v>
      </c>
      <c r="U226" s="285">
        <v>0</v>
      </c>
      <c r="V226" s="285">
        <v>32712.1</v>
      </c>
      <c r="W226" s="285">
        <v>32492.15</v>
      </c>
      <c r="X226" s="285">
        <v>36092.97</v>
      </c>
      <c r="Y226" s="285">
        <v>31755.16</v>
      </c>
      <c r="Z226" s="285">
        <v>33882.480000000003</v>
      </c>
      <c r="AA226" s="285">
        <v>35159.33</v>
      </c>
      <c r="AB226" s="285">
        <v>30750.43</v>
      </c>
      <c r="AC226" s="285">
        <v>33977.879999999997</v>
      </c>
      <c r="AD226" s="285">
        <v>29774.34</v>
      </c>
      <c r="AE226" s="285">
        <v>33152.89</v>
      </c>
      <c r="AF226" s="285">
        <v>31491.08</v>
      </c>
      <c r="AG226" s="285">
        <v>38782.51</v>
      </c>
      <c r="AH226" s="285">
        <v>0</v>
      </c>
      <c r="AI226" s="285">
        <v>0</v>
      </c>
      <c r="AJ226" s="285">
        <v>31329.81</v>
      </c>
      <c r="AK226" s="285">
        <v>39165.85</v>
      </c>
      <c r="AL226" s="285">
        <v>36841.72</v>
      </c>
      <c r="AM226" s="285">
        <v>30664.880000000001</v>
      </c>
      <c r="AN226" s="285">
        <v>37316.120000000003</v>
      </c>
      <c r="AO226" s="285">
        <v>36446.32</v>
      </c>
      <c r="AP226" s="285">
        <v>35453.06</v>
      </c>
      <c r="AQ226" s="285">
        <v>6442.63</v>
      </c>
      <c r="AR226" s="285">
        <v>0</v>
      </c>
      <c r="AS226" s="285">
        <v>0</v>
      </c>
      <c r="AT226" s="285">
        <v>0</v>
      </c>
      <c r="AU226" s="285">
        <v>0</v>
      </c>
      <c r="AV226" s="285">
        <v>0</v>
      </c>
    </row>
    <row r="227" spans="1:48" x14ac:dyDescent="0.35">
      <c r="A227" s="285" t="s">
        <v>10</v>
      </c>
      <c r="B227" s="285">
        <v>1</v>
      </c>
      <c r="C227" s="285">
        <v>5401</v>
      </c>
      <c r="D227" s="285">
        <v>5</v>
      </c>
      <c r="E227" s="285" t="s">
        <v>242</v>
      </c>
      <c r="F227" s="285"/>
      <c r="G227" s="285">
        <v>0</v>
      </c>
      <c r="H227" s="285">
        <v>0</v>
      </c>
      <c r="I227" s="285">
        <v>0</v>
      </c>
      <c r="J227" s="285">
        <v>0</v>
      </c>
      <c r="K227" s="285">
        <v>0</v>
      </c>
      <c r="L227" s="285">
        <v>0</v>
      </c>
      <c r="M227" s="285">
        <v>0</v>
      </c>
      <c r="N227" s="285">
        <v>0</v>
      </c>
      <c r="O227" s="285">
        <v>0</v>
      </c>
      <c r="P227" s="285">
        <v>0</v>
      </c>
      <c r="Q227" s="285">
        <v>0</v>
      </c>
      <c r="R227" s="285">
        <v>0</v>
      </c>
      <c r="S227" s="285">
        <v>0</v>
      </c>
      <c r="T227" s="285">
        <v>0</v>
      </c>
      <c r="U227" s="285">
        <v>0</v>
      </c>
      <c r="V227" s="285">
        <v>0</v>
      </c>
      <c r="W227" s="285">
        <v>0</v>
      </c>
      <c r="X227" s="285">
        <v>0</v>
      </c>
      <c r="Y227" s="285">
        <v>0</v>
      </c>
      <c r="Z227" s="285">
        <v>0</v>
      </c>
      <c r="AA227" s="285">
        <v>0</v>
      </c>
      <c r="AB227" s="285">
        <v>0</v>
      </c>
      <c r="AC227" s="285">
        <v>0</v>
      </c>
      <c r="AD227" s="285">
        <v>0</v>
      </c>
      <c r="AE227" s="285">
        <v>0</v>
      </c>
      <c r="AF227" s="285">
        <v>0</v>
      </c>
      <c r="AG227" s="285">
        <v>0</v>
      </c>
      <c r="AH227" s="285">
        <v>0</v>
      </c>
      <c r="AI227" s="285">
        <v>0</v>
      </c>
      <c r="AJ227" s="285">
        <v>0</v>
      </c>
      <c r="AK227" s="285">
        <v>0</v>
      </c>
      <c r="AL227" s="285">
        <v>0</v>
      </c>
      <c r="AM227" s="285">
        <v>0</v>
      </c>
      <c r="AN227" s="285">
        <v>0</v>
      </c>
      <c r="AO227" s="285">
        <v>0</v>
      </c>
      <c r="AP227" s="285">
        <v>0</v>
      </c>
      <c r="AQ227" s="285">
        <v>0</v>
      </c>
      <c r="AR227" s="285">
        <v>0</v>
      </c>
      <c r="AS227" s="285">
        <v>0</v>
      </c>
      <c r="AT227" s="285">
        <v>0</v>
      </c>
      <c r="AU227" s="285">
        <v>0</v>
      </c>
      <c r="AV227" s="285">
        <v>0</v>
      </c>
    </row>
    <row r="228" spans="1:48" x14ac:dyDescent="0.35">
      <c r="A228" s="285" t="s">
        <v>10</v>
      </c>
      <c r="B228" s="285">
        <v>1</v>
      </c>
      <c r="C228" s="285">
        <v>5402</v>
      </c>
      <c r="D228" s="285">
        <v>5</v>
      </c>
      <c r="E228" s="285" t="s">
        <v>243</v>
      </c>
      <c r="F228" s="285"/>
      <c r="G228" s="285">
        <v>0</v>
      </c>
      <c r="H228" s="285">
        <v>3318.49</v>
      </c>
      <c r="I228" s="285">
        <v>3001.7</v>
      </c>
      <c r="J228" s="285">
        <v>3176.84</v>
      </c>
      <c r="K228" s="285">
        <v>2306.8200000000002</v>
      </c>
      <c r="L228" s="285">
        <v>2384.52</v>
      </c>
      <c r="M228" s="285">
        <v>3094.35</v>
      </c>
      <c r="N228" s="285">
        <v>2146.4899999999998</v>
      </c>
      <c r="O228" s="285">
        <v>3349.5</v>
      </c>
      <c r="P228" s="285">
        <v>2935.17</v>
      </c>
      <c r="Q228" s="285">
        <v>3427.55</v>
      </c>
      <c r="R228" s="285">
        <v>2727.06</v>
      </c>
      <c r="S228" s="285">
        <v>9309.1299999999992</v>
      </c>
      <c r="T228" s="285">
        <v>0</v>
      </c>
      <c r="U228" s="285">
        <v>0</v>
      </c>
      <c r="V228" s="285">
        <v>3427.33</v>
      </c>
      <c r="W228" s="285">
        <v>3200.91</v>
      </c>
      <c r="X228" s="285">
        <v>3319.42</v>
      </c>
      <c r="Y228" s="285">
        <v>2570.15</v>
      </c>
      <c r="Z228" s="285">
        <v>2418.34</v>
      </c>
      <c r="AA228" s="285">
        <v>2868.49</v>
      </c>
      <c r="AB228" s="285">
        <v>2398.5500000000002</v>
      </c>
      <c r="AC228" s="285">
        <v>3671.19</v>
      </c>
      <c r="AD228" s="285">
        <v>3553.84</v>
      </c>
      <c r="AE228" s="285">
        <v>3605.11</v>
      </c>
      <c r="AF228" s="285">
        <v>3385.03</v>
      </c>
      <c r="AG228" s="285">
        <v>8290.4599999999991</v>
      </c>
      <c r="AH228" s="285">
        <v>0</v>
      </c>
      <c r="AI228" s="285">
        <v>0</v>
      </c>
      <c r="AJ228" s="285">
        <v>3243.46</v>
      </c>
      <c r="AK228" s="285">
        <v>3659.94</v>
      </c>
      <c r="AL228" s="285">
        <v>3382.54</v>
      </c>
      <c r="AM228" s="285">
        <v>2597.0500000000002</v>
      </c>
      <c r="AN228" s="285">
        <v>2831.73</v>
      </c>
      <c r="AO228" s="285">
        <v>2795.98</v>
      </c>
      <c r="AP228" s="285">
        <v>3078.22</v>
      </c>
      <c r="AQ228" s="285">
        <v>705.77</v>
      </c>
      <c r="AR228" s="285">
        <v>0</v>
      </c>
      <c r="AS228" s="285">
        <v>0</v>
      </c>
      <c r="AT228" s="285">
        <v>0</v>
      </c>
      <c r="AU228" s="285">
        <v>0</v>
      </c>
      <c r="AV228" s="285">
        <v>0</v>
      </c>
    </row>
    <row r="229" spans="1:48" x14ac:dyDescent="0.35">
      <c r="A229" s="285" t="s">
        <v>10</v>
      </c>
      <c r="B229" s="285">
        <v>1</v>
      </c>
      <c r="C229" s="285">
        <v>5403</v>
      </c>
      <c r="D229" s="285">
        <v>5</v>
      </c>
      <c r="E229" s="285" t="s">
        <v>244</v>
      </c>
      <c r="F229" s="285"/>
      <c r="G229" s="285">
        <v>0</v>
      </c>
      <c r="H229" s="285">
        <v>0</v>
      </c>
      <c r="I229" s="285">
        <v>0</v>
      </c>
      <c r="J229" s="285">
        <v>0</v>
      </c>
      <c r="K229" s="285">
        <v>0</v>
      </c>
      <c r="L229" s="285">
        <v>0</v>
      </c>
      <c r="M229" s="285">
        <v>0</v>
      </c>
      <c r="N229" s="285">
        <v>0</v>
      </c>
      <c r="O229" s="285">
        <v>0</v>
      </c>
      <c r="P229" s="285">
        <v>0</v>
      </c>
      <c r="Q229" s="285">
        <v>0</v>
      </c>
      <c r="R229" s="285">
        <v>0</v>
      </c>
      <c r="S229" s="285">
        <v>0</v>
      </c>
      <c r="T229" s="285">
        <v>0</v>
      </c>
      <c r="U229" s="285">
        <v>0</v>
      </c>
      <c r="V229" s="285">
        <v>0</v>
      </c>
      <c r="W229" s="285">
        <v>0</v>
      </c>
      <c r="X229" s="285">
        <v>0</v>
      </c>
      <c r="Y229" s="285">
        <v>0</v>
      </c>
      <c r="Z229" s="285">
        <v>0</v>
      </c>
      <c r="AA229" s="285">
        <v>0</v>
      </c>
      <c r="AB229" s="285">
        <v>0</v>
      </c>
      <c r="AC229" s="285">
        <v>0</v>
      </c>
      <c r="AD229" s="285">
        <v>0</v>
      </c>
      <c r="AE229" s="285">
        <v>0</v>
      </c>
      <c r="AF229" s="285">
        <v>0</v>
      </c>
      <c r="AG229" s="285">
        <v>0</v>
      </c>
      <c r="AH229" s="285">
        <v>0</v>
      </c>
      <c r="AI229" s="285">
        <v>0</v>
      </c>
      <c r="AJ229" s="285">
        <v>0</v>
      </c>
      <c r="AK229" s="285">
        <v>0</v>
      </c>
      <c r="AL229" s="285">
        <v>0</v>
      </c>
      <c r="AM229" s="285">
        <v>0</v>
      </c>
      <c r="AN229" s="285">
        <v>0</v>
      </c>
      <c r="AO229" s="285">
        <v>0</v>
      </c>
      <c r="AP229" s="285">
        <v>0</v>
      </c>
      <c r="AQ229" s="285">
        <v>0</v>
      </c>
      <c r="AR229" s="285">
        <v>0</v>
      </c>
      <c r="AS229" s="285">
        <v>0</v>
      </c>
      <c r="AT229" s="285">
        <v>0</v>
      </c>
      <c r="AU229" s="285">
        <v>0</v>
      </c>
      <c r="AV229" s="285">
        <v>0</v>
      </c>
    </row>
    <row r="230" spans="1:48" x14ac:dyDescent="0.35">
      <c r="A230" s="285" t="s">
        <v>10</v>
      </c>
      <c r="B230" s="285">
        <v>1</v>
      </c>
      <c r="C230" s="285">
        <v>5404</v>
      </c>
      <c r="D230" s="285">
        <v>5</v>
      </c>
      <c r="E230" s="285" t="s">
        <v>244</v>
      </c>
      <c r="F230" s="285"/>
      <c r="G230" s="285">
        <v>0</v>
      </c>
      <c r="H230" s="285">
        <v>0</v>
      </c>
      <c r="I230" s="285">
        <v>0</v>
      </c>
      <c r="J230" s="285">
        <v>0</v>
      </c>
      <c r="K230" s="285">
        <v>0</v>
      </c>
      <c r="L230" s="285">
        <v>0</v>
      </c>
      <c r="M230" s="285">
        <v>0</v>
      </c>
      <c r="N230" s="285">
        <v>0</v>
      </c>
      <c r="O230" s="285">
        <v>0</v>
      </c>
      <c r="P230" s="285">
        <v>0</v>
      </c>
      <c r="Q230" s="285">
        <v>0</v>
      </c>
      <c r="R230" s="285">
        <v>0</v>
      </c>
      <c r="S230" s="285">
        <v>0</v>
      </c>
      <c r="T230" s="285">
        <v>0</v>
      </c>
      <c r="U230" s="285">
        <v>0</v>
      </c>
      <c r="V230" s="285">
        <v>0</v>
      </c>
      <c r="W230" s="285">
        <v>0</v>
      </c>
      <c r="X230" s="285">
        <v>0</v>
      </c>
      <c r="Y230" s="285">
        <v>0</v>
      </c>
      <c r="Z230" s="285">
        <v>0</v>
      </c>
      <c r="AA230" s="285">
        <v>0</v>
      </c>
      <c r="AB230" s="285">
        <v>0</v>
      </c>
      <c r="AC230" s="285">
        <v>0</v>
      </c>
      <c r="AD230" s="285">
        <v>0</v>
      </c>
      <c r="AE230" s="285">
        <v>0</v>
      </c>
      <c r="AF230" s="285">
        <v>0</v>
      </c>
      <c r="AG230" s="285">
        <v>0</v>
      </c>
      <c r="AH230" s="285">
        <v>0</v>
      </c>
      <c r="AI230" s="285">
        <v>0</v>
      </c>
      <c r="AJ230" s="285">
        <v>0</v>
      </c>
      <c r="AK230" s="285">
        <v>0</v>
      </c>
      <c r="AL230" s="285">
        <v>0</v>
      </c>
      <c r="AM230" s="285">
        <v>0</v>
      </c>
      <c r="AN230" s="285">
        <v>0</v>
      </c>
      <c r="AO230" s="285">
        <v>0</v>
      </c>
      <c r="AP230" s="285">
        <v>0</v>
      </c>
      <c r="AQ230" s="285">
        <v>0</v>
      </c>
      <c r="AR230" s="285">
        <v>0</v>
      </c>
      <c r="AS230" s="285">
        <v>0</v>
      </c>
      <c r="AT230" s="285">
        <v>0</v>
      </c>
      <c r="AU230" s="285">
        <v>0</v>
      </c>
      <c r="AV230" s="285">
        <v>0</v>
      </c>
    </row>
    <row r="231" spans="1:48" x14ac:dyDescent="0.35">
      <c r="A231" s="285" t="s">
        <v>10</v>
      </c>
      <c r="B231" s="285">
        <v>1</v>
      </c>
      <c r="C231" s="285">
        <v>5405</v>
      </c>
      <c r="D231" s="285">
        <v>5</v>
      </c>
      <c r="E231" s="285" t="s">
        <v>245</v>
      </c>
      <c r="F231" s="285"/>
      <c r="G231" s="285">
        <v>0</v>
      </c>
      <c r="H231" s="285">
        <v>0</v>
      </c>
      <c r="I231" s="285">
        <v>0</v>
      </c>
      <c r="J231" s="285">
        <v>0</v>
      </c>
      <c r="K231" s="285">
        <v>0</v>
      </c>
      <c r="L231" s="285">
        <v>0</v>
      </c>
      <c r="M231" s="285">
        <v>0</v>
      </c>
      <c r="N231" s="285">
        <v>0</v>
      </c>
      <c r="O231" s="285">
        <v>0</v>
      </c>
      <c r="P231" s="285">
        <v>0</v>
      </c>
      <c r="Q231" s="285">
        <v>0</v>
      </c>
      <c r="R231" s="285">
        <v>0</v>
      </c>
      <c r="S231" s="285">
        <v>0</v>
      </c>
      <c r="T231" s="285">
        <v>0</v>
      </c>
      <c r="U231" s="285">
        <v>0</v>
      </c>
      <c r="V231" s="285">
        <v>0</v>
      </c>
      <c r="W231" s="285">
        <v>0</v>
      </c>
      <c r="X231" s="285">
        <v>0</v>
      </c>
      <c r="Y231" s="285">
        <v>0</v>
      </c>
      <c r="Z231" s="285">
        <v>0</v>
      </c>
      <c r="AA231" s="285">
        <v>0</v>
      </c>
      <c r="AB231" s="285">
        <v>0</v>
      </c>
      <c r="AC231" s="285">
        <v>0</v>
      </c>
      <c r="AD231" s="285">
        <v>0</v>
      </c>
      <c r="AE231" s="285">
        <v>0</v>
      </c>
      <c r="AF231" s="285">
        <v>0</v>
      </c>
      <c r="AG231" s="285">
        <v>0</v>
      </c>
      <c r="AH231" s="285">
        <v>0</v>
      </c>
      <c r="AI231" s="285">
        <v>0</v>
      </c>
      <c r="AJ231" s="285">
        <v>0</v>
      </c>
      <c r="AK231" s="285">
        <v>0</v>
      </c>
      <c r="AL231" s="285">
        <v>0</v>
      </c>
      <c r="AM231" s="285">
        <v>0</v>
      </c>
      <c r="AN231" s="285">
        <v>0</v>
      </c>
      <c r="AO231" s="285">
        <v>0</v>
      </c>
      <c r="AP231" s="285">
        <v>0</v>
      </c>
      <c r="AQ231" s="285">
        <v>0</v>
      </c>
      <c r="AR231" s="285">
        <v>0</v>
      </c>
      <c r="AS231" s="285">
        <v>0</v>
      </c>
      <c r="AT231" s="285">
        <v>0</v>
      </c>
      <c r="AU231" s="285">
        <v>0</v>
      </c>
      <c r="AV231" s="285">
        <v>0</v>
      </c>
    </row>
    <row r="232" spans="1:48" x14ac:dyDescent="0.35">
      <c r="A232" s="285" t="s">
        <v>10</v>
      </c>
      <c r="B232" s="285">
        <v>1</v>
      </c>
      <c r="C232" s="285">
        <v>5406</v>
      </c>
      <c r="D232" s="285">
        <v>5</v>
      </c>
      <c r="E232" s="285" t="s">
        <v>246</v>
      </c>
      <c r="F232" s="285"/>
      <c r="G232" s="285">
        <v>0</v>
      </c>
      <c r="H232" s="285">
        <v>801</v>
      </c>
      <c r="I232" s="285">
        <v>0</v>
      </c>
      <c r="J232" s="285">
        <v>136</v>
      </c>
      <c r="K232" s="285">
        <v>0</v>
      </c>
      <c r="L232" s="285">
        <v>-524.16</v>
      </c>
      <c r="M232" s="285">
        <v>5655.5</v>
      </c>
      <c r="N232" s="285">
        <v>1902.34</v>
      </c>
      <c r="O232" s="285">
        <v>803.98</v>
      </c>
      <c r="P232" s="285">
        <v>1189.03</v>
      </c>
      <c r="Q232" s="285">
        <v>1020.3</v>
      </c>
      <c r="R232" s="285">
        <v>2574.48</v>
      </c>
      <c r="S232" s="285">
        <v>4972.95</v>
      </c>
      <c r="T232" s="285">
        <v>0</v>
      </c>
      <c r="U232" s="285">
        <v>0</v>
      </c>
      <c r="V232" s="285">
        <v>1078.1199999999999</v>
      </c>
      <c r="W232" s="285">
        <v>728.93</v>
      </c>
      <c r="X232" s="285">
        <v>903.4</v>
      </c>
      <c r="Y232" s="285">
        <v>1521.98</v>
      </c>
      <c r="Z232" s="285">
        <v>3618.47</v>
      </c>
      <c r="AA232" s="285">
        <v>340.91</v>
      </c>
      <c r="AB232" s="285">
        <v>1395.65</v>
      </c>
      <c r="AC232" s="285">
        <v>2181</v>
      </c>
      <c r="AD232" s="285">
        <v>3041.13</v>
      </c>
      <c r="AE232" s="285">
        <v>2779.12</v>
      </c>
      <c r="AF232" s="285">
        <v>1025.78</v>
      </c>
      <c r="AG232" s="285">
        <v>10128.48</v>
      </c>
      <c r="AH232" s="285">
        <v>0</v>
      </c>
      <c r="AI232" s="285">
        <v>0</v>
      </c>
      <c r="AJ232" s="285">
        <v>1335.62</v>
      </c>
      <c r="AK232" s="285">
        <v>1195.26</v>
      </c>
      <c r="AL232" s="285">
        <v>1138.78</v>
      </c>
      <c r="AM232" s="285">
        <v>2011.62</v>
      </c>
      <c r="AN232" s="285">
        <v>1704.53</v>
      </c>
      <c r="AO232" s="285">
        <v>3705.91</v>
      </c>
      <c r="AP232" s="285">
        <v>1651.92</v>
      </c>
      <c r="AQ232" s="285">
        <v>2109.0300000000002</v>
      </c>
      <c r="AR232" s="285">
        <v>0</v>
      </c>
      <c r="AS232" s="285">
        <v>0</v>
      </c>
      <c r="AT232" s="285">
        <v>0</v>
      </c>
      <c r="AU232" s="285">
        <v>0</v>
      </c>
      <c r="AV232" s="285">
        <v>0</v>
      </c>
    </row>
    <row r="233" spans="1:48" x14ac:dyDescent="0.35">
      <c r="A233" s="285" t="s">
        <v>10</v>
      </c>
      <c r="B233" s="285">
        <v>1</v>
      </c>
      <c r="C233" s="285">
        <v>5407</v>
      </c>
      <c r="D233" s="285">
        <v>5</v>
      </c>
      <c r="E233" s="285" t="s">
        <v>247</v>
      </c>
      <c r="F233" s="285"/>
      <c r="G233" s="285">
        <v>0</v>
      </c>
      <c r="H233" s="285">
        <v>0</v>
      </c>
      <c r="I233" s="285">
        <v>0</v>
      </c>
      <c r="J233" s="285">
        <v>0</v>
      </c>
      <c r="K233" s="285">
        <v>0</v>
      </c>
      <c r="L233" s="285">
        <v>0</v>
      </c>
      <c r="M233" s="285">
        <v>0</v>
      </c>
      <c r="N233" s="285">
        <v>0</v>
      </c>
      <c r="O233" s="285">
        <v>0</v>
      </c>
      <c r="P233" s="285">
        <v>0</v>
      </c>
      <c r="Q233" s="285">
        <v>64.95</v>
      </c>
      <c r="R233" s="285">
        <v>0</v>
      </c>
      <c r="S233" s="285">
        <v>0</v>
      </c>
      <c r="T233" s="285">
        <v>0</v>
      </c>
      <c r="U233" s="285">
        <v>0</v>
      </c>
      <c r="V233" s="285">
        <v>0</v>
      </c>
      <c r="W233" s="285">
        <v>0</v>
      </c>
      <c r="X233" s="285">
        <v>0</v>
      </c>
      <c r="Y233" s="285">
        <v>0</v>
      </c>
      <c r="Z233" s="285">
        <v>0</v>
      </c>
      <c r="AA233" s="285">
        <v>0</v>
      </c>
      <c r="AB233" s="285">
        <v>0</v>
      </c>
      <c r="AC233" s="285">
        <v>0</v>
      </c>
      <c r="AD233" s="285">
        <v>0</v>
      </c>
      <c r="AE233" s="285">
        <v>64.540000000000006</v>
      </c>
      <c r="AF233" s="285">
        <v>0</v>
      </c>
      <c r="AG233" s="285">
        <v>0</v>
      </c>
      <c r="AH233" s="285">
        <v>0</v>
      </c>
      <c r="AI233" s="285">
        <v>0</v>
      </c>
      <c r="AJ233" s="285">
        <v>0</v>
      </c>
      <c r="AK233" s="285">
        <v>0</v>
      </c>
      <c r="AL233" s="285">
        <v>0</v>
      </c>
      <c r="AM233" s="285">
        <v>0</v>
      </c>
      <c r="AN233" s="285">
        <v>0</v>
      </c>
      <c r="AO233" s="285">
        <v>0</v>
      </c>
      <c r="AP233" s="285">
        <v>0</v>
      </c>
      <c r="AQ233" s="285">
        <v>0</v>
      </c>
      <c r="AR233" s="285">
        <v>0</v>
      </c>
      <c r="AS233" s="285">
        <v>0</v>
      </c>
      <c r="AT233" s="285">
        <v>0</v>
      </c>
      <c r="AU233" s="285">
        <v>0</v>
      </c>
      <c r="AV233" s="285">
        <v>0</v>
      </c>
    </row>
    <row r="234" spans="1:48" x14ac:dyDescent="0.35">
      <c r="A234" s="285" t="s">
        <v>10</v>
      </c>
      <c r="B234" s="285">
        <v>1</v>
      </c>
      <c r="C234" s="285">
        <v>5408</v>
      </c>
      <c r="D234" s="285">
        <v>5</v>
      </c>
      <c r="E234" s="285" t="s">
        <v>248</v>
      </c>
      <c r="F234" s="285"/>
      <c r="G234" s="285">
        <v>0</v>
      </c>
      <c r="H234" s="285">
        <v>0</v>
      </c>
      <c r="I234" s="285">
        <v>0</v>
      </c>
      <c r="J234" s="285">
        <v>0</v>
      </c>
      <c r="K234" s="285">
        <v>0</v>
      </c>
      <c r="L234" s="285">
        <v>0</v>
      </c>
      <c r="M234" s="285">
        <v>0</v>
      </c>
      <c r="N234" s="285">
        <v>0</v>
      </c>
      <c r="O234" s="285">
        <v>0</v>
      </c>
      <c r="P234" s="285">
        <v>871.22</v>
      </c>
      <c r="Q234" s="285">
        <v>0</v>
      </c>
      <c r="R234" s="285">
        <v>0</v>
      </c>
      <c r="S234" s="285">
        <v>0</v>
      </c>
      <c r="T234" s="285">
        <v>0</v>
      </c>
      <c r="U234" s="285">
        <v>0</v>
      </c>
      <c r="V234" s="285">
        <v>0</v>
      </c>
      <c r="W234" s="285">
        <v>0</v>
      </c>
      <c r="X234" s="285">
        <v>0</v>
      </c>
      <c r="Y234" s="285">
        <v>0</v>
      </c>
      <c r="Z234" s="285">
        <v>0</v>
      </c>
      <c r="AA234" s="285">
        <v>0</v>
      </c>
      <c r="AB234" s="285">
        <v>0</v>
      </c>
      <c r="AC234" s="285">
        <v>0</v>
      </c>
      <c r="AD234" s="285">
        <v>848.35</v>
      </c>
      <c r="AE234" s="285">
        <v>0</v>
      </c>
      <c r="AF234" s="285">
        <v>0</v>
      </c>
      <c r="AG234" s="285">
        <v>0</v>
      </c>
      <c r="AH234" s="285">
        <v>0</v>
      </c>
      <c r="AI234" s="285">
        <v>0</v>
      </c>
      <c r="AJ234" s="285">
        <v>0</v>
      </c>
      <c r="AK234" s="285">
        <v>0</v>
      </c>
      <c r="AL234" s="285">
        <v>0</v>
      </c>
      <c r="AM234" s="285">
        <v>0</v>
      </c>
      <c r="AN234" s="285">
        <v>0</v>
      </c>
      <c r="AO234" s="285">
        <v>0</v>
      </c>
      <c r="AP234" s="285">
        <v>0</v>
      </c>
      <c r="AQ234" s="285">
        <v>0</v>
      </c>
      <c r="AR234" s="285">
        <v>0</v>
      </c>
      <c r="AS234" s="285">
        <v>0</v>
      </c>
      <c r="AT234" s="285">
        <v>0</v>
      </c>
      <c r="AU234" s="285">
        <v>0</v>
      </c>
      <c r="AV234" s="285">
        <v>0</v>
      </c>
    </row>
    <row r="235" spans="1:48" x14ac:dyDescent="0.35">
      <c r="A235" s="285" t="s">
        <v>10</v>
      </c>
      <c r="B235" s="285">
        <v>1</v>
      </c>
      <c r="C235" s="285">
        <v>5409</v>
      </c>
      <c r="D235" s="285">
        <v>5</v>
      </c>
      <c r="E235" s="285" t="s">
        <v>249</v>
      </c>
      <c r="F235" s="285"/>
      <c r="G235" s="285">
        <v>0</v>
      </c>
      <c r="H235" s="285">
        <v>0</v>
      </c>
      <c r="I235" s="285">
        <v>0</v>
      </c>
      <c r="J235" s="285">
        <v>0</v>
      </c>
      <c r="K235" s="285">
        <v>0</v>
      </c>
      <c r="L235" s="285">
        <v>0</v>
      </c>
      <c r="M235" s="285">
        <v>0</v>
      </c>
      <c r="N235" s="285">
        <v>0</v>
      </c>
      <c r="O235" s="285">
        <v>0</v>
      </c>
      <c r="P235" s="285">
        <v>0</v>
      </c>
      <c r="Q235" s="285">
        <v>0</v>
      </c>
      <c r="R235" s="285">
        <v>0</v>
      </c>
      <c r="S235" s="285">
        <v>0</v>
      </c>
      <c r="T235" s="285">
        <v>0</v>
      </c>
      <c r="U235" s="285">
        <v>0</v>
      </c>
      <c r="V235" s="285">
        <v>0</v>
      </c>
      <c r="W235" s="285">
        <v>1138</v>
      </c>
      <c r="X235" s="285">
        <v>2835.37</v>
      </c>
      <c r="Y235" s="285">
        <v>0</v>
      </c>
      <c r="Z235" s="285">
        <v>0</v>
      </c>
      <c r="AA235" s="285">
        <v>0</v>
      </c>
      <c r="AB235" s="285">
        <v>0</v>
      </c>
      <c r="AC235" s="285">
        <v>0</v>
      </c>
      <c r="AD235" s="285">
        <v>0</v>
      </c>
      <c r="AE235" s="285">
        <v>0</v>
      </c>
      <c r="AF235" s="285">
        <v>0</v>
      </c>
      <c r="AG235" s="285">
        <v>0</v>
      </c>
      <c r="AH235" s="285">
        <v>0</v>
      </c>
      <c r="AI235" s="285">
        <v>0</v>
      </c>
      <c r="AJ235" s="285">
        <v>0</v>
      </c>
      <c r="AK235" s="285">
        <v>0</v>
      </c>
      <c r="AL235" s="285">
        <v>0</v>
      </c>
      <c r="AM235" s="285">
        <v>0</v>
      </c>
      <c r="AN235" s="285">
        <v>0</v>
      </c>
      <c r="AO235" s="285">
        <v>0</v>
      </c>
      <c r="AP235" s="285">
        <v>0</v>
      </c>
      <c r="AQ235" s="285">
        <v>0</v>
      </c>
      <c r="AR235" s="285">
        <v>0</v>
      </c>
      <c r="AS235" s="285">
        <v>0</v>
      </c>
      <c r="AT235" s="285">
        <v>0</v>
      </c>
      <c r="AU235" s="285">
        <v>0</v>
      </c>
      <c r="AV235" s="285">
        <v>0</v>
      </c>
    </row>
    <row r="236" spans="1:48" x14ac:dyDescent="0.35">
      <c r="A236" s="285" t="s">
        <v>10</v>
      </c>
      <c r="B236" s="285">
        <v>1</v>
      </c>
      <c r="C236" s="285">
        <v>5410</v>
      </c>
      <c r="D236" s="285">
        <v>5</v>
      </c>
      <c r="E236" s="285" t="s">
        <v>250</v>
      </c>
      <c r="F236" s="285"/>
      <c r="G236" s="285">
        <v>0</v>
      </c>
      <c r="H236" s="285">
        <v>0</v>
      </c>
      <c r="I236" s="285">
        <v>0</v>
      </c>
      <c r="J236" s="285">
        <v>0</v>
      </c>
      <c r="K236" s="285">
        <v>0</v>
      </c>
      <c r="L236" s="285">
        <v>1215192.51</v>
      </c>
      <c r="M236" s="285">
        <v>0</v>
      </c>
      <c r="N236" s="285">
        <v>0</v>
      </c>
      <c r="O236" s="285">
        <v>0</v>
      </c>
      <c r="P236" s="285">
        <v>0</v>
      </c>
      <c r="Q236" s="285">
        <v>911394.39</v>
      </c>
      <c r="R236" s="285">
        <v>0</v>
      </c>
      <c r="S236" s="285">
        <v>1484367.69</v>
      </c>
      <c r="T236" s="285">
        <v>0</v>
      </c>
      <c r="U236" s="285">
        <v>0</v>
      </c>
      <c r="V236" s="285">
        <v>0</v>
      </c>
      <c r="W236" s="285">
        <v>0</v>
      </c>
      <c r="X236" s="285">
        <v>0</v>
      </c>
      <c r="Y236" s="285">
        <v>0</v>
      </c>
      <c r="Z236" s="285">
        <v>1114577.93</v>
      </c>
      <c r="AA236" s="285">
        <v>-812.6</v>
      </c>
      <c r="AB236" s="285">
        <v>0</v>
      </c>
      <c r="AC236" s="285">
        <v>0</v>
      </c>
      <c r="AD236" s="285">
        <v>0</v>
      </c>
      <c r="AE236" s="285">
        <v>2179345.88</v>
      </c>
      <c r="AF236" s="285">
        <v>749.56</v>
      </c>
      <c r="AG236" s="285">
        <v>-1267.54</v>
      </c>
      <c r="AH236" s="285">
        <v>0</v>
      </c>
      <c r="AI236" s="285">
        <v>0</v>
      </c>
      <c r="AJ236" s="285">
        <v>0</v>
      </c>
      <c r="AK236" s="285">
        <v>0</v>
      </c>
      <c r="AL236" s="285">
        <v>0</v>
      </c>
      <c r="AM236" s="285">
        <v>0</v>
      </c>
      <c r="AN236" s="285">
        <v>1136564.9099999999</v>
      </c>
      <c r="AO236" s="285">
        <v>0</v>
      </c>
      <c r="AP236" s="285">
        <v>0</v>
      </c>
      <c r="AQ236" s="285">
        <v>0</v>
      </c>
      <c r="AR236" s="285">
        <v>0</v>
      </c>
      <c r="AS236" s="285">
        <v>0</v>
      </c>
      <c r="AT236" s="285">
        <v>0</v>
      </c>
      <c r="AU236" s="285">
        <v>0</v>
      </c>
      <c r="AV236" s="285">
        <v>0</v>
      </c>
    </row>
    <row r="237" spans="1:48" x14ac:dyDescent="0.35">
      <c r="A237" s="285" t="s">
        <v>10</v>
      </c>
      <c r="B237" s="285">
        <v>1</v>
      </c>
      <c r="C237" s="285">
        <v>5411</v>
      </c>
      <c r="D237" s="285">
        <v>5</v>
      </c>
      <c r="E237" s="285" t="s">
        <v>251</v>
      </c>
      <c r="F237" s="285"/>
      <c r="G237" s="285">
        <v>0</v>
      </c>
      <c r="H237" s="285">
        <v>0</v>
      </c>
      <c r="I237" s="285">
        <v>0</v>
      </c>
      <c r="J237" s="285">
        <v>0</v>
      </c>
      <c r="K237" s="285">
        <v>0</v>
      </c>
      <c r="L237" s="285">
        <v>0</v>
      </c>
      <c r="M237" s="285">
        <v>0</v>
      </c>
      <c r="N237" s="285">
        <v>0</v>
      </c>
      <c r="O237" s="285">
        <v>0</v>
      </c>
      <c r="P237" s="285">
        <v>0</v>
      </c>
      <c r="Q237" s="285">
        <v>0</v>
      </c>
      <c r="R237" s="285">
        <v>0</v>
      </c>
      <c r="S237" s="285">
        <v>0</v>
      </c>
      <c r="T237" s="285">
        <v>0</v>
      </c>
      <c r="U237" s="285">
        <v>0</v>
      </c>
      <c r="V237" s="285">
        <v>0</v>
      </c>
      <c r="W237" s="285">
        <v>0</v>
      </c>
      <c r="X237" s="285">
        <v>0</v>
      </c>
      <c r="Y237" s="285">
        <v>0</v>
      </c>
      <c r="Z237" s="285">
        <v>0</v>
      </c>
      <c r="AA237" s="285">
        <v>0</v>
      </c>
      <c r="AB237" s="285">
        <v>0</v>
      </c>
      <c r="AC237" s="285">
        <v>0</v>
      </c>
      <c r="AD237" s="285">
        <v>0</v>
      </c>
      <c r="AE237" s="285">
        <v>0</v>
      </c>
      <c r="AF237" s="285">
        <v>0</v>
      </c>
      <c r="AG237" s="285">
        <v>0</v>
      </c>
      <c r="AH237" s="285">
        <v>0</v>
      </c>
      <c r="AI237" s="285">
        <v>0</v>
      </c>
      <c r="AJ237" s="285">
        <v>0</v>
      </c>
      <c r="AK237" s="285">
        <v>0</v>
      </c>
      <c r="AL237" s="285">
        <v>0</v>
      </c>
      <c r="AM237" s="285">
        <v>0</v>
      </c>
      <c r="AN237" s="285">
        <v>0</v>
      </c>
      <c r="AO237" s="285">
        <v>0</v>
      </c>
      <c r="AP237" s="285">
        <v>0</v>
      </c>
      <c r="AQ237" s="285">
        <v>0</v>
      </c>
      <c r="AR237" s="285">
        <v>0</v>
      </c>
      <c r="AS237" s="285">
        <v>0</v>
      </c>
      <c r="AT237" s="285">
        <v>0</v>
      </c>
      <c r="AU237" s="285">
        <v>0</v>
      </c>
      <c r="AV237" s="285">
        <v>0</v>
      </c>
    </row>
    <row r="238" spans="1:48" x14ac:dyDescent="0.35">
      <c r="A238" s="285" t="s">
        <v>10</v>
      </c>
      <c r="B238" s="285">
        <v>1</v>
      </c>
      <c r="C238" s="285">
        <v>5412</v>
      </c>
      <c r="D238" s="285">
        <v>5</v>
      </c>
      <c r="E238" s="285" t="s">
        <v>252</v>
      </c>
      <c r="F238" s="285"/>
      <c r="G238" s="285">
        <v>0</v>
      </c>
      <c r="H238" s="285">
        <v>0</v>
      </c>
      <c r="I238" s="285">
        <v>0</v>
      </c>
      <c r="J238" s="285">
        <v>0</v>
      </c>
      <c r="K238" s="285">
        <v>22008.55</v>
      </c>
      <c r="L238" s="285">
        <v>30000</v>
      </c>
      <c r="M238" s="285">
        <v>20144.57</v>
      </c>
      <c r="N238" s="285">
        <v>48777.81</v>
      </c>
      <c r="O238" s="285">
        <v>5457.53</v>
      </c>
      <c r="P238" s="285">
        <v>0</v>
      </c>
      <c r="Q238" s="285">
        <v>-120431.73</v>
      </c>
      <c r="R238" s="285">
        <v>142137.19</v>
      </c>
      <c r="S238" s="285">
        <v>-118388.25</v>
      </c>
      <c r="T238" s="285">
        <v>0</v>
      </c>
      <c r="U238" s="285">
        <v>0</v>
      </c>
      <c r="V238" s="285">
        <v>19523.099999999999</v>
      </c>
      <c r="W238" s="285">
        <v>1279.27</v>
      </c>
      <c r="X238" s="285">
        <v>2197.5</v>
      </c>
      <c r="Y238" s="285">
        <v>7167.72</v>
      </c>
      <c r="Z238" s="285">
        <v>18257.16</v>
      </c>
      <c r="AA238" s="285">
        <v>31122.95</v>
      </c>
      <c r="AB238" s="285">
        <v>34317.82</v>
      </c>
      <c r="AC238" s="285">
        <v>181920.24</v>
      </c>
      <c r="AD238" s="285">
        <v>5759.75</v>
      </c>
      <c r="AE238" s="285">
        <v>138920.34</v>
      </c>
      <c r="AF238" s="285">
        <v>80452.460000000006</v>
      </c>
      <c r="AG238" s="285">
        <v>-290045.86</v>
      </c>
      <c r="AH238" s="285">
        <v>0</v>
      </c>
      <c r="AI238" s="285">
        <v>0</v>
      </c>
      <c r="AJ238" s="285">
        <v>68561.36</v>
      </c>
      <c r="AK238" s="285">
        <v>211388.78</v>
      </c>
      <c r="AL238" s="285">
        <v>232705.28</v>
      </c>
      <c r="AM238" s="285">
        <v>137582.46</v>
      </c>
      <c r="AN238" s="285">
        <v>27078.68</v>
      </c>
      <c r="AO238" s="285">
        <v>211143.02</v>
      </c>
      <c r="AP238" s="285">
        <v>8680.6200000000008</v>
      </c>
      <c r="AQ238" s="285">
        <v>0</v>
      </c>
      <c r="AR238" s="285">
        <v>0</v>
      </c>
      <c r="AS238" s="285">
        <v>0</v>
      </c>
      <c r="AT238" s="285">
        <v>0</v>
      </c>
      <c r="AU238" s="285">
        <v>0</v>
      </c>
      <c r="AV238" s="285">
        <v>0</v>
      </c>
    </row>
    <row r="239" spans="1:48" x14ac:dyDescent="0.35">
      <c r="A239" s="285" t="s">
        <v>10</v>
      </c>
      <c r="B239" s="285">
        <v>1</v>
      </c>
      <c r="C239" s="285">
        <v>5413</v>
      </c>
      <c r="D239" s="285">
        <v>5</v>
      </c>
      <c r="E239" s="285" t="s">
        <v>253</v>
      </c>
      <c r="F239" s="285"/>
      <c r="G239" s="285">
        <v>0</v>
      </c>
      <c r="H239" s="285">
        <v>0</v>
      </c>
      <c r="I239" s="285">
        <v>0</v>
      </c>
      <c r="J239" s="285">
        <v>0</v>
      </c>
      <c r="K239" s="285">
        <v>0</v>
      </c>
      <c r="L239" s="285">
        <v>0</v>
      </c>
      <c r="M239" s="285">
        <v>0</v>
      </c>
      <c r="N239" s="285">
        <v>0</v>
      </c>
      <c r="O239" s="285">
        <v>0</v>
      </c>
      <c r="P239" s="285">
        <v>0</v>
      </c>
      <c r="Q239" s="285">
        <v>0</v>
      </c>
      <c r="R239" s="285">
        <v>0</v>
      </c>
      <c r="S239" s="285">
        <v>43.35</v>
      </c>
      <c r="T239" s="285">
        <v>0</v>
      </c>
      <c r="U239" s="285">
        <v>0</v>
      </c>
      <c r="V239" s="285">
        <v>0</v>
      </c>
      <c r="W239" s="285">
        <v>0</v>
      </c>
      <c r="X239" s="285">
        <v>0</v>
      </c>
      <c r="Y239" s="285">
        <v>0</v>
      </c>
      <c r="Z239" s="285">
        <v>0</v>
      </c>
      <c r="AA239" s="285">
        <v>1300</v>
      </c>
      <c r="AB239" s="285">
        <v>3868.64</v>
      </c>
      <c r="AC239" s="285">
        <v>28.9</v>
      </c>
      <c r="AD239" s="285">
        <v>0</v>
      </c>
      <c r="AE239" s="285">
        <v>584.4</v>
      </c>
      <c r="AF239" s="285">
        <v>4730.37</v>
      </c>
      <c r="AG239" s="285">
        <v>8273.06</v>
      </c>
      <c r="AH239" s="285">
        <v>0</v>
      </c>
      <c r="AI239" s="285">
        <v>0</v>
      </c>
      <c r="AJ239" s="285">
        <v>0</v>
      </c>
      <c r="AK239" s="285">
        <v>9.9499999999999993</v>
      </c>
      <c r="AL239" s="285">
        <v>11.25</v>
      </c>
      <c r="AM239" s="285">
        <v>26.69</v>
      </c>
      <c r="AN239" s="285">
        <v>2800</v>
      </c>
      <c r="AO239" s="285">
        <v>3571.28</v>
      </c>
      <c r="AP239" s="285">
        <v>5900</v>
      </c>
      <c r="AQ239" s="285">
        <v>0</v>
      </c>
      <c r="AR239" s="285">
        <v>0</v>
      </c>
      <c r="AS239" s="285">
        <v>0</v>
      </c>
      <c r="AT239" s="285">
        <v>0</v>
      </c>
      <c r="AU239" s="285">
        <v>0</v>
      </c>
      <c r="AV239" s="285">
        <v>0</v>
      </c>
    </row>
    <row r="240" spans="1:48" x14ac:dyDescent="0.35">
      <c r="A240" s="285" t="s">
        <v>10</v>
      </c>
      <c r="B240" s="285">
        <v>1</v>
      </c>
      <c r="C240" s="285">
        <v>5415</v>
      </c>
      <c r="D240" s="285">
        <v>5</v>
      </c>
      <c r="E240" s="285" t="s">
        <v>254</v>
      </c>
      <c r="F240" s="285"/>
      <c r="G240" s="285">
        <v>0</v>
      </c>
      <c r="H240" s="285">
        <v>1439.88</v>
      </c>
      <c r="I240" s="285">
        <v>2623.69</v>
      </c>
      <c r="J240" s="285">
        <v>1411.92</v>
      </c>
      <c r="K240" s="285">
        <v>2586.56</v>
      </c>
      <c r="L240" s="285">
        <v>1907.09</v>
      </c>
      <c r="M240" s="285">
        <v>2050.23</v>
      </c>
      <c r="N240" s="285">
        <v>2080.5500000000002</v>
      </c>
      <c r="O240" s="285">
        <v>1856.47</v>
      </c>
      <c r="P240" s="285">
        <v>1408.74</v>
      </c>
      <c r="Q240" s="285">
        <v>26729.42</v>
      </c>
      <c r="R240" s="285">
        <v>1834.5</v>
      </c>
      <c r="S240" s="285">
        <v>-12351.47</v>
      </c>
      <c r="T240" s="285">
        <v>0</v>
      </c>
      <c r="U240" s="285">
        <v>0</v>
      </c>
      <c r="V240" s="285">
        <v>1771.65</v>
      </c>
      <c r="W240" s="285">
        <v>1703.37</v>
      </c>
      <c r="X240" s="285">
        <v>1272.2</v>
      </c>
      <c r="Y240" s="285">
        <v>2036.7</v>
      </c>
      <c r="Z240" s="285">
        <v>24782.87</v>
      </c>
      <c r="AA240" s="285">
        <v>1436.86</v>
      </c>
      <c r="AB240" s="285">
        <v>1349.82</v>
      </c>
      <c r="AC240" s="285">
        <v>2620.1799999999998</v>
      </c>
      <c r="AD240" s="285">
        <v>1250.98</v>
      </c>
      <c r="AE240" s="285">
        <v>1768.5</v>
      </c>
      <c r="AF240" s="285">
        <v>2386.4499999999998</v>
      </c>
      <c r="AG240" s="285">
        <v>-1314.2</v>
      </c>
      <c r="AH240" s="285">
        <v>0</v>
      </c>
      <c r="AI240" s="285">
        <v>0</v>
      </c>
      <c r="AJ240" s="285">
        <v>1166.96</v>
      </c>
      <c r="AK240" s="285">
        <v>1767.85</v>
      </c>
      <c r="AL240" s="285">
        <v>1205.17</v>
      </c>
      <c r="AM240" s="285">
        <v>1223.8699999999999</v>
      </c>
      <c r="AN240" s="285">
        <v>1984.76</v>
      </c>
      <c r="AO240" s="285">
        <v>24361.03</v>
      </c>
      <c r="AP240" s="285">
        <v>1728.54</v>
      </c>
      <c r="AQ240" s="285">
        <v>0</v>
      </c>
      <c r="AR240" s="285">
        <v>0</v>
      </c>
      <c r="AS240" s="285">
        <v>0</v>
      </c>
      <c r="AT240" s="285">
        <v>0</v>
      </c>
      <c r="AU240" s="285">
        <v>0</v>
      </c>
      <c r="AV240" s="285">
        <v>0</v>
      </c>
    </row>
    <row r="241" spans="1:48" x14ac:dyDescent="0.35">
      <c r="A241" s="285" t="s">
        <v>10</v>
      </c>
      <c r="B241" s="285">
        <v>1</v>
      </c>
      <c r="C241" s="285">
        <v>5416</v>
      </c>
      <c r="D241" s="285">
        <v>5</v>
      </c>
      <c r="E241" s="285" t="s">
        <v>255</v>
      </c>
      <c r="F241" s="285"/>
      <c r="G241" s="285">
        <v>0</v>
      </c>
      <c r="H241" s="285">
        <v>1100.3900000000001</v>
      </c>
      <c r="I241" s="285">
        <v>2393.73</v>
      </c>
      <c r="J241" s="285">
        <v>166.45</v>
      </c>
      <c r="K241" s="285">
        <v>52.71</v>
      </c>
      <c r="L241" s="285">
        <v>53.6</v>
      </c>
      <c r="M241" s="285">
        <v>0</v>
      </c>
      <c r="N241" s="285">
        <v>115.9</v>
      </c>
      <c r="O241" s="285">
        <v>4777.58</v>
      </c>
      <c r="P241" s="285">
        <v>466.15</v>
      </c>
      <c r="Q241" s="285">
        <v>53.45</v>
      </c>
      <c r="R241" s="285">
        <v>929.3</v>
      </c>
      <c r="S241" s="285">
        <v>136.66999999999999</v>
      </c>
      <c r="T241" s="285">
        <v>0</v>
      </c>
      <c r="U241" s="285">
        <v>0</v>
      </c>
      <c r="V241" s="285">
        <v>725.7</v>
      </c>
      <c r="W241" s="285">
        <v>813.15</v>
      </c>
      <c r="X241" s="285">
        <v>115.88</v>
      </c>
      <c r="Y241" s="285">
        <v>115.66</v>
      </c>
      <c r="Z241" s="285">
        <v>117.39</v>
      </c>
      <c r="AA241" s="285">
        <v>116.82</v>
      </c>
      <c r="AB241" s="285">
        <v>116.51</v>
      </c>
      <c r="AC241" s="285">
        <v>65.75</v>
      </c>
      <c r="AD241" s="285">
        <v>65.75</v>
      </c>
      <c r="AE241" s="285">
        <v>65.75</v>
      </c>
      <c r="AF241" s="285">
        <v>65.75</v>
      </c>
      <c r="AG241" s="285">
        <v>65.75</v>
      </c>
      <c r="AH241" s="285">
        <v>0</v>
      </c>
      <c r="AI241" s="285">
        <v>0</v>
      </c>
      <c r="AJ241" s="285">
        <v>65.75</v>
      </c>
      <c r="AK241" s="285">
        <v>65.75</v>
      </c>
      <c r="AL241" s="285">
        <v>554.74</v>
      </c>
      <c r="AM241" s="285">
        <v>1502.03</v>
      </c>
      <c r="AN241" s="285">
        <v>661.68</v>
      </c>
      <c r="AO241" s="285">
        <v>928.07</v>
      </c>
      <c r="AP241" s="285">
        <v>65.75</v>
      </c>
      <c r="AQ241" s="285">
        <v>0</v>
      </c>
      <c r="AR241" s="285">
        <v>0</v>
      </c>
      <c r="AS241" s="285">
        <v>0</v>
      </c>
      <c r="AT241" s="285">
        <v>0</v>
      </c>
      <c r="AU241" s="285">
        <v>0</v>
      </c>
      <c r="AV241" s="285">
        <v>0</v>
      </c>
    </row>
    <row r="242" spans="1:48" x14ac:dyDescent="0.35">
      <c r="A242" s="285" t="s">
        <v>10</v>
      </c>
      <c r="B242" s="285">
        <v>1</v>
      </c>
      <c r="C242" s="285">
        <v>5417</v>
      </c>
      <c r="D242" s="285">
        <v>5</v>
      </c>
      <c r="E242" s="285" t="s">
        <v>256</v>
      </c>
      <c r="F242" s="285"/>
      <c r="G242" s="285">
        <v>0</v>
      </c>
      <c r="H242" s="285">
        <v>0</v>
      </c>
      <c r="I242" s="285">
        <v>0</v>
      </c>
      <c r="J242" s="285">
        <v>0</v>
      </c>
      <c r="K242" s="285">
        <v>0</v>
      </c>
      <c r="L242" s="285">
        <v>389.3</v>
      </c>
      <c r="M242" s="285">
        <v>0</v>
      </c>
      <c r="N242" s="285">
        <v>0</v>
      </c>
      <c r="O242" s="285">
        <v>0</v>
      </c>
      <c r="P242" s="285">
        <v>0</v>
      </c>
      <c r="Q242" s="285">
        <v>0</v>
      </c>
      <c r="R242" s="285">
        <v>0</v>
      </c>
      <c r="S242" s="285">
        <v>0</v>
      </c>
      <c r="T242" s="285">
        <v>0</v>
      </c>
      <c r="U242" s="285">
        <v>0</v>
      </c>
      <c r="V242" s="285">
        <v>0</v>
      </c>
      <c r="W242" s="285">
        <v>0</v>
      </c>
      <c r="X242" s="285">
        <v>0</v>
      </c>
      <c r="Y242" s="285">
        <v>0</v>
      </c>
      <c r="Z242" s="285">
        <v>0</v>
      </c>
      <c r="AA242" s="285">
        <v>0</v>
      </c>
      <c r="AB242" s="285">
        <v>0</v>
      </c>
      <c r="AC242" s="285">
        <v>0</v>
      </c>
      <c r="AD242" s="285">
        <v>5952.85</v>
      </c>
      <c r="AE242" s="285">
        <v>0</v>
      </c>
      <c r="AF242" s="285">
        <v>0</v>
      </c>
      <c r="AG242" s="285">
        <v>4939.2299999999996</v>
      </c>
      <c r="AH242" s="285">
        <v>0</v>
      </c>
      <c r="AI242" s="285">
        <v>0</v>
      </c>
      <c r="AJ242" s="285">
        <v>0</v>
      </c>
      <c r="AK242" s="285">
        <v>0</v>
      </c>
      <c r="AL242" s="285">
        <v>0</v>
      </c>
      <c r="AM242" s="285">
        <v>0</v>
      </c>
      <c r="AN242" s="285">
        <v>287.44</v>
      </c>
      <c r="AO242" s="285">
        <v>0</v>
      </c>
      <c r="AP242" s="285">
        <v>0</v>
      </c>
      <c r="AQ242" s="285">
        <v>0</v>
      </c>
      <c r="AR242" s="285">
        <v>0</v>
      </c>
      <c r="AS242" s="285">
        <v>0</v>
      </c>
      <c r="AT242" s="285">
        <v>0</v>
      </c>
      <c r="AU242" s="285">
        <v>0</v>
      </c>
      <c r="AV242" s="285">
        <v>0</v>
      </c>
    </row>
    <row r="243" spans="1:48" x14ac:dyDescent="0.35">
      <c r="A243" s="285" t="s">
        <v>10</v>
      </c>
      <c r="B243" s="285">
        <v>1</v>
      </c>
      <c r="C243" s="285">
        <v>5418</v>
      </c>
      <c r="D243" s="285">
        <v>5</v>
      </c>
      <c r="E243" s="285" t="s">
        <v>257</v>
      </c>
      <c r="F243" s="285"/>
      <c r="G243" s="285">
        <v>0</v>
      </c>
      <c r="H243" s="285">
        <v>0</v>
      </c>
      <c r="I243" s="285">
        <v>1024.71</v>
      </c>
      <c r="J243" s="285">
        <v>0</v>
      </c>
      <c r="K243" s="285">
        <v>628.04999999999995</v>
      </c>
      <c r="L243" s="285">
        <v>2529.5</v>
      </c>
      <c r="M243" s="285">
        <v>1207.24</v>
      </c>
      <c r="N243" s="285">
        <v>0</v>
      </c>
      <c r="O243" s="285">
        <v>5388.01</v>
      </c>
      <c r="P243" s="285">
        <v>0</v>
      </c>
      <c r="Q243" s="285">
        <v>0</v>
      </c>
      <c r="R243" s="285">
        <v>0</v>
      </c>
      <c r="S243" s="285">
        <v>0</v>
      </c>
      <c r="T243" s="285">
        <v>0</v>
      </c>
      <c r="U243" s="285">
        <v>0</v>
      </c>
      <c r="V243" s="285">
        <v>0</v>
      </c>
      <c r="W243" s="285">
        <v>0</v>
      </c>
      <c r="X243" s="285">
        <v>2405.75</v>
      </c>
      <c r="Y243" s="285">
        <v>1156.93</v>
      </c>
      <c r="Z243" s="285">
        <v>954.01</v>
      </c>
      <c r="AA243" s="285">
        <v>0</v>
      </c>
      <c r="AB243" s="285">
        <v>4321.68</v>
      </c>
      <c r="AC243" s="285">
        <v>0</v>
      </c>
      <c r="AD243" s="285">
        <v>10668.42</v>
      </c>
      <c r="AE243" s="285">
        <v>0</v>
      </c>
      <c r="AF243" s="285">
        <v>21737.94</v>
      </c>
      <c r="AG243" s="285">
        <v>5041.71</v>
      </c>
      <c r="AH243" s="285">
        <v>0</v>
      </c>
      <c r="AI243" s="285">
        <v>0</v>
      </c>
      <c r="AJ243" s="285">
        <v>1142.57</v>
      </c>
      <c r="AK243" s="285">
        <v>0</v>
      </c>
      <c r="AL243" s="285">
        <v>1172.75</v>
      </c>
      <c r="AM243" s="285">
        <v>11002.8</v>
      </c>
      <c r="AN243" s="285">
        <v>146.6</v>
      </c>
      <c r="AO243" s="285">
        <v>122.16</v>
      </c>
      <c r="AP243" s="285">
        <v>0</v>
      </c>
      <c r="AQ243" s="285">
        <v>48.87</v>
      </c>
      <c r="AR243" s="285">
        <v>0</v>
      </c>
      <c r="AS243" s="285">
        <v>0</v>
      </c>
      <c r="AT243" s="285">
        <v>0</v>
      </c>
      <c r="AU243" s="285">
        <v>0</v>
      </c>
      <c r="AV243" s="285">
        <v>0</v>
      </c>
    </row>
    <row r="244" spans="1:48" x14ac:dyDescent="0.35">
      <c r="A244" s="285" t="s">
        <v>10</v>
      </c>
      <c r="B244" s="285">
        <v>1</v>
      </c>
      <c r="C244" s="285">
        <v>5419</v>
      </c>
      <c r="D244" s="285">
        <v>5</v>
      </c>
      <c r="E244" s="285" t="s">
        <v>258</v>
      </c>
      <c r="F244" s="285"/>
      <c r="G244" s="285">
        <v>0</v>
      </c>
      <c r="H244" s="285">
        <v>0</v>
      </c>
      <c r="I244" s="285">
        <v>0</v>
      </c>
      <c r="J244" s="285">
        <v>0</v>
      </c>
      <c r="K244" s="285">
        <v>0</v>
      </c>
      <c r="L244" s="285">
        <v>0</v>
      </c>
      <c r="M244" s="285">
        <v>0</v>
      </c>
      <c r="N244" s="285">
        <v>0</v>
      </c>
      <c r="O244" s="285">
        <v>0</v>
      </c>
      <c r="P244" s="285">
        <v>0</v>
      </c>
      <c r="Q244" s="285">
        <v>0</v>
      </c>
      <c r="R244" s="285">
        <v>0</v>
      </c>
      <c r="S244" s="285">
        <v>71.25</v>
      </c>
      <c r="T244" s="285">
        <v>0</v>
      </c>
      <c r="U244" s="285">
        <v>0</v>
      </c>
      <c r="V244" s="285">
        <v>0</v>
      </c>
      <c r="W244" s="285">
        <v>0</v>
      </c>
      <c r="X244" s="285">
        <v>0</v>
      </c>
      <c r="Y244" s="285">
        <v>0</v>
      </c>
      <c r="Z244" s="285">
        <v>0</v>
      </c>
      <c r="AA244" s="285">
        <v>0</v>
      </c>
      <c r="AB244" s="285">
        <v>0</v>
      </c>
      <c r="AC244" s="285">
        <v>0</v>
      </c>
      <c r="AD244" s="285">
        <v>0</v>
      </c>
      <c r="AE244" s="285">
        <v>0</v>
      </c>
      <c r="AF244" s="285">
        <v>0</v>
      </c>
      <c r="AG244" s="285">
        <v>0</v>
      </c>
      <c r="AH244" s="285">
        <v>0</v>
      </c>
      <c r="AI244" s="285">
        <v>0</v>
      </c>
      <c r="AJ244" s="285">
        <v>0</v>
      </c>
      <c r="AK244" s="285">
        <v>0</v>
      </c>
      <c r="AL244" s="285">
        <v>0</v>
      </c>
      <c r="AM244" s="285">
        <v>0</v>
      </c>
      <c r="AN244" s="285">
        <v>0</v>
      </c>
      <c r="AO244" s="285">
        <v>0</v>
      </c>
      <c r="AP244" s="285">
        <v>0</v>
      </c>
      <c r="AQ244" s="285">
        <v>0</v>
      </c>
      <c r="AR244" s="285">
        <v>0</v>
      </c>
      <c r="AS244" s="285">
        <v>0</v>
      </c>
      <c r="AT244" s="285">
        <v>0</v>
      </c>
      <c r="AU244" s="285">
        <v>0</v>
      </c>
      <c r="AV244" s="285">
        <v>0</v>
      </c>
    </row>
    <row r="245" spans="1:48" x14ac:dyDescent="0.35">
      <c r="A245" s="285" t="s">
        <v>10</v>
      </c>
      <c r="B245" s="285">
        <v>1</v>
      </c>
      <c r="C245" s="285">
        <v>5420</v>
      </c>
      <c r="D245" s="285">
        <v>5</v>
      </c>
      <c r="E245" s="285" t="s">
        <v>259</v>
      </c>
      <c r="F245" s="285"/>
      <c r="G245" s="285">
        <v>0</v>
      </c>
      <c r="H245" s="285">
        <v>519.71</v>
      </c>
      <c r="I245" s="285">
        <v>519.71</v>
      </c>
      <c r="J245" s="285">
        <v>519.71</v>
      </c>
      <c r="K245" s="285">
        <v>519.65</v>
      </c>
      <c r="L245" s="285">
        <v>452.82</v>
      </c>
      <c r="M245" s="285">
        <v>452.82</v>
      </c>
      <c r="N245" s="285">
        <v>452.82</v>
      </c>
      <c r="O245" s="285">
        <v>452.82</v>
      </c>
      <c r="P245" s="285">
        <v>452.82</v>
      </c>
      <c r="Q245" s="285">
        <v>452.82</v>
      </c>
      <c r="R245" s="285">
        <v>452.82</v>
      </c>
      <c r="S245" s="285">
        <v>452.82</v>
      </c>
      <c r="T245" s="285">
        <v>0</v>
      </c>
      <c r="U245" s="285">
        <v>0</v>
      </c>
      <c r="V245" s="285">
        <v>452.82</v>
      </c>
      <c r="W245" s="285">
        <v>922</v>
      </c>
      <c r="X245" s="285">
        <v>452.82</v>
      </c>
      <c r="Y245" s="285">
        <v>452.82</v>
      </c>
      <c r="Z245" s="285">
        <v>452.82</v>
      </c>
      <c r="AA245" s="285">
        <v>452.82</v>
      </c>
      <c r="AB245" s="285">
        <v>452.82</v>
      </c>
      <c r="AC245" s="285">
        <v>1047.82</v>
      </c>
      <c r="AD245" s="285">
        <v>452.82</v>
      </c>
      <c r="AE245" s="285">
        <v>452.82</v>
      </c>
      <c r="AF245" s="285">
        <v>452.82</v>
      </c>
      <c r="AG245" s="285">
        <v>452.82</v>
      </c>
      <c r="AH245" s="285">
        <v>0</v>
      </c>
      <c r="AI245" s="285">
        <v>0</v>
      </c>
      <c r="AJ245" s="285">
        <v>452.81</v>
      </c>
      <c r="AK245" s="285">
        <v>452.81</v>
      </c>
      <c r="AL245" s="285">
        <v>452.81</v>
      </c>
      <c r="AM245" s="285">
        <v>452.81</v>
      </c>
      <c r="AN245" s="285">
        <v>452.81</v>
      </c>
      <c r="AO245" s="285">
        <v>697.14</v>
      </c>
      <c r="AP245" s="285">
        <v>452.81</v>
      </c>
      <c r="AQ245" s="285">
        <v>0</v>
      </c>
      <c r="AR245" s="285">
        <v>0</v>
      </c>
      <c r="AS245" s="285">
        <v>0</v>
      </c>
      <c r="AT245" s="285">
        <v>0</v>
      </c>
      <c r="AU245" s="285">
        <v>0</v>
      </c>
      <c r="AV245" s="285">
        <v>0</v>
      </c>
    </row>
    <row r="246" spans="1:48" x14ac:dyDescent="0.35">
      <c r="A246" s="285" t="s">
        <v>10</v>
      </c>
      <c r="B246" s="285">
        <v>1</v>
      </c>
      <c r="C246" s="285">
        <v>5421</v>
      </c>
      <c r="D246" s="285">
        <v>5</v>
      </c>
      <c r="E246" s="285" t="s">
        <v>260</v>
      </c>
      <c r="F246" s="285"/>
      <c r="G246" s="285">
        <v>0</v>
      </c>
      <c r="H246" s="285">
        <v>944.97</v>
      </c>
      <c r="I246" s="285">
        <v>764.74</v>
      </c>
      <c r="J246" s="285">
        <v>0</v>
      </c>
      <c r="K246" s="285">
        <v>1605.19</v>
      </c>
      <c r="L246" s="285">
        <v>24.1</v>
      </c>
      <c r="M246" s="285">
        <v>0</v>
      </c>
      <c r="N246" s="285">
        <v>0</v>
      </c>
      <c r="O246" s="285">
        <v>1214.81</v>
      </c>
      <c r="P246" s="285">
        <v>109.15</v>
      </c>
      <c r="Q246" s="285">
        <v>49.33</v>
      </c>
      <c r="R246" s="285">
        <v>0</v>
      </c>
      <c r="S246" s="285">
        <v>206.87</v>
      </c>
      <c r="T246" s="285">
        <v>0</v>
      </c>
      <c r="U246" s="285">
        <v>0</v>
      </c>
      <c r="V246" s="285">
        <v>0</v>
      </c>
      <c r="W246" s="285">
        <v>1323.32</v>
      </c>
      <c r="X246" s="285">
        <v>191.31</v>
      </c>
      <c r="Y246" s="285">
        <v>0</v>
      </c>
      <c r="Z246" s="285">
        <v>0</v>
      </c>
      <c r="AA246" s="285">
        <v>135.96</v>
      </c>
      <c r="AB246" s="285">
        <v>0</v>
      </c>
      <c r="AC246" s="285">
        <v>630.07000000000005</v>
      </c>
      <c r="AD246" s="285">
        <v>3946.61</v>
      </c>
      <c r="AE246" s="285">
        <v>8703.65</v>
      </c>
      <c r="AF246" s="285">
        <v>480.89</v>
      </c>
      <c r="AG246" s="285">
        <v>390.9</v>
      </c>
      <c r="AH246" s="285">
        <v>0</v>
      </c>
      <c r="AI246" s="285">
        <v>0</v>
      </c>
      <c r="AJ246" s="285">
        <v>0</v>
      </c>
      <c r="AK246" s="285">
        <v>0</v>
      </c>
      <c r="AL246" s="285">
        <v>0</v>
      </c>
      <c r="AM246" s="285">
        <v>40.24</v>
      </c>
      <c r="AN246" s="285">
        <v>644.46</v>
      </c>
      <c r="AO246" s="285">
        <v>0</v>
      </c>
      <c r="AP246" s="285">
        <v>0</v>
      </c>
      <c r="AQ246" s="285">
        <v>0</v>
      </c>
      <c r="AR246" s="285">
        <v>0</v>
      </c>
      <c r="AS246" s="285">
        <v>0</v>
      </c>
      <c r="AT246" s="285">
        <v>0</v>
      </c>
      <c r="AU246" s="285">
        <v>0</v>
      </c>
      <c r="AV246" s="285">
        <v>0</v>
      </c>
    </row>
    <row r="247" spans="1:48" x14ac:dyDescent="0.35">
      <c r="A247" s="285" t="s">
        <v>10</v>
      </c>
      <c r="B247" s="285">
        <v>1</v>
      </c>
      <c r="C247" s="285">
        <v>5422</v>
      </c>
      <c r="D247" s="285">
        <v>5</v>
      </c>
      <c r="E247" s="285" t="s">
        <v>261</v>
      </c>
      <c r="F247" s="285"/>
      <c r="G247" s="285">
        <v>0</v>
      </c>
      <c r="H247" s="285">
        <v>0</v>
      </c>
      <c r="I247" s="285">
        <v>0</v>
      </c>
      <c r="J247" s="285">
        <v>0</v>
      </c>
      <c r="K247" s="285">
        <v>0</v>
      </c>
      <c r="L247" s="285">
        <v>0</v>
      </c>
      <c r="M247" s="285">
        <v>0</v>
      </c>
      <c r="N247" s="285">
        <v>0</v>
      </c>
      <c r="O247" s="285">
        <v>0</v>
      </c>
      <c r="P247" s="285">
        <v>0</v>
      </c>
      <c r="Q247" s="285">
        <v>0</v>
      </c>
      <c r="R247" s="285">
        <v>293.67</v>
      </c>
      <c r="S247" s="285">
        <v>0</v>
      </c>
      <c r="T247" s="285">
        <v>0</v>
      </c>
      <c r="U247" s="285">
        <v>0</v>
      </c>
      <c r="V247" s="285">
        <v>0</v>
      </c>
      <c r="W247" s="285">
        <v>0</v>
      </c>
      <c r="X247" s="285">
        <v>793.33</v>
      </c>
      <c r="Y247" s="285">
        <v>2874.38</v>
      </c>
      <c r="Z247" s="285">
        <v>2874.38</v>
      </c>
      <c r="AA247" s="285">
        <v>9344.48</v>
      </c>
      <c r="AB247" s="285">
        <v>0</v>
      </c>
      <c r="AC247" s="285">
        <v>0</v>
      </c>
      <c r="AD247" s="285">
        <v>0</v>
      </c>
      <c r="AE247" s="285">
        <v>0</v>
      </c>
      <c r="AF247" s="285">
        <v>0</v>
      </c>
      <c r="AG247" s="285">
        <v>0</v>
      </c>
      <c r="AH247" s="285">
        <v>0</v>
      </c>
      <c r="AI247" s="285">
        <v>0</v>
      </c>
      <c r="AJ247" s="285">
        <v>0</v>
      </c>
      <c r="AK247" s="285">
        <v>0</v>
      </c>
      <c r="AL247" s="285">
        <v>0</v>
      </c>
      <c r="AM247" s="285">
        <v>0</v>
      </c>
      <c r="AN247" s="285">
        <v>321.93</v>
      </c>
      <c r="AO247" s="285">
        <v>356.42</v>
      </c>
      <c r="AP247" s="285">
        <v>0</v>
      </c>
      <c r="AQ247" s="285">
        <v>0</v>
      </c>
      <c r="AR247" s="285">
        <v>0</v>
      </c>
      <c r="AS247" s="285">
        <v>0</v>
      </c>
      <c r="AT247" s="285">
        <v>0</v>
      </c>
      <c r="AU247" s="285">
        <v>0</v>
      </c>
      <c r="AV247" s="285">
        <v>0</v>
      </c>
    </row>
    <row r="248" spans="1:48" x14ac:dyDescent="0.35">
      <c r="A248" s="285" t="s">
        <v>10</v>
      </c>
      <c r="B248" s="285">
        <v>1</v>
      </c>
      <c r="C248" s="285">
        <v>5423</v>
      </c>
      <c r="D248" s="285">
        <v>5</v>
      </c>
      <c r="E248" s="285" t="s">
        <v>262</v>
      </c>
      <c r="F248" s="285"/>
      <c r="G248" s="285">
        <v>0</v>
      </c>
      <c r="H248" s="285">
        <v>0</v>
      </c>
      <c r="I248" s="285">
        <v>0</v>
      </c>
      <c r="J248" s="285">
        <v>0</v>
      </c>
      <c r="K248" s="285">
        <v>0</v>
      </c>
      <c r="L248" s="285">
        <v>0</v>
      </c>
      <c r="M248" s="285">
        <v>0</v>
      </c>
      <c r="N248" s="285">
        <v>0</v>
      </c>
      <c r="O248" s="285">
        <v>0</v>
      </c>
      <c r="P248" s="285">
        <v>0</v>
      </c>
      <c r="Q248" s="285">
        <v>0</v>
      </c>
      <c r="R248" s="285">
        <v>0</v>
      </c>
      <c r="S248" s="285">
        <v>0</v>
      </c>
      <c r="T248" s="285">
        <v>0</v>
      </c>
      <c r="U248" s="285">
        <v>0</v>
      </c>
      <c r="V248" s="285">
        <v>0</v>
      </c>
      <c r="W248" s="285">
        <v>0</v>
      </c>
      <c r="X248" s="285">
        <v>5983.01</v>
      </c>
      <c r="Y248" s="285">
        <v>0</v>
      </c>
      <c r="Z248" s="285">
        <v>0</v>
      </c>
      <c r="AA248" s="285">
        <v>0</v>
      </c>
      <c r="AB248" s="285">
        <v>0</v>
      </c>
      <c r="AC248" s="285">
        <v>0</v>
      </c>
      <c r="AD248" s="285">
        <v>5952.85</v>
      </c>
      <c r="AE248" s="285">
        <v>0</v>
      </c>
      <c r="AF248" s="285">
        <v>0</v>
      </c>
      <c r="AG248" s="285">
        <v>588.6</v>
      </c>
      <c r="AH248" s="285">
        <v>0</v>
      </c>
      <c r="AI248" s="285">
        <v>0</v>
      </c>
      <c r="AJ248" s="285">
        <v>0</v>
      </c>
      <c r="AK248" s="285">
        <v>0</v>
      </c>
      <c r="AL248" s="285">
        <v>0</v>
      </c>
      <c r="AM248" s="285">
        <v>2827.1</v>
      </c>
      <c r="AN248" s="285">
        <v>0</v>
      </c>
      <c r="AO248" s="285">
        <v>963.77</v>
      </c>
      <c r="AP248" s="285">
        <v>0</v>
      </c>
      <c r="AQ248" s="285">
        <v>0</v>
      </c>
      <c r="AR248" s="285">
        <v>0</v>
      </c>
      <c r="AS248" s="285">
        <v>0</v>
      </c>
      <c r="AT248" s="285">
        <v>0</v>
      </c>
      <c r="AU248" s="285">
        <v>0</v>
      </c>
      <c r="AV248" s="285">
        <v>0</v>
      </c>
    </row>
    <row r="249" spans="1:48" x14ac:dyDescent="0.35">
      <c r="A249" s="285" t="s">
        <v>10</v>
      </c>
      <c r="B249" s="285">
        <v>1</v>
      </c>
      <c r="C249" s="285">
        <v>5425</v>
      </c>
      <c r="D249" s="285">
        <v>5</v>
      </c>
      <c r="E249" s="285" t="s">
        <v>263</v>
      </c>
      <c r="F249" s="285"/>
      <c r="G249" s="285">
        <v>0</v>
      </c>
      <c r="H249" s="285">
        <v>0</v>
      </c>
      <c r="I249" s="285">
        <v>0</v>
      </c>
      <c r="J249" s="285">
        <v>0</v>
      </c>
      <c r="K249" s="285">
        <v>0</v>
      </c>
      <c r="L249" s="285">
        <v>0</v>
      </c>
      <c r="M249" s="285">
        <v>0</v>
      </c>
      <c r="N249" s="285">
        <v>0</v>
      </c>
      <c r="O249" s="285">
        <v>0</v>
      </c>
      <c r="P249" s="285">
        <v>0</v>
      </c>
      <c r="Q249" s="285">
        <v>0</v>
      </c>
      <c r="R249" s="285">
        <v>0</v>
      </c>
      <c r="S249" s="285">
        <v>0</v>
      </c>
      <c r="T249" s="285">
        <v>0</v>
      </c>
      <c r="U249" s="285">
        <v>0</v>
      </c>
      <c r="V249" s="285">
        <v>0</v>
      </c>
      <c r="W249" s="285">
        <v>0</v>
      </c>
      <c r="X249" s="285">
        <v>0</v>
      </c>
      <c r="Y249" s="285">
        <v>0</v>
      </c>
      <c r="Z249" s="285">
        <v>0</v>
      </c>
      <c r="AA249" s="285">
        <v>0</v>
      </c>
      <c r="AB249" s="285">
        <v>0</v>
      </c>
      <c r="AC249" s="285">
        <v>0</v>
      </c>
      <c r="AD249" s="285">
        <v>0</v>
      </c>
      <c r="AE249" s="285">
        <v>0</v>
      </c>
      <c r="AF249" s="285">
        <v>0</v>
      </c>
      <c r="AG249" s="285">
        <v>0</v>
      </c>
      <c r="AH249" s="285">
        <v>0</v>
      </c>
      <c r="AI249" s="285">
        <v>0</v>
      </c>
      <c r="AJ249" s="285">
        <v>0</v>
      </c>
      <c r="AK249" s="285">
        <v>0</v>
      </c>
      <c r="AL249" s="285">
        <v>0</v>
      </c>
      <c r="AM249" s="285">
        <v>0</v>
      </c>
      <c r="AN249" s="285">
        <v>0</v>
      </c>
      <c r="AO249" s="285">
        <v>0</v>
      </c>
      <c r="AP249" s="285">
        <v>0</v>
      </c>
      <c r="AQ249" s="285">
        <v>0</v>
      </c>
      <c r="AR249" s="285">
        <v>0</v>
      </c>
      <c r="AS249" s="285">
        <v>0</v>
      </c>
      <c r="AT249" s="285">
        <v>0</v>
      </c>
      <c r="AU249" s="285">
        <v>0</v>
      </c>
      <c r="AV249" s="285">
        <v>0</v>
      </c>
    </row>
    <row r="250" spans="1:48" x14ac:dyDescent="0.35">
      <c r="A250" s="285" t="s">
        <v>10</v>
      </c>
      <c r="B250" s="285">
        <v>1</v>
      </c>
      <c r="C250" s="285">
        <v>5430</v>
      </c>
      <c r="D250" s="285">
        <v>5</v>
      </c>
      <c r="E250" s="285" t="s">
        <v>264</v>
      </c>
      <c r="F250" s="285"/>
      <c r="G250" s="285">
        <v>0</v>
      </c>
      <c r="H250" s="285">
        <v>2205.15</v>
      </c>
      <c r="I250" s="285">
        <v>521.45000000000005</v>
      </c>
      <c r="J250" s="285">
        <v>1044.53</v>
      </c>
      <c r="K250" s="285">
        <v>1349.51</v>
      </c>
      <c r="L250" s="285">
        <v>3838.22</v>
      </c>
      <c r="M250" s="285">
        <v>2171.15</v>
      </c>
      <c r="N250" s="285">
        <v>2979.28</v>
      </c>
      <c r="O250" s="285">
        <v>172.61</v>
      </c>
      <c r="P250" s="285">
        <v>452.16</v>
      </c>
      <c r="Q250" s="285">
        <v>1973.42</v>
      </c>
      <c r="R250" s="285">
        <v>773.87</v>
      </c>
      <c r="S250" s="285">
        <v>3928</v>
      </c>
      <c r="T250" s="285">
        <v>0</v>
      </c>
      <c r="U250" s="285">
        <v>0</v>
      </c>
      <c r="V250" s="285">
        <v>4525.05</v>
      </c>
      <c r="W250" s="285">
        <v>1169.23</v>
      </c>
      <c r="X250" s="285">
        <v>4200.87</v>
      </c>
      <c r="Y250" s="285">
        <v>875.34</v>
      </c>
      <c r="Z250" s="285">
        <v>905.62</v>
      </c>
      <c r="AA250" s="285">
        <v>3568.97</v>
      </c>
      <c r="AB250" s="285">
        <v>1924.18</v>
      </c>
      <c r="AC250" s="285">
        <v>1883.97</v>
      </c>
      <c r="AD250" s="285">
        <v>1631.95</v>
      </c>
      <c r="AE250" s="285">
        <v>1706.64</v>
      </c>
      <c r="AF250" s="285">
        <v>2529.2399999999998</v>
      </c>
      <c r="AG250" s="285">
        <v>2908.82</v>
      </c>
      <c r="AH250" s="285">
        <v>0</v>
      </c>
      <c r="AI250" s="285">
        <v>0</v>
      </c>
      <c r="AJ250" s="285">
        <v>1259.6500000000001</v>
      </c>
      <c r="AK250" s="285">
        <v>656.01</v>
      </c>
      <c r="AL250" s="285">
        <v>944.69</v>
      </c>
      <c r="AM250" s="285">
        <v>1211.42</v>
      </c>
      <c r="AN250" s="285">
        <v>1180.56</v>
      </c>
      <c r="AO250" s="285">
        <v>1828.49</v>
      </c>
      <c r="AP250" s="285">
        <v>2286.73</v>
      </c>
      <c r="AQ250" s="285">
        <v>0</v>
      </c>
      <c r="AR250" s="285">
        <v>0</v>
      </c>
      <c r="AS250" s="285">
        <v>0</v>
      </c>
      <c r="AT250" s="285">
        <v>0</v>
      </c>
      <c r="AU250" s="285">
        <v>0</v>
      </c>
      <c r="AV250" s="285">
        <v>0</v>
      </c>
    </row>
    <row r="251" spans="1:48" x14ac:dyDescent="0.35">
      <c r="A251" s="285" t="s">
        <v>10</v>
      </c>
      <c r="B251" s="285">
        <v>1</v>
      </c>
      <c r="C251" s="285">
        <v>5435</v>
      </c>
      <c r="D251" s="285">
        <v>5</v>
      </c>
      <c r="E251" s="285" t="s">
        <v>265</v>
      </c>
      <c r="F251" s="285"/>
      <c r="G251" s="285">
        <v>0</v>
      </c>
      <c r="H251" s="285">
        <v>1751.42</v>
      </c>
      <c r="I251" s="285">
        <v>224.77</v>
      </c>
      <c r="J251" s="285">
        <v>0</v>
      </c>
      <c r="K251" s="285">
        <v>1383.08</v>
      </c>
      <c r="L251" s="285">
        <v>2976.98</v>
      </c>
      <c r="M251" s="285">
        <v>0</v>
      </c>
      <c r="N251" s="285">
        <v>1526.85</v>
      </c>
      <c r="O251" s="285">
        <v>1742.76</v>
      </c>
      <c r="P251" s="285">
        <v>0</v>
      </c>
      <c r="Q251" s="285">
        <v>2718.63</v>
      </c>
      <c r="R251" s="285">
        <v>0</v>
      </c>
      <c r="S251" s="285">
        <v>1147.1600000000001</v>
      </c>
      <c r="T251" s="285">
        <v>0</v>
      </c>
      <c r="U251" s="285">
        <v>0</v>
      </c>
      <c r="V251" s="285">
        <v>696.71</v>
      </c>
      <c r="W251" s="285">
        <v>283.67</v>
      </c>
      <c r="X251" s="285">
        <v>0</v>
      </c>
      <c r="Y251" s="285">
        <v>4190.8999999999996</v>
      </c>
      <c r="Z251" s="285">
        <v>0</v>
      </c>
      <c r="AA251" s="285">
        <v>1159.06</v>
      </c>
      <c r="AB251" s="285">
        <v>615.80999999999995</v>
      </c>
      <c r="AC251" s="285">
        <v>532.01</v>
      </c>
      <c r="AD251" s="285">
        <v>1664.3</v>
      </c>
      <c r="AE251" s="285">
        <v>1989.45</v>
      </c>
      <c r="AF251" s="285">
        <v>724.38</v>
      </c>
      <c r="AG251" s="285">
        <v>965.02</v>
      </c>
      <c r="AH251" s="285">
        <v>0</v>
      </c>
      <c r="AI251" s="285">
        <v>0</v>
      </c>
      <c r="AJ251" s="285">
        <v>840.85</v>
      </c>
      <c r="AK251" s="285">
        <v>483.13</v>
      </c>
      <c r="AL251" s="285">
        <v>2702.18</v>
      </c>
      <c r="AM251" s="285">
        <v>1259.19</v>
      </c>
      <c r="AN251" s="285">
        <v>0</v>
      </c>
      <c r="AO251" s="285">
        <v>1965.59</v>
      </c>
      <c r="AP251" s="285">
        <v>1070.94</v>
      </c>
      <c r="AQ251" s="285">
        <v>0</v>
      </c>
      <c r="AR251" s="285">
        <v>0</v>
      </c>
      <c r="AS251" s="285">
        <v>0</v>
      </c>
      <c r="AT251" s="285">
        <v>0</v>
      </c>
      <c r="AU251" s="285">
        <v>0</v>
      </c>
      <c r="AV251" s="285">
        <v>0</v>
      </c>
    </row>
    <row r="252" spans="1:48" x14ac:dyDescent="0.35">
      <c r="A252" s="285" t="s">
        <v>10</v>
      </c>
      <c r="B252" s="285">
        <v>1</v>
      </c>
      <c r="C252" s="285">
        <v>5440</v>
      </c>
      <c r="D252" s="285">
        <v>5</v>
      </c>
      <c r="E252" s="285" t="s">
        <v>266</v>
      </c>
      <c r="F252" s="285"/>
      <c r="G252" s="285">
        <v>0</v>
      </c>
      <c r="H252" s="285">
        <v>0</v>
      </c>
      <c r="I252" s="285">
        <v>913.51</v>
      </c>
      <c r="J252" s="285">
        <v>317.33</v>
      </c>
      <c r="K252" s="285">
        <v>832.89</v>
      </c>
      <c r="L252" s="285">
        <v>234.55</v>
      </c>
      <c r="M252" s="285">
        <v>0</v>
      </c>
      <c r="N252" s="285">
        <v>0</v>
      </c>
      <c r="O252" s="285">
        <v>430.18</v>
      </c>
      <c r="P252" s="285">
        <v>464.73</v>
      </c>
      <c r="Q252" s="285">
        <v>0</v>
      </c>
      <c r="R252" s="285">
        <v>0</v>
      </c>
      <c r="S252" s="285">
        <v>31.6</v>
      </c>
      <c r="T252" s="285">
        <v>0</v>
      </c>
      <c r="U252" s="285">
        <v>0</v>
      </c>
      <c r="V252" s="285">
        <v>0</v>
      </c>
      <c r="W252" s="285">
        <v>34.479999999999997</v>
      </c>
      <c r="X252" s="285">
        <v>0</v>
      </c>
      <c r="Y252" s="285">
        <v>714.98</v>
      </c>
      <c r="Z252" s="285">
        <v>-301.10000000000002</v>
      </c>
      <c r="AA252" s="285">
        <v>1098.97</v>
      </c>
      <c r="AB252" s="285">
        <v>0</v>
      </c>
      <c r="AC252" s="285">
        <v>0</v>
      </c>
      <c r="AD252" s="285">
        <v>0</v>
      </c>
      <c r="AE252" s="285">
        <v>0</v>
      </c>
      <c r="AF252" s="285">
        <v>0</v>
      </c>
      <c r="AG252" s="285">
        <v>0</v>
      </c>
      <c r="AH252" s="285">
        <v>0</v>
      </c>
      <c r="AI252" s="285">
        <v>0</v>
      </c>
      <c r="AJ252" s="285">
        <v>0</v>
      </c>
      <c r="AK252" s="285">
        <v>0</v>
      </c>
      <c r="AL252" s="285">
        <v>0</v>
      </c>
      <c r="AM252" s="285">
        <v>0</v>
      </c>
      <c r="AN252" s="285">
        <v>0</v>
      </c>
      <c r="AO252" s="285">
        <v>346.07</v>
      </c>
      <c r="AP252" s="285">
        <v>0</v>
      </c>
      <c r="AQ252" s="285">
        <v>0</v>
      </c>
      <c r="AR252" s="285">
        <v>0</v>
      </c>
      <c r="AS252" s="285">
        <v>0</v>
      </c>
      <c r="AT252" s="285">
        <v>0</v>
      </c>
      <c r="AU252" s="285">
        <v>0</v>
      </c>
      <c r="AV252" s="285">
        <v>0</v>
      </c>
    </row>
    <row r="253" spans="1:48" x14ac:dyDescent="0.35">
      <c r="A253" s="285" t="s">
        <v>10</v>
      </c>
      <c r="B253" s="285">
        <v>1</v>
      </c>
      <c r="C253" s="285">
        <v>5445</v>
      </c>
      <c r="D253" s="285">
        <v>5</v>
      </c>
      <c r="E253" s="285" t="s">
        <v>267</v>
      </c>
      <c r="F253" s="285"/>
      <c r="G253" s="285">
        <v>0</v>
      </c>
      <c r="H253" s="285">
        <v>0</v>
      </c>
      <c r="I253" s="285">
        <v>0</v>
      </c>
      <c r="J253" s="285">
        <v>0</v>
      </c>
      <c r="K253" s="285">
        <v>0</v>
      </c>
      <c r="L253" s="285">
        <v>0</v>
      </c>
      <c r="M253" s="285">
        <v>0</v>
      </c>
      <c r="N253" s="285">
        <v>0</v>
      </c>
      <c r="O253" s="285">
        <v>0</v>
      </c>
      <c r="P253" s="285">
        <v>0</v>
      </c>
      <c r="Q253" s="285">
        <v>0</v>
      </c>
      <c r="R253" s="285">
        <v>0</v>
      </c>
      <c r="S253" s="285">
        <v>0</v>
      </c>
      <c r="T253" s="285">
        <v>0</v>
      </c>
      <c r="U253" s="285">
        <v>0</v>
      </c>
      <c r="V253" s="285">
        <v>0</v>
      </c>
      <c r="W253" s="285">
        <v>0</v>
      </c>
      <c r="X253" s="285">
        <v>0</v>
      </c>
      <c r="Y253" s="285">
        <v>0</v>
      </c>
      <c r="Z253" s="285">
        <v>0</v>
      </c>
      <c r="AA253" s="285">
        <v>0</v>
      </c>
      <c r="AB253" s="285">
        <v>0</v>
      </c>
      <c r="AC253" s="285">
        <v>0</v>
      </c>
      <c r="AD253" s="285">
        <v>0</v>
      </c>
      <c r="AE253" s="285">
        <v>0</v>
      </c>
      <c r="AF253" s="285">
        <v>0</v>
      </c>
      <c r="AG253" s="285">
        <v>0</v>
      </c>
      <c r="AH253" s="285">
        <v>0</v>
      </c>
      <c r="AI253" s="285">
        <v>0</v>
      </c>
      <c r="AJ253" s="285">
        <v>0</v>
      </c>
      <c r="AK253" s="285">
        <v>0</v>
      </c>
      <c r="AL253" s="285">
        <v>0</v>
      </c>
      <c r="AM253" s="285">
        <v>0</v>
      </c>
      <c r="AN253" s="285">
        <v>0</v>
      </c>
      <c r="AO253" s="285">
        <v>0</v>
      </c>
      <c r="AP253" s="285">
        <v>0</v>
      </c>
      <c r="AQ253" s="285">
        <v>0</v>
      </c>
      <c r="AR253" s="285">
        <v>0</v>
      </c>
      <c r="AS253" s="285">
        <v>0</v>
      </c>
      <c r="AT253" s="285">
        <v>0</v>
      </c>
      <c r="AU253" s="285">
        <v>0</v>
      </c>
      <c r="AV253" s="285">
        <v>0</v>
      </c>
    </row>
    <row r="254" spans="1:48" x14ac:dyDescent="0.35">
      <c r="A254" s="285" t="s">
        <v>10</v>
      </c>
      <c r="B254" s="285">
        <v>1</v>
      </c>
      <c r="C254" s="285">
        <v>5450</v>
      </c>
      <c r="D254" s="285">
        <v>5</v>
      </c>
      <c r="E254" s="285" t="s">
        <v>268</v>
      </c>
      <c r="F254" s="285"/>
      <c r="G254" s="285">
        <v>0</v>
      </c>
      <c r="H254" s="285">
        <v>0</v>
      </c>
      <c r="I254" s="285">
        <v>27.96</v>
      </c>
      <c r="J254" s="285">
        <v>347.91</v>
      </c>
      <c r="K254" s="285">
        <v>58.42</v>
      </c>
      <c r="L254" s="285">
        <v>72.05</v>
      </c>
      <c r="M254" s="285">
        <v>90.67</v>
      </c>
      <c r="N254" s="285">
        <v>0</v>
      </c>
      <c r="O254" s="285">
        <v>258.39999999999998</v>
      </c>
      <c r="P254" s="285">
        <v>64.8</v>
      </c>
      <c r="Q254" s="285">
        <v>117.22</v>
      </c>
      <c r="R254" s="285">
        <v>472.93</v>
      </c>
      <c r="S254" s="285">
        <v>0</v>
      </c>
      <c r="T254" s="285">
        <v>0</v>
      </c>
      <c r="U254" s="285">
        <v>0</v>
      </c>
      <c r="V254" s="285">
        <v>26.7</v>
      </c>
      <c r="W254" s="285">
        <v>0</v>
      </c>
      <c r="X254" s="285">
        <v>220.52</v>
      </c>
      <c r="Y254" s="285">
        <v>46.09</v>
      </c>
      <c r="Z254" s="285">
        <v>119.59</v>
      </c>
      <c r="AA254" s="285">
        <v>24.52</v>
      </c>
      <c r="AB254" s="285">
        <v>0</v>
      </c>
      <c r="AC254" s="285">
        <v>128.80000000000001</v>
      </c>
      <c r="AD254" s="285">
        <v>188.71</v>
      </c>
      <c r="AE254" s="285">
        <v>69.7</v>
      </c>
      <c r="AF254" s="285">
        <v>145.25</v>
      </c>
      <c r="AG254" s="285">
        <v>0</v>
      </c>
      <c r="AH254" s="285">
        <v>0</v>
      </c>
      <c r="AI254" s="285">
        <v>0</v>
      </c>
      <c r="AJ254" s="285">
        <v>0</v>
      </c>
      <c r="AK254" s="285">
        <v>0</v>
      </c>
      <c r="AL254" s="285">
        <v>302.11</v>
      </c>
      <c r="AM254" s="285">
        <v>43.47</v>
      </c>
      <c r="AN254" s="285">
        <v>0</v>
      </c>
      <c r="AO254" s="285">
        <v>141.52000000000001</v>
      </c>
      <c r="AP254" s="285">
        <v>71.88</v>
      </c>
      <c r="AQ254" s="285">
        <v>0</v>
      </c>
      <c r="AR254" s="285">
        <v>0</v>
      </c>
      <c r="AS254" s="285">
        <v>0</v>
      </c>
      <c r="AT254" s="285">
        <v>0</v>
      </c>
      <c r="AU254" s="285">
        <v>0</v>
      </c>
      <c r="AV254" s="285">
        <v>0</v>
      </c>
    </row>
    <row r="255" spans="1:48" x14ac:dyDescent="0.35">
      <c r="A255" s="285" t="s">
        <v>10</v>
      </c>
      <c r="B255" s="285">
        <v>1</v>
      </c>
      <c r="C255" s="285">
        <v>5455</v>
      </c>
      <c r="D255" s="285">
        <v>5</v>
      </c>
      <c r="E255" s="285" t="s">
        <v>269</v>
      </c>
      <c r="F255" s="285"/>
      <c r="G255" s="285">
        <v>0</v>
      </c>
      <c r="H255" s="285">
        <v>0</v>
      </c>
      <c r="I255" s="285">
        <v>0</v>
      </c>
      <c r="J255" s="285">
        <v>0</v>
      </c>
      <c r="K255" s="285">
        <v>0</v>
      </c>
      <c r="L255" s="285">
        <v>0</v>
      </c>
      <c r="M255" s="285">
        <v>0</v>
      </c>
      <c r="N255" s="285">
        <v>0</v>
      </c>
      <c r="O255" s="285">
        <v>0</v>
      </c>
      <c r="P255" s="285">
        <v>0</v>
      </c>
      <c r="Q255" s="285">
        <v>0</v>
      </c>
      <c r="R255" s="285">
        <v>0</v>
      </c>
      <c r="S255" s="285">
        <v>0</v>
      </c>
      <c r="T255" s="285">
        <v>0</v>
      </c>
      <c r="U255" s="285">
        <v>0</v>
      </c>
      <c r="V255" s="285">
        <v>0</v>
      </c>
      <c r="W255" s="285">
        <v>0</v>
      </c>
      <c r="X255" s="285">
        <v>0</v>
      </c>
      <c r="Y255" s="285">
        <v>0</v>
      </c>
      <c r="Z255" s="285">
        <v>0</v>
      </c>
      <c r="AA255" s="285">
        <v>0</v>
      </c>
      <c r="AB255" s="285">
        <v>0</v>
      </c>
      <c r="AC255" s="285">
        <v>0</v>
      </c>
      <c r="AD255" s="285">
        <v>0</v>
      </c>
      <c r="AE255" s="285">
        <v>0</v>
      </c>
      <c r="AF255" s="285">
        <v>0</v>
      </c>
      <c r="AG255" s="285">
        <v>0</v>
      </c>
      <c r="AH255" s="285">
        <v>0</v>
      </c>
      <c r="AI255" s="285">
        <v>0</v>
      </c>
      <c r="AJ255" s="285">
        <v>0</v>
      </c>
      <c r="AK255" s="285">
        <v>0</v>
      </c>
      <c r="AL255" s="285">
        <v>0</v>
      </c>
      <c r="AM255" s="285">
        <v>0</v>
      </c>
      <c r="AN255" s="285">
        <v>0</v>
      </c>
      <c r="AO255" s="285">
        <v>0</v>
      </c>
      <c r="AP255" s="285">
        <v>0</v>
      </c>
      <c r="AQ255" s="285">
        <v>0</v>
      </c>
      <c r="AR255" s="285">
        <v>0</v>
      </c>
      <c r="AS255" s="285">
        <v>0</v>
      </c>
      <c r="AT255" s="285">
        <v>0</v>
      </c>
      <c r="AU255" s="285">
        <v>0</v>
      </c>
      <c r="AV255" s="285">
        <v>0</v>
      </c>
    </row>
    <row r="256" spans="1:48" x14ac:dyDescent="0.35">
      <c r="A256" s="285" t="s">
        <v>10</v>
      </c>
      <c r="B256" s="285">
        <v>1</v>
      </c>
      <c r="C256" s="285">
        <v>5460</v>
      </c>
      <c r="D256" s="285">
        <v>5</v>
      </c>
      <c r="E256" s="285" t="s">
        <v>270</v>
      </c>
      <c r="F256" s="285"/>
      <c r="G256" s="285">
        <v>0</v>
      </c>
      <c r="H256" s="285">
        <v>0</v>
      </c>
      <c r="I256" s="285">
        <v>0</v>
      </c>
      <c r="J256" s="285">
        <v>0</v>
      </c>
      <c r="K256" s="285">
        <v>0</v>
      </c>
      <c r="L256" s="285">
        <v>0</v>
      </c>
      <c r="M256" s="285">
        <v>0</v>
      </c>
      <c r="N256" s="285">
        <v>0</v>
      </c>
      <c r="O256" s="285">
        <v>0</v>
      </c>
      <c r="P256" s="285">
        <v>0</v>
      </c>
      <c r="Q256" s="285">
        <v>0</v>
      </c>
      <c r="R256" s="285">
        <v>0</v>
      </c>
      <c r="S256" s="285">
        <v>281080.89</v>
      </c>
      <c r="T256" s="285">
        <v>0</v>
      </c>
      <c r="U256" s="285">
        <v>0</v>
      </c>
      <c r="V256" s="285">
        <v>0</v>
      </c>
      <c r="W256" s="285">
        <v>0</v>
      </c>
      <c r="X256" s="285">
        <v>0</v>
      </c>
      <c r="Y256" s="285">
        <v>0</v>
      </c>
      <c r="Z256" s="285">
        <v>0</v>
      </c>
      <c r="AA256" s="285">
        <v>0</v>
      </c>
      <c r="AB256" s="285">
        <v>0</v>
      </c>
      <c r="AC256" s="285">
        <v>0</v>
      </c>
      <c r="AD256" s="285">
        <v>0</v>
      </c>
      <c r="AE256" s="285">
        <v>0</v>
      </c>
      <c r="AF256" s="285">
        <v>0</v>
      </c>
      <c r="AG256" s="285">
        <v>312761.98</v>
      </c>
      <c r="AH256" s="285">
        <v>0</v>
      </c>
      <c r="AI256" s="285">
        <v>0</v>
      </c>
      <c r="AJ256" s="285">
        <v>0</v>
      </c>
      <c r="AK256" s="285">
        <v>0</v>
      </c>
      <c r="AL256" s="285">
        <v>0</v>
      </c>
      <c r="AM256" s="285">
        <v>0</v>
      </c>
      <c r="AN256" s="285">
        <v>0</v>
      </c>
      <c r="AO256" s="285">
        <v>0</v>
      </c>
      <c r="AP256" s="285">
        <v>0</v>
      </c>
      <c r="AQ256" s="285">
        <v>0</v>
      </c>
      <c r="AR256" s="285">
        <v>0</v>
      </c>
      <c r="AS256" s="285">
        <v>0</v>
      </c>
      <c r="AT256" s="285">
        <v>0</v>
      </c>
      <c r="AU256" s="285">
        <v>0</v>
      </c>
      <c r="AV256" s="285">
        <v>0</v>
      </c>
    </row>
    <row r="257" spans="1:48" x14ac:dyDescent="0.35">
      <c r="A257" s="285" t="s">
        <v>10</v>
      </c>
      <c r="B257" s="285">
        <v>1</v>
      </c>
      <c r="C257" s="285">
        <v>5461</v>
      </c>
      <c r="D257" s="285">
        <v>5</v>
      </c>
      <c r="E257" s="285" t="s">
        <v>271</v>
      </c>
      <c r="F257" s="285"/>
      <c r="G257" s="285">
        <v>0</v>
      </c>
      <c r="H257" s="285">
        <v>0</v>
      </c>
      <c r="I257" s="285">
        <v>0</v>
      </c>
      <c r="J257" s="285">
        <v>0</v>
      </c>
      <c r="K257" s="285">
        <v>0</v>
      </c>
      <c r="L257" s="285">
        <v>0</v>
      </c>
      <c r="M257" s="285">
        <v>0</v>
      </c>
      <c r="N257" s="285">
        <v>0</v>
      </c>
      <c r="O257" s="285">
        <v>0</v>
      </c>
      <c r="P257" s="285">
        <v>0</v>
      </c>
      <c r="Q257" s="285">
        <v>0</v>
      </c>
      <c r="R257" s="285">
        <v>0</v>
      </c>
      <c r="S257" s="285">
        <v>48177.14</v>
      </c>
      <c r="T257" s="285">
        <v>0</v>
      </c>
      <c r="U257" s="285">
        <v>0</v>
      </c>
      <c r="V257" s="285">
        <v>0</v>
      </c>
      <c r="W257" s="285">
        <v>0</v>
      </c>
      <c r="X257" s="285">
        <v>0</v>
      </c>
      <c r="Y257" s="285">
        <v>0</v>
      </c>
      <c r="Z257" s="285">
        <v>0</v>
      </c>
      <c r="AA257" s="285">
        <v>0</v>
      </c>
      <c r="AB257" s="285">
        <v>0</v>
      </c>
      <c r="AC257" s="285">
        <v>0</v>
      </c>
      <c r="AD257" s="285">
        <v>0</v>
      </c>
      <c r="AE257" s="285">
        <v>0</v>
      </c>
      <c r="AF257" s="285">
        <v>0</v>
      </c>
      <c r="AG257" s="285">
        <v>53045.52</v>
      </c>
      <c r="AH257" s="285">
        <v>0</v>
      </c>
      <c r="AI257" s="285">
        <v>0</v>
      </c>
      <c r="AJ257" s="285">
        <v>0</v>
      </c>
      <c r="AK257" s="285">
        <v>0</v>
      </c>
      <c r="AL257" s="285">
        <v>0</v>
      </c>
      <c r="AM257" s="285">
        <v>0</v>
      </c>
      <c r="AN257" s="285">
        <v>0</v>
      </c>
      <c r="AO257" s="285">
        <v>0</v>
      </c>
      <c r="AP257" s="285">
        <v>0</v>
      </c>
      <c r="AQ257" s="285">
        <v>0</v>
      </c>
      <c r="AR257" s="285">
        <v>0</v>
      </c>
      <c r="AS257" s="285">
        <v>0</v>
      </c>
      <c r="AT257" s="285">
        <v>0</v>
      </c>
      <c r="AU257" s="285">
        <v>0</v>
      </c>
      <c r="AV257" s="285">
        <v>0</v>
      </c>
    </row>
    <row r="258" spans="1:48" x14ac:dyDescent="0.35">
      <c r="A258" s="285" t="s">
        <v>10</v>
      </c>
      <c r="B258" s="285">
        <v>1</v>
      </c>
      <c r="C258" s="285">
        <v>5462</v>
      </c>
      <c r="D258" s="285">
        <v>5</v>
      </c>
      <c r="E258" s="285" t="s">
        <v>272</v>
      </c>
      <c r="F258" s="285"/>
      <c r="G258" s="285">
        <v>0</v>
      </c>
      <c r="H258" s="285">
        <v>0</v>
      </c>
      <c r="I258" s="285">
        <v>0</v>
      </c>
      <c r="J258" s="285">
        <v>0</v>
      </c>
      <c r="K258" s="285">
        <v>0</v>
      </c>
      <c r="L258" s="285">
        <v>0</v>
      </c>
      <c r="M258" s="285">
        <v>0</v>
      </c>
      <c r="N258" s="285">
        <v>0</v>
      </c>
      <c r="O258" s="285">
        <v>0</v>
      </c>
      <c r="P258" s="285">
        <v>0</v>
      </c>
      <c r="Q258" s="285">
        <v>0</v>
      </c>
      <c r="R258" s="285">
        <v>0</v>
      </c>
      <c r="S258" s="285">
        <v>5687</v>
      </c>
      <c r="T258" s="285">
        <v>0</v>
      </c>
      <c r="U258" s="285">
        <v>0</v>
      </c>
      <c r="V258" s="285">
        <v>0</v>
      </c>
      <c r="W258" s="285">
        <v>0</v>
      </c>
      <c r="X258" s="285">
        <v>0</v>
      </c>
      <c r="Y258" s="285">
        <v>0</v>
      </c>
      <c r="Z258" s="285">
        <v>0</v>
      </c>
      <c r="AA258" s="285">
        <v>0</v>
      </c>
      <c r="AB258" s="285">
        <v>0</v>
      </c>
      <c r="AC258" s="285">
        <v>0</v>
      </c>
      <c r="AD258" s="285">
        <v>0</v>
      </c>
      <c r="AE258" s="285">
        <v>0</v>
      </c>
      <c r="AF258" s="285">
        <v>0</v>
      </c>
      <c r="AG258" s="285">
        <v>0</v>
      </c>
      <c r="AH258" s="285">
        <v>0</v>
      </c>
      <c r="AI258" s="285">
        <v>0</v>
      </c>
      <c r="AJ258" s="285">
        <v>0</v>
      </c>
      <c r="AK258" s="285">
        <v>0</v>
      </c>
      <c r="AL258" s="285">
        <v>0</v>
      </c>
      <c r="AM258" s="285">
        <v>0</v>
      </c>
      <c r="AN258" s="285">
        <v>0</v>
      </c>
      <c r="AO258" s="285">
        <v>0</v>
      </c>
      <c r="AP258" s="285">
        <v>0</v>
      </c>
      <c r="AQ258" s="285">
        <v>0</v>
      </c>
      <c r="AR258" s="285">
        <v>0</v>
      </c>
      <c r="AS258" s="285">
        <v>0</v>
      </c>
      <c r="AT258" s="285">
        <v>0</v>
      </c>
      <c r="AU258" s="285">
        <v>0</v>
      </c>
      <c r="AV258" s="285">
        <v>0</v>
      </c>
    </row>
    <row r="259" spans="1:48" x14ac:dyDescent="0.35">
      <c r="A259" s="285" t="s">
        <v>10</v>
      </c>
      <c r="B259" s="285">
        <v>1</v>
      </c>
      <c r="C259" s="285">
        <v>5463</v>
      </c>
      <c r="D259" s="285">
        <v>5</v>
      </c>
      <c r="E259" s="285" t="s">
        <v>273</v>
      </c>
      <c r="F259" s="285"/>
      <c r="G259" s="285">
        <v>0</v>
      </c>
      <c r="H259" s="285">
        <v>0</v>
      </c>
      <c r="I259" s="285">
        <v>0</v>
      </c>
      <c r="J259" s="285">
        <v>0</v>
      </c>
      <c r="K259" s="285">
        <v>0</v>
      </c>
      <c r="L259" s="285">
        <v>0</v>
      </c>
      <c r="M259" s="285">
        <v>0</v>
      </c>
      <c r="N259" s="285">
        <v>0</v>
      </c>
      <c r="O259" s="285">
        <v>0</v>
      </c>
      <c r="P259" s="285">
        <v>0</v>
      </c>
      <c r="Q259" s="285">
        <v>0</v>
      </c>
      <c r="R259" s="285">
        <v>0</v>
      </c>
      <c r="S259" s="285">
        <v>1</v>
      </c>
      <c r="T259" s="285">
        <v>0</v>
      </c>
      <c r="U259" s="285">
        <v>0</v>
      </c>
      <c r="V259" s="285">
        <v>0</v>
      </c>
      <c r="W259" s="285">
        <v>0</v>
      </c>
      <c r="X259" s="285">
        <v>0</v>
      </c>
      <c r="Y259" s="285">
        <v>0</v>
      </c>
      <c r="Z259" s="285">
        <v>0</v>
      </c>
      <c r="AA259" s="285">
        <v>0</v>
      </c>
      <c r="AB259" s="285">
        <v>0</v>
      </c>
      <c r="AC259" s="285">
        <v>0</v>
      </c>
      <c r="AD259" s="285">
        <v>0</v>
      </c>
      <c r="AE259" s="285">
        <v>0</v>
      </c>
      <c r="AF259" s="285">
        <v>0</v>
      </c>
      <c r="AG259" s="285">
        <v>0</v>
      </c>
      <c r="AH259" s="285">
        <v>0</v>
      </c>
      <c r="AI259" s="285">
        <v>0</v>
      </c>
      <c r="AJ259" s="285">
        <v>0</v>
      </c>
      <c r="AK259" s="285">
        <v>0</v>
      </c>
      <c r="AL259" s="285">
        <v>0</v>
      </c>
      <c r="AM259" s="285">
        <v>0</v>
      </c>
      <c r="AN259" s="285">
        <v>0</v>
      </c>
      <c r="AO259" s="285">
        <v>0</v>
      </c>
      <c r="AP259" s="285">
        <v>0</v>
      </c>
      <c r="AQ259" s="285">
        <v>0</v>
      </c>
      <c r="AR259" s="285">
        <v>0</v>
      </c>
      <c r="AS259" s="285">
        <v>0</v>
      </c>
      <c r="AT259" s="285">
        <v>0</v>
      </c>
      <c r="AU259" s="285">
        <v>0</v>
      </c>
      <c r="AV259" s="285">
        <v>0</v>
      </c>
    </row>
    <row r="260" spans="1:48" x14ac:dyDescent="0.35">
      <c r="A260" s="285" t="s">
        <v>10</v>
      </c>
      <c r="B260" s="285">
        <v>1</v>
      </c>
      <c r="C260" s="285">
        <v>5464</v>
      </c>
      <c r="D260" s="285">
        <v>5</v>
      </c>
      <c r="E260" s="285" t="s">
        <v>274</v>
      </c>
      <c r="F260" s="285"/>
      <c r="G260" s="285">
        <v>0</v>
      </c>
      <c r="H260" s="285">
        <v>0</v>
      </c>
      <c r="I260" s="285">
        <v>0</v>
      </c>
      <c r="J260" s="285">
        <v>0</v>
      </c>
      <c r="K260" s="285">
        <v>0</v>
      </c>
      <c r="L260" s="285">
        <v>0</v>
      </c>
      <c r="M260" s="285">
        <v>0</v>
      </c>
      <c r="N260" s="285">
        <v>0</v>
      </c>
      <c r="O260" s="285">
        <v>0</v>
      </c>
      <c r="P260" s="285">
        <v>0</v>
      </c>
      <c r="Q260" s="285">
        <v>0</v>
      </c>
      <c r="R260" s="285">
        <v>0</v>
      </c>
      <c r="S260" s="285">
        <v>0</v>
      </c>
      <c r="T260" s="285">
        <v>0</v>
      </c>
      <c r="U260" s="285">
        <v>0</v>
      </c>
      <c r="V260" s="285">
        <v>0</v>
      </c>
      <c r="W260" s="285">
        <v>0</v>
      </c>
      <c r="X260" s="285">
        <v>0</v>
      </c>
      <c r="Y260" s="285">
        <v>0</v>
      </c>
      <c r="Z260" s="285">
        <v>0</v>
      </c>
      <c r="AA260" s="285">
        <v>0</v>
      </c>
      <c r="AB260" s="285">
        <v>0</v>
      </c>
      <c r="AC260" s="285">
        <v>0</v>
      </c>
      <c r="AD260" s="285">
        <v>0</v>
      </c>
      <c r="AE260" s="285">
        <v>0</v>
      </c>
      <c r="AF260" s="285">
        <v>0</v>
      </c>
      <c r="AG260" s="285">
        <v>0</v>
      </c>
      <c r="AH260" s="285">
        <v>0</v>
      </c>
      <c r="AI260" s="285">
        <v>0</v>
      </c>
      <c r="AJ260" s="285">
        <v>0</v>
      </c>
      <c r="AK260" s="285">
        <v>0</v>
      </c>
      <c r="AL260" s="285">
        <v>0</v>
      </c>
      <c r="AM260" s="285">
        <v>0</v>
      </c>
      <c r="AN260" s="285">
        <v>0</v>
      </c>
      <c r="AO260" s="285">
        <v>0</v>
      </c>
      <c r="AP260" s="285">
        <v>0</v>
      </c>
      <c r="AQ260" s="285">
        <v>0</v>
      </c>
      <c r="AR260" s="285">
        <v>0</v>
      </c>
      <c r="AS260" s="285">
        <v>0</v>
      </c>
      <c r="AT260" s="285">
        <v>0</v>
      </c>
      <c r="AU260" s="285">
        <v>0</v>
      </c>
      <c r="AV260" s="285">
        <v>0</v>
      </c>
    </row>
    <row r="261" spans="1:48" x14ac:dyDescent="0.35">
      <c r="A261" s="285" t="s">
        <v>10</v>
      </c>
      <c r="B261" s="285">
        <v>1</v>
      </c>
      <c r="C261" s="285">
        <v>5465</v>
      </c>
      <c r="D261" s="285">
        <v>5</v>
      </c>
      <c r="E261" s="285" t="s">
        <v>275</v>
      </c>
      <c r="F261" s="285"/>
      <c r="G261" s="285">
        <v>0</v>
      </c>
      <c r="H261" s="285">
        <v>0</v>
      </c>
      <c r="I261" s="285">
        <v>0</v>
      </c>
      <c r="J261" s="285">
        <v>0</v>
      </c>
      <c r="K261" s="285">
        <v>0</v>
      </c>
      <c r="L261" s="285">
        <v>0</v>
      </c>
      <c r="M261" s="285">
        <v>0</v>
      </c>
      <c r="N261" s="285">
        <v>0</v>
      </c>
      <c r="O261" s="285">
        <v>0</v>
      </c>
      <c r="P261" s="285">
        <v>0</v>
      </c>
      <c r="Q261" s="285">
        <v>0</v>
      </c>
      <c r="R261" s="285">
        <v>0</v>
      </c>
      <c r="S261" s="285">
        <v>0</v>
      </c>
      <c r="T261" s="285">
        <v>0</v>
      </c>
      <c r="U261" s="285">
        <v>0</v>
      </c>
      <c r="V261" s="285">
        <v>0</v>
      </c>
      <c r="W261" s="285">
        <v>0</v>
      </c>
      <c r="X261" s="285">
        <v>0</v>
      </c>
      <c r="Y261" s="285">
        <v>0</v>
      </c>
      <c r="Z261" s="285">
        <v>0</v>
      </c>
      <c r="AA261" s="285">
        <v>0</v>
      </c>
      <c r="AB261" s="285">
        <v>0</v>
      </c>
      <c r="AC261" s="285">
        <v>0</v>
      </c>
      <c r="AD261" s="285">
        <v>0</v>
      </c>
      <c r="AE261" s="285">
        <v>0</v>
      </c>
      <c r="AF261" s="285">
        <v>0</v>
      </c>
      <c r="AG261" s="285">
        <v>0</v>
      </c>
      <c r="AH261" s="285">
        <v>0</v>
      </c>
      <c r="AI261" s="285">
        <v>0</v>
      </c>
      <c r="AJ261" s="285">
        <v>0</v>
      </c>
      <c r="AK261" s="285">
        <v>0</v>
      </c>
      <c r="AL261" s="285">
        <v>0</v>
      </c>
      <c r="AM261" s="285">
        <v>0</v>
      </c>
      <c r="AN261" s="285">
        <v>0</v>
      </c>
      <c r="AO261" s="285">
        <v>0</v>
      </c>
      <c r="AP261" s="285">
        <v>0</v>
      </c>
      <c r="AQ261" s="285">
        <v>0</v>
      </c>
      <c r="AR261" s="285">
        <v>0</v>
      </c>
      <c r="AS261" s="285">
        <v>0</v>
      </c>
      <c r="AT261" s="285">
        <v>0</v>
      </c>
      <c r="AU261" s="285">
        <v>0</v>
      </c>
      <c r="AV261" s="285">
        <v>0</v>
      </c>
    </row>
    <row r="262" spans="1:48" x14ac:dyDescent="0.35">
      <c r="A262" s="285" t="s">
        <v>10</v>
      </c>
      <c r="B262" s="285">
        <v>1</v>
      </c>
      <c r="C262" s="285">
        <v>5470</v>
      </c>
      <c r="D262" s="285">
        <v>5</v>
      </c>
      <c r="E262" s="285" t="s">
        <v>276</v>
      </c>
      <c r="F262" s="285"/>
      <c r="G262" s="285">
        <v>0</v>
      </c>
      <c r="H262" s="285">
        <v>425.41</v>
      </c>
      <c r="I262" s="285">
        <v>0</v>
      </c>
      <c r="J262" s="285">
        <v>700</v>
      </c>
      <c r="K262" s="285">
        <v>0</v>
      </c>
      <c r="L262" s="285">
        <v>0</v>
      </c>
      <c r="M262" s="285">
        <v>0</v>
      </c>
      <c r="N262" s="285">
        <v>0</v>
      </c>
      <c r="O262" s="285">
        <v>1103.6199999999999</v>
      </c>
      <c r="P262" s="285">
        <v>0</v>
      </c>
      <c r="Q262" s="285">
        <v>0</v>
      </c>
      <c r="R262" s="285">
        <v>0</v>
      </c>
      <c r="S262" s="285">
        <v>603.62</v>
      </c>
      <c r="T262" s="285">
        <v>0</v>
      </c>
      <c r="U262" s="285">
        <v>0</v>
      </c>
      <c r="V262" s="285">
        <v>0</v>
      </c>
      <c r="W262" s="285">
        <v>0</v>
      </c>
      <c r="X262" s="285">
        <v>0</v>
      </c>
      <c r="Y262" s="285">
        <v>0</v>
      </c>
      <c r="Z262" s="285">
        <v>0</v>
      </c>
      <c r="AA262" s="285">
        <v>200</v>
      </c>
      <c r="AB262" s="285">
        <v>0</v>
      </c>
      <c r="AC262" s="285">
        <v>1207.24</v>
      </c>
      <c r="AD262" s="285">
        <v>0</v>
      </c>
      <c r="AE262" s="285">
        <v>0</v>
      </c>
      <c r="AF262" s="285">
        <v>0</v>
      </c>
      <c r="AG262" s="285">
        <v>200</v>
      </c>
      <c r="AH262" s="285">
        <v>0</v>
      </c>
      <c r="AI262" s="285">
        <v>0</v>
      </c>
      <c r="AJ262" s="285">
        <v>1417.19</v>
      </c>
      <c r="AK262" s="285">
        <v>0</v>
      </c>
      <c r="AL262" s="285">
        <v>0</v>
      </c>
      <c r="AM262" s="285">
        <v>0</v>
      </c>
      <c r="AN262" s="285">
        <v>679.42</v>
      </c>
      <c r="AO262" s="285">
        <v>0</v>
      </c>
      <c r="AP262" s="285">
        <v>0</v>
      </c>
      <c r="AQ262" s="285">
        <v>150</v>
      </c>
      <c r="AR262" s="285">
        <v>0</v>
      </c>
      <c r="AS262" s="285">
        <v>0</v>
      </c>
      <c r="AT262" s="285">
        <v>0</v>
      </c>
      <c r="AU262" s="285">
        <v>0</v>
      </c>
      <c r="AV262" s="285">
        <v>0</v>
      </c>
    </row>
    <row r="263" spans="1:48" x14ac:dyDescent="0.35">
      <c r="A263" s="285" t="s">
        <v>10</v>
      </c>
      <c r="B263" s="285">
        <v>1</v>
      </c>
      <c r="C263" s="285">
        <v>5480</v>
      </c>
      <c r="D263" s="285">
        <v>5</v>
      </c>
      <c r="E263" s="285" t="s">
        <v>277</v>
      </c>
      <c r="F263" s="285"/>
      <c r="G263" s="285">
        <v>0</v>
      </c>
      <c r="H263" s="285">
        <v>0</v>
      </c>
      <c r="I263" s="285">
        <v>0</v>
      </c>
      <c r="J263" s="285">
        <v>0</v>
      </c>
      <c r="K263" s="285">
        <v>0</v>
      </c>
      <c r="L263" s="285">
        <v>0</v>
      </c>
      <c r="M263" s="285">
        <v>0</v>
      </c>
      <c r="N263" s="285">
        <v>0</v>
      </c>
      <c r="O263" s="285">
        <v>0</v>
      </c>
      <c r="P263" s="285">
        <v>0</v>
      </c>
      <c r="Q263" s="285">
        <v>0</v>
      </c>
      <c r="R263" s="285">
        <v>0</v>
      </c>
      <c r="S263" s="285">
        <v>0</v>
      </c>
      <c r="T263" s="285">
        <v>0</v>
      </c>
      <c r="U263" s="285">
        <v>0</v>
      </c>
      <c r="V263" s="285">
        <v>0</v>
      </c>
      <c r="W263" s="285">
        <v>0</v>
      </c>
      <c r="X263" s="285">
        <v>0</v>
      </c>
      <c r="Y263" s="285">
        <v>0</v>
      </c>
      <c r="Z263" s="285">
        <v>0</v>
      </c>
      <c r="AA263" s="285">
        <v>0</v>
      </c>
      <c r="AB263" s="285">
        <v>0</v>
      </c>
      <c r="AC263" s="285">
        <v>0</v>
      </c>
      <c r="AD263" s="285">
        <v>0</v>
      </c>
      <c r="AE263" s="285">
        <v>0</v>
      </c>
      <c r="AF263" s="285">
        <v>0</v>
      </c>
      <c r="AG263" s="285">
        <v>0</v>
      </c>
      <c r="AH263" s="285">
        <v>0</v>
      </c>
      <c r="AI263" s="285">
        <v>0</v>
      </c>
      <c r="AJ263" s="285">
        <v>0</v>
      </c>
      <c r="AK263" s="285">
        <v>0</v>
      </c>
      <c r="AL263" s="285">
        <v>0</v>
      </c>
      <c r="AM263" s="285">
        <v>0</v>
      </c>
      <c r="AN263" s="285">
        <v>0</v>
      </c>
      <c r="AO263" s="285">
        <v>0</v>
      </c>
      <c r="AP263" s="285">
        <v>0</v>
      </c>
      <c r="AQ263" s="285">
        <v>0</v>
      </c>
      <c r="AR263" s="285">
        <v>0</v>
      </c>
      <c r="AS263" s="285">
        <v>0</v>
      </c>
      <c r="AT263" s="285">
        <v>0</v>
      </c>
      <c r="AU263" s="285">
        <v>0</v>
      </c>
      <c r="AV263" s="285">
        <v>0</v>
      </c>
    </row>
    <row r="264" spans="1:48" x14ac:dyDescent="0.35">
      <c r="A264" s="285" t="s">
        <v>10</v>
      </c>
      <c r="B264" s="285">
        <v>1</v>
      </c>
      <c r="C264" s="285">
        <v>5500</v>
      </c>
      <c r="D264" s="285">
        <v>5</v>
      </c>
      <c r="E264" s="285" t="s">
        <v>278</v>
      </c>
      <c r="F264" s="285"/>
      <c r="G264" s="285">
        <v>0</v>
      </c>
      <c r="H264" s="285">
        <v>0</v>
      </c>
      <c r="I264" s="285">
        <v>0</v>
      </c>
      <c r="J264" s="285">
        <v>0</v>
      </c>
      <c r="K264" s="285">
        <v>0</v>
      </c>
      <c r="L264" s="285">
        <v>0</v>
      </c>
      <c r="M264" s="285">
        <v>0</v>
      </c>
      <c r="N264" s="285">
        <v>0</v>
      </c>
      <c r="O264" s="285">
        <v>0</v>
      </c>
      <c r="P264" s="285">
        <v>0</v>
      </c>
      <c r="Q264" s="285">
        <v>0</v>
      </c>
      <c r="R264" s="285">
        <v>0</v>
      </c>
      <c r="S264" s="285">
        <v>0</v>
      </c>
      <c r="T264" s="285">
        <v>0</v>
      </c>
      <c r="U264" s="285">
        <v>0</v>
      </c>
      <c r="V264" s="285">
        <v>0</v>
      </c>
      <c r="W264" s="285">
        <v>0</v>
      </c>
      <c r="X264" s="285">
        <v>0</v>
      </c>
      <c r="Y264" s="285">
        <v>0</v>
      </c>
      <c r="Z264" s="285">
        <v>0</v>
      </c>
      <c r="AA264" s="285">
        <v>0</v>
      </c>
      <c r="AB264" s="285">
        <v>0</v>
      </c>
      <c r="AC264" s="285">
        <v>0</v>
      </c>
      <c r="AD264" s="285">
        <v>0</v>
      </c>
      <c r="AE264" s="285">
        <v>0</v>
      </c>
      <c r="AF264" s="285">
        <v>0</v>
      </c>
      <c r="AG264" s="285">
        <v>0</v>
      </c>
      <c r="AH264" s="285">
        <v>0</v>
      </c>
      <c r="AI264" s="285">
        <v>0</v>
      </c>
      <c r="AJ264" s="285">
        <v>0</v>
      </c>
      <c r="AK264" s="285">
        <v>0</v>
      </c>
      <c r="AL264" s="285">
        <v>0</v>
      </c>
      <c r="AM264" s="285">
        <v>0</v>
      </c>
      <c r="AN264" s="285">
        <v>0</v>
      </c>
      <c r="AO264" s="285">
        <v>0</v>
      </c>
      <c r="AP264" s="285">
        <v>0</v>
      </c>
      <c r="AQ264" s="285">
        <v>0</v>
      </c>
      <c r="AR264" s="285">
        <v>0</v>
      </c>
      <c r="AS264" s="285">
        <v>0</v>
      </c>
      <c r="AT264" s="285">
        <v>0</v>
      </c>
      <c r="AU264" s="285">
        <v>0</v>
      </c>
      <c r="AV264" s="285">
        <v>0</v>
      </c>
    </row>
    <row r="265" spans="1:48" x14ac:dyDescent="0.35">
      <c r="A265" s="285" t="s">
        <v>10</v>
      </c>
      <c r="B265" s="285">
        <v>1</v>
      </c>
      <c r="C265" s="285">
        <v>5505</v>
      </c>
      <c r="D265" s="285">
        <v>5</v>
      </c>
      <c r="E265" s="285" t="s">
        <v>279</v>
      </c>
      <c r="F265" s="285"/>
      <c r="G265" s="285">
        <v>0</v>
      </c>
      <c r="H265" s="285">
        <v>0</v>
      </c>
      <c r="I265" s="285">
        <v>0</v>
      </c>
      <c r="J265" s="285">
        <v>0</v>
      </c>
      <c r="K265" s="285">
        <v>0</v>
      </c>
      <c r="L265" s="285">
        <v>0</v>
      </c>
      <c r="M265" s="285">
        <v>0</v>
      </c>
      <c r="N265" s="285">
        <v>0</v>
      </c>
      <c r="O265" s="285">
        <v>0</v>
      </c>
      <c r="P265" s="285">
        <v>0</v>
      </c>
      <c r="Q265" s="285">
        <v>0</v>
      </c>
      <c r="R265" s="285">
        <v>0</v>
      </c>
      <c r="S265" s="285">
        <v>0</v>
      </c>
      <c r="T265" s="285">
        <v>0</v>
      </c>
      <c r="U265" s="285">
        <v>0</v>
      </c>
      <c r="V265" s="285">
        <v>0</v>
      </c>
      <c r="W265" s="285">
        <v>0</v>
      </c>
      <c r="X265" s="285">
        <v>0</v>
      </c>
      <c r="Y265" s="285">
        <v>0</v>
      </c>
      <c r="Z265" s="285">
        <v>0</v>
      </c>
      <c r="AA265" s="285">
        <v>0</v>
      </c>
      <c r="AB265" s="285">
        <v>0</v>
      </c>
      <c r="AC265" s="285">
        <v>0</v>
      </c>
      <c r="AD265" s="285">
        <v>0</v>
      </c>
      <c r="AE265" s="285">
        <v>0</v>
      </c>
      <c r="AF265" s="285">
        <v>0</v>
      </c>
      <c r="AG265" s="285">
        <v>0</v>
      </c>
      <c r="AH265" s="285">
        <v>0</v>
      </c>
      <c r="AI265" s="285">
        <v>0</v>
      </c>
      <c r="AJ265" s="285">
        <v>0</v>
      </c>
      <c r="AK265" s="285">
        <v>0</v>
      </c>
      <c r="AL265" s="285">
        <v>0</v>
      </c>
      <c r="AM265" s="285">
        <v>0</v>
      </c>
      <c r="AN265" s="285">
        <v>0</v>
      </c>
      <c r="AO265" s="285">
        <v>0</v>
      </c>
      <c r="AP265" s="285">
        <v>0</v>
      </c>
      <c r="AQ265" s="285">
        <v>0</v>
      </c>
      <c r="AR265" s="285">
        <v>0</v>
      </c>
      <c r="AS265" s="285">
        <v>0</v>
      </c>
      <c r="AT265" s="285">
        <v>0</v>
      </c>
      <c r="AU265" s="285">
        <v>0</v>
      </c>
      <c r="AV265" s="285">
        <v>0</v>
      </c>
    </row>
    <row r="266" spans="1:48" x14ac:dyDescent="0.35">
      <c r="A266" s="285" t="s">
        <v>10</v>
      </c>
      <c r="B266" s="285">
        <v>1</v>
      </c>
      <c r="C266" s="285">
        <v>5600</v>
      </c>
      <c r="D266" s="285">
        <v>5</v>
      </c>
      <c r="E266" s="285" t="s">
        <v>280</v>
      </c>
      <c r="F266" s="285"/>
      <c r="G266" s="285">
        <v>0</v>
      </c>
      <c r="H266" s="285">
        <v>3018.64</v>
      </c>
      <c r="I266" s="285">
        <v>2836.92</v>
      </c>
      <c r="J266" s="285">
        <v>3850.26</v>
      </c>
      <c r="K266" s="285">
        <v>6589.68</v>
      </c>
      <c r="L266" s="285">
        <v>4322.32</v>
      </c>
      <c r="M266" s="285">
        <v>4294.75</v>
      </c>
      <c r="N266" s="285">
        <v>3872.19</v>
      </c>
      <c r="O266" s="285">
        <v>4873.17</v>
      </c>
      <c r="P266" s="285">
        <v>3678.86</v>
      </c>
      <c r="Q266" s="285">
        <v>5112.1000000000004</v>
      </c>
      <c r="R266" s="285">
        <v>3842.96</v>
      </c>
      <c r="S266" s="285">
        <v>5592.86</v>
      </c>
      <c r="T266" s="285">
        <v>0</v>
      </c>
      <c r="U266" s="285">
        <v>0</v>
      </c>
      <c r="V266" s="285">
        <v>3236.03</v>
      </c>
      <c r="W266" s="285">
        <v>2650.4</v>
      </c>
      <c r="X266" s="285">
        <v>4190.3999999999996</v>
      </c>
      <c r="Y266" s="285">
        <v>5304.56</v>
      </c>
      <c r="Z266" s="285">
        <v>4662.7700000000004</v>
      </c>
      <c r="AA266" s="285">
        <v>5190.42</v>
      </c>
      <c r="AB266" s="285">
        <v>5313.55</v>
      </c>
      <c r="AC266" s="285">
        <v>5544.55</v>
      </c>
      <c r="AD266" s="285">
        <v>4264.62</v>
      </c>
      <c r="AE266" s="285">
        <v>4775.6000000000004</v>
      </c>
      <c r="AF266" s="285">
        <v>5256.59</v>
      </c>
      <c r="AG266" s="285">
        <v>3060.61</v>
      </c>
      <c r="AH266" s="285">
        <v>0</v>
      </c>
      <c r="AI266" s="285">
        <v>0</v>
      </c>
      <c r="AJ266" s="285">
        <v>2763.91</v>
      </c>
      <c r="AK266" s="285">
        <v>2935.9</v>
      </c>
      <c r="AL266" s="285">
        <v>4157.5600000000004</v>
      </c>
      <c r="AM266" s="285">
        <v>5538.86</v>
      </c>
      <c r="AN266" s="285">
        <v>5065.18</v>
      </c>
      <c r="AO266" s="285">
        <v>4703.6400000000003</v>
      </c>
      <c r="AP266" s="285">
        <v>5366.62</v>
      </c>
      <c r="AQ266" s="285">
        <v>923.89</v>
      </c>
      <c r="AR266" s="285">
        <v>0</v>
      </c>
      <c r="AS266" s="285">
        <v>0</v>
      </c>
      <c r="AT266" s="285">
        <v>0</v>
      </c>
      <c r="AU266" s="285">
        <v>0</v>
      </c>
      <c r="AV266" s="285">
        <v>0</v>
      </c>
    </row>
    <row r="267" spans="1:48" x14ac:dyDescent="0.35">
      <c r="A267" s="285" t="s">
        <v>10</v>
      </c>
      <c r="B267" s="285">
        <v>1</v>
      </c>
      <c r="C267" s="285">
        <v>5601</v>
      </c>
      <c r="D267" s="285">
        <v>5</v>
      </c>
      <c r="E267" s="285" t="s">
        <v>281</v>
      </c>
      <c r="F267" s="285"/>
      <c r="G267" s="285">
        <v>0</v>
      </c>
      <c r="H267" s="285">
        <v>281.27999999999997</v>
      </c>
      <c r="I267" s="285">
        <v>256.37</v>
      </c>
      <c r="J267" s="285">
        <v>370.28</v>
      </c>
      <c r="K267" s="285">
        <v>660.16</v>
      </c>
      <c r="L267" s="285">
        <v>424.01</v>
      </c>
      <c r="M267" s="285">
        <v>392.5</v>
      </c>
      <c r="N267" s="285">
        <v>369.73</v>
      </c>
      <c r="O267" s="285">
        <v>452.31</v>
      </c>
      <c r="P267" s="285">
        <v>342.16</v>
      </c>
      <c r="Q267" s="285">
        <v>547.98</v>
      </c>
      <c r="R267" s="285">
        <v>284.76</v>
      </c>
      <c r="S267" s="285">
        <v>1448.16</v>
      </c>
      <c r="T267" s="285">
        <v>0</v>
      </c>
      <c r="U267" s="285">
        <v>0</v>
      </c>
      <c r="V267" s="285">
        <v>283.64</v>
      </c>
      <c r="W267" s="285">
        <v>321.02999999999997</v>
      </c>
      <c r="X267" s="285">
        <v>400.72</v>
      </c>
      <c r="Y267" s="285">
        <v>517.5</v>
      </c>
      <c r="Z267" s="285">
        <v>345.48</v>
      </c>
      <c r="AA267" s="285">
        <v>587.26</v>
      </c>
      <c r="AB267" s="285">
        <v>499.14</v>
      </c>
      <c r="AC267" s="285">
        <v>517.79999999999995</v>
      </c>
      <c r="AD267" s="285">
        <v>398.38</v>
      </c>
      <c r="AE267" s="285">
        <v>447.83</v>
      </c>
      <c r="AF267" s="285">
        <v>515.03</v>
      </c>
      <c r="AG267" s="285">
        <v>1428.89</v>
      </c>
      <c r="AH267" s="285">
        <v>0</v>
      </c>
      <c r="AI267" s="285">
        <v>0</v>
      </c>
      <c r="AJ267" s="285">
        <v>268.93</v>
      </c>
      <c r="AK267" s="285">
        <v>287.92</v>
      </c>
      <c r="AL267" s="285">
        <v>409.02</v>
      </c>
      <c r="AM267" s="285">
        <v>550.70000000000005</v>
      </c>
      <c r="AN267" s="285">
        <v>480.99</v>
      </c>
      <c r="AO267" s="285">
        <v>455.2</v>
      </c>
      <c r="AP267" s="285">
        <v>519.74</v>
      </c>
      <c r="AQ267" s="285">
        <v>87.9</v>
      </c>
      <c r="AR267" s="285">
        <v>0</v>
      </c>
      <c r="AS267" s="285">
        <v>0</v>
      </c>
      <c r="AT267" s="285">
        <v>0</v>
      </c>
      <c r="AU267" s="285">
        <v>0</v>
      </c>
      <c r="AV267" s="285">
        <v>0</v>
      </c>
    </row>
    <row r="268" spans="1:48" x14ac:dyDescent="0.35">
      <c r="A268" s="285" t="s">
        <v>10</v>
      </c>
      <c r="B268" s="285">
        <v>1</v>
      </c>
      <c r="C268" s="285">
        <v>5602</v>
      </c>
      <c r="D268" s="285">
        <v>5</v>
      </c>
      <c r="E268" s="285" t="s">
        <v>150</v>
      </c>
      <c r="F268" s="285"/>
      <c r="G268" s="285">
        <v>0</v>
      </c>
      <c r="H268" s="285">
        <v>0</v>
      </c>
      <c r="I268" s="285">
        <v>0</v>
      </c>
      <c r="J268" s="285">
        <v>0</v>
      </c>
      <c r="K268" s="285">
        <v>0</v>
      </c>
      <c r="L268" s="285">
        <v>0</v>
      </c>
      <c r="M268" s="285">
        <v>0</v>
      </c>
      <c r="N268" s="285">
        <v>0</v>
      </c>
      <c r="O268" s="285">
        <v>0</v>
      </c>
      <c r="P268" s="285">
        <v>0</v>
      </c>
      <c r="Q268" s="285">
        <v>0</v>
      </c>
      <c r="R268" s="285">
        <v>0</v>
      </c>
      <c r="S268" s="285">
        <v>0</v>
      </c>
      <c r="T268" s="285">
        <v>0</v>
      </c>
      <c r="U268" s="285">
        <v>0</v>
      </c>
      <c r="V268" s="285">
        <v>0</v>
      </c>
      <c r="W268" s="285">
        <v>0</v>
      </c>
      <c r="X268" s="285">
        <v>0</v>
      </c>
      <c r="Y268" s="285">
        <v>0</v>
      </c>
      <c r="Z268" s="285">
        <v>0</v>
      </c>
      <c r="AA268" s="285">
        <v>0</v>
      </c>
      <c r="AB268" s="285">
        <v>0</v>
      </c>
      <c r="AC268" s="285">
        <v>0</v>
      </c>
      <c r="AD268" s="285">
        <v>0</v>
      </c>
      <c r="AE268" s="285">
        <v>0</v>
      </c>
      <c r="AF268" s="285">
        <v>0</v>
      </c>
      <c r="AG268" s="285">
        <v>0</v>
      </c>
      <c r="AH268" s="285">
        <v>0</v>
      </c>
      <c r="AI268" s="285">
        <v>0</v>
      </c>
      <c r="AJ268" s="285">
        <v>0</v>
      </c>
      <c r="AK268" s="285">
        <v>0</v>
      </c>
      <c r="AL268" s="285">
        <v>0</v>
      </c>
      <c r="AM268" s="285">
        <v>0</v>
      </c>
      <c r="AN268" s="285">
        <v>0</v>
      </c>
      <c r="AO268" s="285">
        <v>0</v>
      </c>
      <c r="AP268" s="285">
        <v>0</v>
      </c>
      <c r="AQ268" s="285">
        <v>0</v>
      </c>
      <c r="AR268" s="285">
        <v>0</v>
      </c>
      <c r="AS268" s="285">
        <v>0</v>
      </c>
      <c r="AT268" s="285">
        <v>0</v>
      </c>
      <c r="AU268" s="285">
        <v>0</v>
      </c>
      <c r="AV268" s="285">
        <v>0</v>
      </c>
    </row>
    <row r="269" spans="1:48" x14ac:dyDescent="0.35">
      <c r="A269" s="285" t="s">
        <v>10</v>
      </c>
      <c r="B269" s="285">
        <v>1</v>
      </c>
      <c r="C269" s="285">
        <v>5603</v>
      </c>
      <c r="D269" s="285">
        <v>5</v>
      </c>
      <c r="E269" s="285" t="s">
        <v>150</v>
      </c>
      <c r="F269" s="285"/>
      <c r="G269" s="285">
        <v>0</v>
      </c>
      <c r="H269" s="285">
        <v>0</v>
      </c>
      <c r="I269" s="285">
        <v>0</v>
      </c>
      <c r="J269" s="285">
        <v>0</v>
      </c>
      <c r="K269" s="285">
        <v>0</v>
      </c>
      <c r="L269" s="285">
        <v>0</v>
      </c>
      <c r="M269" s="285">
        <v>0</v>
      </c>
      <c r="N269" s="285">
        <v>0</v>
      </c>
      <c r="O269" s="285">
        <v>0</v>
      </c>
      <c r="P269" s="285">
        <v>0</v>
      </c>
      <c r="Q269" s="285">
        <v>0</v>
      </c>
      <c r="R269" s="285">
        <v>0</v>
      </c>
      <c r="S269" s="285">
        <v>0</v>
      </c>
      <c r="T269" s="285">
        <v>0</v>
      </c>
      <c r="U269" s="285">
        <v>0</v>
      </c>
      <c r="V269" s="285">
        <v>0</v>
      </c>
      <c r="W269" s="285">
        <v>0</v>
      </c>
      <c r="X269" s="285">
        <v>0</v>
      </c>
      <c r="Y269" s="285">
        <v>0</v>
      </c>
      <c r="Z269" s="285">
        <v>0</v>
      </c>
      <c r="AA269" s="285">
        <v>0</v>
      </c>
      <c r="AB269" s="285">
        <v>0</v>
      </c>
      <c r="AC269" s="285">
        <v>0</v>
      </c>
      <c r="AD269" s="285">
        <v>0</v>
      </c>
      <c r="AE269" s="285">
        <v>0</v>
      </c>
      <c r="AF269" s="285">
        <v>0</v>
      </c>
      <c r="AG269" s="285">
        <v>0</v>
      </c>
      <c r="AH269" s="285">
        <v>0</v>
      </c>
      <c r="AI269" s="285">
        <v>0</v>
      </c>
      <c r="AJ269" s="285">
        <v>0</v>
      </c>
      <c r="AK269" s="285">
        <v>0</v>
      </c>
      <c r="AL269" s="285">
        <v>0</v>
      </c>
      <c r="AM269" s="285">
        <v>0</v>
      </c>
      <c r="AN269" s="285">
        <v>0</v>
      </c>
      <c r="AO269" s="285">
        <v>0</v>
      </c>
      <c r="AP269" s="285">
        <v>0</v>
      </c>
      <c r="AQ269" s="285">
        <v>0</v>
      </c>
      <c r="AR269" s="285">
        <v>0</v>
      </c>
      <c r="AS269" s="285">
        <v>0</v>
      </c>
      <c r="AT269" s="285">
        <v>0</v>
      </c>
      <c r="AU269" s="285">
        <v>0</v>
      </c>
      <c r="AV269" s="285">
        <v>0</v>
      </c>
    </row>
    <row r="270" spans="1:48" x14ac:dyDescent="0.35">
      <c r="A270" s="285" t="s">
        <v>10</v>
      </c>
      <c r="B270" s="285">
        <v>1</v>
      </c>
      <c r="C270" s="285">
        <v>5800</v>
      </c>
      <c r="D270" s="285">
        <v>5</v>
      </c>
      <c r="E270" s="285" t="s">
        <v>282</v>
      </c>
      <c r="F270" s="285"/>
      <c r="G270" s="285">
        <v>0</v>
      </c>
      <c r="H270" s="285">
        <v>13169.61</v>
      </c>
      <c r="I270" s="285">
        <v>11474.68</v>
      </c>
      <c r="J270" s="285">
        <v>13161.81</v>
      </c>
      <c r="K270" s="285">
        <v>11604.09</v>
      </c>
      <c r="L270" s="285">
        <v>10985.7</v>
      </c>
      <c r="M270" s="285">
        <v>10846.09</v>
      </c>
      <c r="N270" s="285">
        <v>11669.03</v>
      </c>
      <c r="O270" s="285">
        <v>11577.34</v>
      </c>
      <c r="P270" s="285">
        <v>11778.69</v>
      </c>
      <c r="Q270" s="285">
        <v>12457.69</v>
      </c>
      <c r="R270" s="285">
        <v>9060.15</v>
      </c>
      <c r="S270" s="285">
        <v>22936.36</v>
      </c>
      <c r="T270" s="285">
        <v>0</v>
      </c>
      <c r="U270" s="285">
        <v>0</v>
      </c>
      <c r="V270" s="285">
        <v>14043.77</v>
      </c>
      <c r="W270" s="285">
        <v>15042.06</v>
      </c>
      <c r="X270" s="285">
        <v>16967.669999999998</v>
      </c>
      <c r="Y270" s="285">
        <v>14974.46</v>
      </c>
      <c r="Z270" s="285">
        <v>15726.72</v>
      </c>
      <c r="AA270" s="285">
        <v>15995.26</v>
      </c>
      <c r="AB270" s="285">
        <v>13687.31</v>
      </c>
      <c r="AC270" s="285">
        <v>16705.349999999999</v>
      </c>
      <c r="AD270" s="285">
        <v>15976.57</v>
      </c>
      <c r="AE270" s="285">
        <v>16043.98</v>
      </c>
      <c r="AF270" s="285">
        <v>16422.099999999999</v>
      </c>
      <c r="AG270" s="285">
        <v>13851.75</v>
      </c>
      <c r="AH270" s="285">
        <v>0</v>
      </c>
      <c r="AI270" s="285">
        <v>0</v>
      </c>
      <c r="AJ270" s="285">
        <v>11507.61</v>
      </c>
      <c r="AK270" s="285">
        <v>12529.71</v>
      </c>
      <c r="AL270" s="285">
        <v>12296.15</v>
      </c>
      <c r="AM270" s="285">
        <v>13130.46</v>
      </c>
      <c r="AN270" s="285">
        <v>18531.14</v>
      </c>
      <c r="AO270" s="285">
        <v>18697.990000000002</v>
      </c>
      <c r="AP270" s="285">
        <v>16885.849999999999</v>
      </c>
      <c r="AQ270" s="285">
        <v>3066.47</v>
      </c>
      <c r="AR270" s="285">
        <v>0</v>
      </c>
      <c r="AS270" s="285">
        <v>0</v>
      </c>
      <c r="AT270" s="285">
        <v>0</v>
      </c>
      <c r="AU270" s="285">
        <v>0</v>
      </c>
      <c r="AV270" s="285">
        <v>0</v>
      </c>
    </row>
    <row r="271" spans="1:48" x14ac:dyDescent="0.35">
      <c r="A271" s="285" t="s">
        <v>10</v>
      </c>
      <c r="B271" s="285">
        <v>1</v>
      </c>
      <c r="C271" s="285">
        <v>5801</v>
      </c>
      <c r="D271" s="285">
        <v>5</v>
      </c>
      <c r="E271" s="285" t="s">
        <v>283</v>
      </c>
      <c r="F271" s="285"/>
      <c r="G271" s="285">
        <v>0</v>
      </c>
      <c r="H271" s="285">
        <v>1413.21</v>
      </c>
      <c r="I271" s="285">
        <v>1239.52</v>
      </c>
      <c r="J271" s="285">
        <v>1412.19</v>
      </c>
      <c r="K271" s="285">
        <v>1225.71</v>
      </c>
      <c r="L271" s="285">
        <v>1174.93</v>
      </c>
      <c r="M271" s="285">
        <v>1155.3800000000001</v>
      </c>
      <c r="N271" s="285">
        <v>1159.58</v>
      </c>
      <c r="O271" s="285">
        <v>1166.52</v>
      </c>
      <c r="P271" s="285">
        <v>1180.6300000000001</v>
      </c>
      <c r="Q271" s="285">
        <v>1232.3599999999999</v>
      </c>
      <c r="R271" s="285">
        <v>876.9</v>
      </c>
      <c r="S271" s="285">
        <v>5298.12</v>
      </c>
      <c r="T271" s="285">
        <v>0</v>
      </c>
      <c r="U271" s="285">
        <v>0</v>
      </c>
      <c r="V271" s="285">
        <v>1454.58</v>
      </c>
      <c r="W271" s="285">
        <v>1499.37</v>
      </c>
      <c r="X271" s="285">
        <v>1771.52</v>
      </c>
      <c r="Y271" s="285">
        <v>1543.87</v>
      </c>
      <c r="Z271" s="285">
        <v>1618.25</v>
      </c>
      <c r="AA271" s="285">
        <v>1672.56</v>
      </c>
      <c r="AB271" s="285">
        <v>1403.91</v>
      </c>
      <c r="AC271" s="285">
        <v>1746.41</v>
      </c>
      <c r="AD271" s="285">
        <v>1676.65</v>
      </c>
      <c r="AE271" s="285">
        <v>1669.78</v>
      </c>
      <c r="AF271" s="285">
        <v>1718.68</v>
      </c>
      <c r="AG271" s="285">
        <v>5362.85</v>
      </c>
      <c r="AH271" s="285">
        <v>0</v>
      </c>
      <c r="AI271" s="285">
        <v>0</v>
      </c>
      <c r="AJ271" s="285">
        <v>1221.68</v>
      </c>
      <c r="AK271" s="285">
        <v>1341.04</v>
      </c>
      <c r="AL271" s="285">
        <v>1313.42</v>
      </c>
      <c r="AM271" s="285">
        <v>1388.84</v>
      </c>
      <c r="AN271" s="285">
        <v>1879.59</v>
      </c>
      <c r="AO271" s="285">
        <v>1928.65</v>
      </c>
      <c r="AP271" s="285">
        <v>1727.79</v>
      </c>
      <c r="AQ271" s="285">
        <v>316.39999999999998</v>
      </c>
      <c r="AR271" s="285">
        <v>0</v>
      </c>
      <c r="AS271" s="285">
        <v>0</v>
      </c>
      <c r="AT271" s="285">
        <v>0</v>
      </c>
      <c r="AU271" s="285">
        <v>0</v>
      </c>
      <c r="AV271" s="285">
        <v>0</v>
      </c>
    </row>
    <row r="272" spans="1:48" x14ac:dyDescent="0.35">
      <c r="A272" s="285" t="s">
        <v>10</v>
      </c>
      <c r="B272" s="285">
        <v>1</v>
      </c>
      <c r="C272" s="285">
        <v>5802</v>
      </c>
      <c r="D272" s="285">
        <v>5</v>
      </c>
      <c r="E272" s="285" t="s">
        <v>150</v>
      </c>
      <c r="F272" s="285"/>
      <c r="G272" s="285">
        <v>0</v>
      </c>
      <c r="H272" s="285">
        <v>0</v>
      </c>
      <c r="I272" s="285">
        <v>0</v>
      </c>
      <c r="J272" s="285">
        <v>0</v>
      </c>
      <c r="K272" s="285">
        <v>0</v>
      </c>
      <c r="L272" s="285">
        <v>0</v>
      </c>
      <c r="M272" s="285">
        <v>0</v>
      </c>
      <c r="N272" s="285">
        <v>0</v>
      </c>
      <c r="O272" s="285">
        <v>0</v>
      </c>
      <c r="P272" s="285">
        <v>0</v>
      </c>
      <c r="Q272" s="285">
        <v>0</v>
      </c>
      <c r="R272" s="285">
        <v>0</v>
      </c>
      <c r="S272" s="285">
        <v>0</v>
      </c>
      <c r="T272" s="285">
        <v>0</v>
      </c>
      <c r="U272" s="285">
        <v>0</v>
      </c>
      <c r="V272" s="285">
        <v>0</v>
      </c>
      <c r="W272" s="285">
        <v>0</v>
      </c>
      <c r="X272" s="285">
        <v>0</v>
      </c>
      <c r="Y272" s="285">
        <v>0</v>
      </c>
      <c r="Z272" s="285">
        <v>0</v>
      </c>
      <c r="AA272" s="285">
        <v>0</v>
      </c>
      <c r="AB272" s="285">
        <v>0</v>
      </c>
      <c r="AC272" s="285">
        <v>0</v>
      </c>
      <c r="AD272" s="285">
        <v>0</v>
      </c>
      <c r="AE272" s="285">
        <v>0</v>
      </c>
      <c r="AF272" s="285">
        <v>0</v>
      </c>
      <c r="AG272" s="285">
        <v>0</v>
      </c>
      <c r="AH272" s="285">
        <v>0</v>
      </c>
      <c r="AI272" s="285">
        <v>0</v>
      </c>
      <c r="AJ272" s="285">
        <v>0</v>
      </c>
      <c r="AK272" s="285">
        <v>0</v>
      </c>
      <c r="AL272" s="285">
        <v>0</v>
      </c>
      <c r="AM272" s="285">
        <v>0</v>
      </c>
      <c r="AN272" s="285">
        <v>0</v>
      </c>
      <c r="AO272" s="285">
        <v>0</v>
      </c>
      <c r="AP272" s="285">
        <v>0</v>
      </c>
      <c r="AQ272" s="285">
        <v>0</v>
      </c>
      <c r="AR272" s="285">
        <v>0</v>
      </c>
      <c r="AS272" s="285">
        <v>0</v>
      </c>
      <c r="AT272" s="285">
        <v>0</v>
      </c>
      <c r="AU272" s="285">
        <v>0</v>
      </c>
      <c r="AV272" s="285">
        <v>0</v>
      </c>
    </row>
    <row r="273" spans="1:48" x14ac:dyDescent="0.35">
      <c r="A273" s="285" t="s">
        <v>10</v>
      </c>
      <c r="B273" s="285">
        <v>1</v>
      </c>
      <c r="C273" s="285">
        <v>5803</v>
      </c>
      <c r="D273" s="285">
        <v>5</v>
      </c>
      <c r="E273" s="285" t="s">
        <v>150</v>
      </c>
      <c r="F273" s="285"/>
      <c r="G273" s="285">
        <v>0</v>
      </c>
      <c r="H273" s="285">
        <v>0</v>
      </c>
      <c r="I273" s="285">
        <v>0</v>
      </c>
      <c r="J273" s="285">
        <v>0</v>
      </c>
      <c r="K273" s="285">
        <v>0</v>
      </c>
      <c r="L273" s="285">
        <v>0</v>
      </c>
      <c r="M273" s="285">
        <v>0</v>
      </c>
      <c r="N273" s="285">
        <v>0</v>
      </c>
      <c r="O273" s="285">
        <v>0</v>
      </c>
      <c r="P273" s="285">
        <v>0</v>
      </c>
      <c r="Q273" s="285">
        <v>0</v>
      </c>
      <c r="R273" s="285">
        <v>0</v>
      </c>
      <c r="S273" s="285">
        <v>0</v>
      </c>
      <c r="T273" s="285">
        <v>0</v>
      </c>
      <c r="U273" s="285">
        <v>0</v>
      </c>
      <c r="V273" s="285">
        <v>0</v>
      </c>
      <c r="W273" s="285">
        <v>0</v>
      </c>
      <c r="X273" s="285">
        <v>0</v>
      </c>
      <c r="Y273" s="285">
        <v>0</v>
      </c>
      <c r="Z273" s="285">
        <v>0</v>
      </c>
      <c r="AA273" s="285">
        <v>0</v>
      </c>
      <c r="AB273" s="285">
        <v>0</v>
      </c>
      <c r="AC273" s="285">
        <v>0</v>
      </c>
      <c r="AD273" s="285">
        <v>0</v>
      </c>
      <c r="AE273" s="285">
        <v>0</v>
      </c>
      <c r="AF273" s="285">
        <v>0</v>
      </c>
      <c r="AG273" s="285">
        <v>0</v>
      </c>
      <c r="AH273" s="285">
        <v>0</v>
      </c>
      <c r="AI273" s="285">
        <v>0</v>
      </c>
      <c r="AJ273" s="285">
        <v>0</v>
      </c>
      <c r="AK273" s="285">
        <v>0</v>
      </c>
      <c r="AL273" s="285">
        <v>0</v>
      </c>
      <c r="AM273" s="285">
        <v>0</v>
      </c>
      <c r="AN273" s="285">
        <v>0</v>
      </c>
      <c r="AO273" s="285">
        <v>0</v>
      </c>
      <c r="AP273" s="285">
        <v>0</v>
      </c>
      <c r="AQ273" s="285">
        <v>0</v>
      </c>
      <c r="AR273" s="285">
        <v>0</v>
      </c>
      <c r="AS273" s="285">
        <v>0</v>
      </c>
      <c r="AT273" s="285">
        <v>0</v>
      </c>
      <c r="AU273" s="285">
        <v>0</v>
      </c>
      <c r="AV273" s="285">
        <v>0</v>
      </c>
    </row>
    <row r="274" spans="1:48" x14ac:dyDescent="0.35">
      <c r="A274" s="285" t="s">
        <v>10</v>
      </c>
      <c r="B274" s="285">
        <v>1</v>
      </c>
      <c r="C274" s="285">
        <v>5804</v>
      </c>
      <c r="D274" s="285">
        <v>5</v>
      </c>
      <c r="E274" s="285" t="s">
        <v>150</v>
      </c>
      <c r="F274" s="285"/>
      <c r="G274" s="285">
        <v>0</v>
      </c>
      <c r="H274" s="285">
        <v>0</v>
      </c>
      <c r="I274" s="285">
        <v>0</v>
      </c>
      <c r="J274" s="285">
        <v>0</v>
      </c>
      <c r="K274" s="285">
        <v>0</v>
      </c>
      <c r="L274" s="285">
        <v>0</v>
      </c>
      <c r="M274" s="285">
        <v>0</v>
      </c>
      <c r="N274" s="285">
        <v>0</v>
      </c>
      <c r="O274" s="285">
        <v>0</v>
      </c>
      <c r="P274" s="285">
        <v>0</v>
      </c>
      <c r="Q274" s="285">
        <v>0</v>
      </c>
      <c r="R274" s="285">
        <v>0</v>
      </c>
      <c r="S274" s="285">
        <v>0</v>
      </c>
      <c r="T274" s="285">
        <v>0</v>
      </c>
      <c r="U274" s="285">
        <v>0</v>
      </c>
      <c r="V274" s="285">
        <v>0</v>
      </c>
      <c r="W274" s="285">
        <v>0</v>
      </c>
      <c r="X274" s="285">
        <v>0</v>
      </c>
      <c r="Y274" s="285">
        <v>0</v>
      </c>
      <c r="Z274" s="285">
        <v>0</v>
      </c>
      <c r="AA274" s="285">
        <v>0</v>
      </c>
      <c r="AB274" s="285">
        <v>0</v>
      </c>
      <c r="AC274" s="285">
        <v>0</v>
      </c>
      <c r="AD274" s="285">
        <v>0</v>
      </c>
      <c r="AE274" s="285">
        <v>0</v>
      </c>
      <c r="AF274" s="285">
        <v>0</v>
      </c>
      <c r="AG274" s="285">
        <v>0</v>
      </c>
      <c r="AH274" s="285">
        <v>0</v>
      </c>
      <c r="AI274" s="285">
        <v>0</v>
      </c>
      <c r="AJ274" s="285">
        <v>0</v>
      </c>
      <c r="AK274" s="285">
        <v>0</v>
      </c>
      <c r="AL274" s="285">
        <v>0</v>
      </c>
      <c r="AM274" s="285">
        <v>0</v>
      </c>
      <c r="AN274" s="285">
        <v>0</v>
      </c>
      <c r="AO274" s="285">
        <v>0</v>
      </c>
      <c r="AP274" s="285">
        <v>0</v>
      </c>
      <c r="AQ274" s="285">
        <v>0</v>
      </c>
      <c r="AR274" s="285">
        <v>0</v>
      </c>
      <c r="AS274" s="285">
        <v>0</v>
      </c>
      <c r="AT274" s="285">
        <v>0</v>
      </c>
      <c r="AU274" s="285">
        <v>0</v>
      </c>
      <c r="AV274" s="285">
        <v>0</v>
      </c>
    </row>
    <row r="275" spans="1:48" x14ac:dyDescent="0.35">
      <c r="A275" s="285" t="s">
        <v>10</v>
      </c>
      <c r="B275" s="285">
        <v>1</v>
      </c>
      <c r="C275" s="285">
        <v>5805</v>
      </c>
      <c r="D275" s="285">
        <v>5</v>
      </c>
      <c r="E275" s="285" t="s">
        <v>150</v>
      </c>
      <c r="F275" s="285"/>
      <c r="G275" s="285">
        <v>0</v>
      </c>
      <c r="H275" s="285">
        <v>0</v>
      </c>
      <c r="I275" s="285">
        <v>0</v>
      </c>
      <c r="J275" s="285">
        <v>0</v>
      </c>
      <c r="K275" s="285">
        <v>0</v>
      </c>
      <c r="L275" s="285">
        <v>0</v>
      </c>
      <c r="M275" s="285">
        <v>0</v>
      </c>
      <c r="N275" s="285">
        <v>0</v>
      </c>
      <c r="O275" s="285">
        <v>0</v>
      </c>
      <c r="P275" s="285">
        <v>0</v>
      </c>
      <c r="Q275" s="285">
        <v>0</v>
      </c>
      <c r="R275" s="285">
        <v>0</v>
      </c>
      <c r="S275" s="285">
        <v>0</v>
      </c>
      <c r="T275" s="285">
        <v>0</v>
      </c>
      <c r="U275" s="285">
        <v>0</v>
      </c>
      <c r="V275" s="285">
        <v>0</v>
      </c>
      <c r="W275" s="285">
        <v>0</v>
      </c>
      <c r="X275" s="285">
        <v>0</v>
      </c>
      <c r="Y275" s="285">
        <v>0</v>
      </c>
      <c r="Z275" s="285">
        <v>0</v>
      </c>
      <c r="AA275" s="285">
        <v>0</v>
      </c>
      <c r="AB275" s="285">
        <v>0</v>
      </c>
      <c r="AC275" s="285">
        <v>0</v>
      </c>
      <c r="AD275" s="285">
        <v>0</v>
      </c>
      <c r="AE275" s="285">
        <v>0</v>
      </c>
      <c r="AF275" s="285">
        <v>0</v>
      </c>
      <c r="AG275" s="285">
        <v>0</v>
      </c>
      <c r="AH275" s="285">
        <v>0</v>
      </c>
      <c r="AI275" s="285">
        <v>0</v>
      </c>
      <c r="AJ275" s="285">
        <v>0</v>
      </c>
      <c r="AK275" s="285">
        <v>0</v>
      </c>
      <c r="AL275" s="285">
        <v>0</v>
      </c>
      <c r="AM275" s="285">
        <v>0</v>
      </c>
      <c r="AN275" s="285">
        <v>0</v>
      </c>
      <c r="AO275" s="285">
        <v>0</v>
      </c>
      <c r="AP275" s="285">
        <v>0</v>
      </c>
      <c r="AQ275" s="285">
        <v>0</v>
      </c>
      <c r="AR275" s="285">
        <v>0</v>
      </c>
      <c r="AS275" s="285">
        <v>0</v>
      </c>
      <c r="AT275" s="285">
        <v>0</v>
      </c>
      <c r="AU275" s="285">
        <v>0</v>
      </c>
      <c r="AV275" s="285">
        <v>0</v>
      </c>
    </row>
    <row r="276" spans="1:48" x14ac:dyDescent="0.35">
      <c r="A276" s="285" t="s">
        <v>10</v>
      </c>
      <c r="B276" s="285">
        <v>1</v>
      </c>
      <c r="C276" s="285">
        <v>5810</v>
      </c>
      <c r="D276" s="285">
        <v>5</v>
      </c>
      <c r="E276" s="285" t="s">
        <v>150</v>
      </c>
      <c r="F276" s="285"/>
      <c r="G276" s="285">
        <v>0</v>
      </c>
      <c r="H276" s="285">
        <v>0</v>
      </c>
      <c r="I276" s="285">
        <v>0</v>
      </c>
      <c r="J276" s="285">
        <v>0</v>
      </c>
      <c r="K276" s="285">
        <v>0</v>
      </c>
      <c r="L276" s="285">
        <v>0</v>
      </c>
      <c r="M276" s="285">
        <v>0</v>
      </c>
      <c r="N276" s="285">
        <v>0</v>
      </c>
      <c r="O276" s="285">
        <v>0</v>
      </c>
      <c r="P276" s="285">
        <v>0</v>
      </c>
      <c r="Q276" s="285">
        <v>0</v>
      </c>
      <c r="R276" s="285">
        <v>0</v>
      </c>
      <c r="S276" s="285">
        <v>0</v>
      </c>
      <c r="T276" s="285">
        <v>0</v>
      </c>
      <c r="U276" s="285">
        <v>0</v>
      </c>
      <c r="V276" s="285">
        <v>0</v>
      </c>
      <c r="W276" s="285">
        <v>0</v>
      </c>
      <c r="X276" s="285">
        <v>0</v>
      </c>
      <c r="Y276" s="285">
        <v>0</v>
      </c>
      <c r="Z276" s="285">
        <v>0</v>
      </c>
      <c r="AA276" s="285">
        <v>0</v>
      </c>
      <c r="AB276" s="285">
        <v>0</v>
      </c>
      <c r="AC276" s="285">
        <v>0</v>
      </c>
      <c r="AD276" s="285">
        <v>0</v>
      </c>
      <c r="AE276" s="285">
        <v>0</v>
      </c>
      <c r="AF276" s="285">
        <v>0</v>
      </c>
      <c r="AG276" s="285">
        <v>0</v>
      </c>
      <c r="AH276" s="285">
        <v>0</v>
      </c>
      <c r="AI276" s="285">
        <v>0</v>
      </c>
      <c r="AJ276" s="285">
        <v>0</v>
      </c>
      <c r="AK276" s="285">
        <v>0</v>
      </c>
      <c r="AL276" s="285">
        <v>0</v>
      </c>
      <c r="AM276" s="285">
        <v>0</v>
      </c>
      <c r="AN276" s="285">
        <v>0</v>
      </c>
      <c r="AO276" s="285">
        <v>0</v>
      </c>
      <c r="AP276" s="285">
        <v>0</v>
      </c>
      <c r="AQ276" s="285">
        <v>0</v>
      </c>
      <c r="AR276" s="285">
        <v>0</v>
      </c>
      <c r="AS276" s="285">
        <v>0</v>
      </c>
      <c r="AT276" s="285">
        <v>0</v>
      </c>
      <c r="AU276" s="285">
        <v>0</v>
      </c>
      <c r="AV276" s="285">
        <v>0</v>
      </c>
    </row>
    <row r="277" spans="1:48" x14ac:dyDescent="0.35">
      <c r="A277" s="285" t="s">
        <v>10</v>
      </c>
      <c r="B277" s="285">
        <v>1</v>
      </c>
      <c r="C277" s="285">
        <v>5815</v>
      </c>
      <c r="D277" s="285">
        <v>5</v>
      </c>
      <c r="E277" s="285" t="s">
        <v>150</v>
      </c>
      <c r="F277" s="285"/>
      <c r="G277" s="285">
        <v>0</v>
      </c>
      <c r="H277" s="285">
        <v>0</v>
      </c>
      <c r="I277" s="285">
        <v>0</v>
      </c>
      <c r="J277" s="285">
        <v>0</v>
      </c>
      <c r="K277" s="285">
        <v>0</v>
      </c>
      <c r="L277" s="285">
        <v>0</v>
      </c>
      <c r="M277" s="285">
        <v>0</v>
      </c>
      <c r="N277" s="285">
        <v>0</v>
      </c>
      <c r="O277" s="285">
        <v>0</v>
      </c>
      <c r="P277" s="285">
        <v>0</v>
      </c>
      <c r="Q277" s="285">
        <v>0</v>
      </c>
      <c r="R277" s="285">
        <v>0</v>
      </c>
      <c r="S277" s="285">
        <v>0</v>
      </c>
      <c r="T277" s="285">
        <v>0</v>
      </c>
      <c r="U277" s="285">
        <v>0</v>
      </c>
      <c r="V277" s="285">
        <v>0</v>
      </c>
      <c r="W277" s="285">
        <v>0</v>
      </c>
      <c r="X277" s="285">
        <v>0</v>
      </c>
      <c r="Y277" s="285">
        <v>0</v>
      </c>
      <c r="Z277" s="285">
        <v>0</v>
      </c>
      <c r="AA277" s="285">
        <v>0</v>
      </c>
      <c r="AB277" s="285">
        <v>0</v>
      </c>
      <c r="AC277" s="285">
        <v>0</v>
      </c>
      <c r="AD277" s="285">
        <v>0</v>
      </c>
      <c r="AE277" s="285">
        <v>0</v>
      </c>
      <c r="AF277" s="285">
        <v>0</v>
      </c>
      <c r="AG277" s="285">
        <v>0</v>
      </c>
      <c r="AH277" s="285">
        <v>0</v>
      </c>
      <c r="AI277" s="285">
        <v>0</v>
      </c>
      <c r="AJ277" s="285">
        <v>0</v>
      </c>
      <c r="AK277" s="285">
        <v>0</v>
      </c>
      <c r="AL277" s="285">
        <v>0</v>
      </c>
      <c r="AM277" s="285">
        <v>0</v>
      </c>
      <c r="AN277" s="285">
        <v>0</v>
      </c>
      <c r="AO277" s="285">
        <v>0</v>
      </c>
      <c r="AP277" s="285">
        <v>0</v>
      </c>
      <c r="AQ277" s="285">
        <v>0</v>
      </c>
      <c r="AR277" s="285">
        <v>0</v>
      </c>
      <c r="AS277" s="285">
        <v>0</v>
      </c>
      <c r="AT277" s="285">
        <v>0</v>
      </c>
      <c r="AU277" s="285">
        <v>0</v>
      </c>
      <c r="AV277" s="285">
        <v>0</v>
      </c>
    </row>
    <row r="278" spans="1:48" x14ac:dyDescent="0.35">
      <c r="A278" s="285" t="s">
        <v>10</v>
      </c>
      <c r="B278" s="285">
        <v>1</v>
      </c>
      <c r="C278" s="285">
        <v>5818</v>
      </c>
      <c r="D278" s="285">
        <v>5</v>
      </c>
      <c r="E278" s="285" t="s">
        <v>284</v>
      </c>
      <c r="F278" s="285"/>
      <c r="G278" s="285">
        <v>0</v>
      </c>
      <c r="H278" s="285">
        <v>191.25</v>
      </c>
      <c r="I278" s="285">
        <v>30.89</v>
      </c>
      <c r="J278" s="285">
        <v>12.29</v>
      </c>
      <c r="K278" s="285">
        <v>157.66</v>
      </c>
      <c r="L278" s="285">
        <v>28.61</v>
      </c>
      <c r="M278" s="285">
        <v>190.3</v>
      </c>
      <c r="N278" s="285">
        <v>20.190000000000001</v>
      </c>
      <c r="O278" s="285">
        <v>40.4</v>
      </c>
      <c r="P278" s="285">
        <v>66.11</v>
      </c>
      <c r="Q278" s="285">
        <v>408.63</v>
      </c>
      <c r="R278" s="285">
        <v>146.35</v>
      </c>
      <c r="S278" s="285">
        <v>200.42</v>
      </c>
      <c r="T278" s="285">
        <v>0</v>
      </c>
      <c r="U278" s="285">
        <v>0</v>
      </c>
      <c r="V278" s="285">
        <v>0</v>
      </c>
      <c r="W278" s="285">
        <v>188.54</v>
      </c>
      <c r="X278" s="285">
        <v>521.88</v>
      </c>
      <c r="Y278" s="285">
        <v>303.92</v>
      </c>
      <c r="Z278" s="285">
        <v>0</v>
      </c>
      <c r="AA278" s="285">
        <v>91.97</v>
      </c>
      <c r="AB278" s="285">
        <v>89.94</v>
      </c>
      <c r="AC278" s="285">
        <v>0</v>
      </c>
      <c r="AD278" s="285">
        <v>0</v>
      </c>
      <c r="AE278" s="285">
        <v>406.41</v>
      </c>
      <c r="AF278" s="285">
        <v>82.85</v>
      </c>
      <c r="AG278" s="285">
        <v>45.03</v>
      </c>
      <c r="AH278" s="285">
        <v>0</v>
      </c>
      <c r="AI278" s="285">
        <v>0</v>
      </c>
      <c r="AJ278" s="285">
        <v>0</v>
      </c>
      <c r="AK278" s="285">
        <v>0</v>
      </c>
      <c r="AL278" s="285">
        <v>267.27</v>
      </c>
      <c r="AM278" s="285">
        <v>88.96</v>
      </c>
      <c r="AN278" s="285">
        <v>67.69</v>
      </c>
      <c r="AO278" s="285">
        <v>204.9</v>
      </c>
      <c r="AP278" s="285">
        <v>138.69999999999999</v>
      </c>
      <c r="AQ278" s="285">
        <v>22.2</v>
      </c>
      <c r="AR278" s="285">
        <v>0</v>
      </c>
      <c r="AS278" s="285">
        <v>0</v>
      </c>
      <c r="AT278" s="285">
        <v>0</v>
      </c>
      <c r="AU278" s="285">
        <v>0</v>
      </c>
      <c r="AV278" s="285">
        <v>0</v>
      </c>
    </row>
    <row r="279" spans="1:48" x14ac:dyDescent="0.35">
      <c r="A279" s="285" t="s">
        <v>10</v>
      </c>
      <c r="B279" s="285">
        <v>1</v>
      </c>
      <c r="C279" s="285">
        <v>5819</v>
      </c>
      <c r="D279" s="285">
        <v>5</v>
      </c>
      <c r="E279" s="285" t="s">
        <v>285</v>
      </c>
      <c r="F279" s="285"/>
      <c r="G279" s="285">
        <v>0</v>
      </c>
      <c r="H279" s="285">
        <v>0</v>
      </c>
      <c r="I279" s="285">
        <v>170.75</v>
      </c>
      <c r="J279" s="285">
        <v>53.99</v>
      </c>
      <c r="K279" s="285">
        <v>0</v>
      </c>
      <c r="L279" s="285">
        <v>66.400000000000006</v>
      </c>
      <c r="M279" s="285">
        <v>132.80000000000001</v>
      </c>
      <c r="N279" s="285">
        <v>68.94</v>
      </c>
      <c r="O279" s="285">
        <v>68.94</v>
      </c>
      <c r="P279" s="285">
        <v>0</v>
      </c>
      <c r="Q279" s="285">
        <v>0</v>
      </c>
      <c r="R279" s="285">
        <v>137.88</v>
      </c>
      <c r="S279" s="285">
        <v>75.39</v>
      </c>
      <c r="T279" s="285">
        <v>0</v>
      </c>
      <c r="U279" s="285">
        <v>0</v>
      </c>
      <c r="V279" s="285">
        <v>0</v>
      </c>
      <c r="W279" s="285">
        <v>75.39</v>
      </c>
      <c r="X279" s="285">
        <v>0</v>
      </c>
      <c r="Y279" s="285">
        <v>150.78</v>
      </c>
      <c r="Z279" s="285">
        <v>75.39</v>
      </c>
      <c r="AA279" s="285">
        <v>75.39</v>
      </c>
      <c r="AB279" s="285">
        <v>83.93</v>
      </c>
      <c r="AC279" s="285">
        <v>44.57</v>
      </c>
      <c r="AD279" s="285">
        <v>60.44</v>
      </c>
      <c r="AE279" s="285">
        <v>60.44</v>
      </c>
      <c r="AF279" s="285">
        <v>0</v>
      </c>
      <c r="AG279" s="285">
        <v>181.32</v>
      </c>
      <c r="AH279" s="285">
        <v>0</v>
      </c>
      <c r="AI279" s="285">
        <v>0</v>
      </c>
      <c r="AJ279" s="285">
        <v>0</v>
      </c>
      <c r="AK279" s="285">
        <v>0</v>
      </c>
      <c r="AL279" s="285">
        <v>60.44</v>
      </c>
      <c r="AM279" s="285">
        <v>60.44</v>
      </c>
      <c r="AN279" s="285">
        <v>120.88</v>
      </c>
      <c r="AO279" s="285">
        <v>60.44</v>
      </c>
      <c r="AP279" s="285">
        <v>60.44</v>
      </c>
      <c r="AQ279" s="285">
        <v>0</v>
      </c>
      <c r="AR279" s="285">
        <v>0</v>
      </c>
      <c r="AS279" s="285">
        <v>0</v>
      </c>
      <c r="AT279" s="285">
        <v>0</v>
      </c>
      <c r="AU279" s="285">
        <v>0</v>
      </c>
      <c r="AV279" s="285">
        <v>0</v>
      </c>
    </row>
    <row r="280" spans="1:48" x14ac:dyDescent="0.35">
      <c r="A280" s="285" t="s">
        <v>10</v>
      </c>
      <c r="B280" s="285">
        <v>1</v>
      </c>
      <c r="C280" s="285">
        <v>5820</v>
      </c>
      <c r="D280" s="285">
        <v>5</v>
      </c>
      <c r="E280" s="285" t="s">
        <v>286</v>
      </c>
      <c r="F280" s="285"/>
      <c r="G280" s="285">
        <v>0</v>
      </c>
      <c r="H280" s="285">
        <v>0</v>
      </c>
      <c r="I280" s="285">
        <v>143.69</v>
      </c>
      <c r="J280" s="285">
        <v>5044.78</v>
      </c>
      <c r="K280" s="285">
        <v>417.13</v>
      </c>
      <c r="L280" s="285">
        <v>1917.45</v>
      </c>
      <c r="M280" s="285">
        <v>199.96</v>
      </c>
      <c r="N280" s="285">
        <v>900.41</v>
      </c>
      <c r="O280" s="285">
        <v>2859.48</v>
      </c>
      <c r="P280" s="285">
        <v>657.8</v>
      </c>
      <c r="Q280" s="285">
        <v>3577.48</v>
      </c>
      <c r="R280" s="285">
        <v>533.80999999999995</v>
      </c>
      <c r="S280" s="285">
        <v>2790.49</v>
      </c>
      <c r="T280" s="285">
        <v>0</v>
      </c>
      <c r="U280" s="285">
        <v>0</v>
      </c>
      <c r="V280" s="285">
        <v>-189.09</v>
      </c>
      <c r="W280" s="285">
        <v>4373.68</v>
      </c>
      <c r="X280" s="285">
        <v>1622.76</v>
      </c>
      <c r="Y280" s="285">
        <v>888.17</v>
      </c>
      <c r="Z280" s="285">
        <v>393.07</v>
      </c>
      <c r="AA280" s="285">
        <v>936.37</v>
      </c>
      <c r="AB280" s="285">
        <v>140.76</v>
      </c>
      <c r="AC280" s="285">
        <v>2584.33</v>
      </c>
      <c r="AD280" s="285">
        <v>2843.94</v>
      </c>
      <c r="AE280" s="285">
        <v>1587.12</v>
      </c>
      <c r="AF280" s="285">
        <v>519.11</v>
      </c>
      <c r="AG280" s="285">
        <v>3954.57</v>
      </c>
      <c r="AH280" s="285">
        <v>0</v>
      </c>
      <c r="AI280" s="285">
        <v>0</v>
      </c>
      <c r="AJ280" s="285">
        <v>3258.77</v>
      </c>
      <c r="AK280" s="285">
        <v>2910.59</v>
      </c>
      <c r="AL280" s="285">
        <v>991.38</v>
      </c>
      <c r="AM280" s="285">
        <v>2011.15</v>
      </c>
      <c r="AN280" s="285">
        <v>1652.24</v>
      </c>
      <c r="AO280" s="285">
        <v>2629.12</v>
      </c>
      <c r="AP280" s="285">
        <v>117.9</v>
      </c>
      <c r="AQ280" s="285">
        <v>0</v>
      </c>
      <c r="AR280" s="285">
        <v>0</v>
      </c>
      <c r="AS280" s="285">
        <v>0</v>
      </c>
      <c r="AT280" s="285">
        <v>0</v>
      </c>
      <c r="AU280" s="285">
        <v>0</v>
      </c>
      <c r="AV280" s="285">
        <v>0</v>
      </c>
    </row>
    <row r="281" spans="1:48" x14ac:dyDescent="0.35">
      <c r="A281" s="285" t="s">
        <v>10</v>
      </c>
      <c r="B281" s="285">
        <v>1</v>
      </c>
      <c r="C281" s="285">
        <v>5821</v>
      </c>
      <c r="D281" s="285">
        <v>5</v>
      </c>
      <c r="E281" s="285" t="s">
        <v>287</v>
      </c>
      <c r="F281" s="285"/>
      <c r="G281" s="285">
        <v>0</v>
      </c>
      <c r="H281" s="285">
        <v>0</v>
      </c>
      <c r="I281" s="285">
        <v>0</v>
      </c>
      <c r="J281" s="285">
        <v>0</v>
      </c>
      <c r="K281" s="285">
        <v>630.05999999999995</v>
      </c>
      <c r="L281" s="285">
        <v>510.31</v>
      </c>
      <c r="M281" s="285">
        <v>0</v>
      </c>
      <c r="N281" s="285">
        <v>0</v>
      </c>
      <c r="O281" s="285">
        <v>77.989999999999995</v>
      </c>
      <c r="P281" s="285">
        <v>0</v>
      </c>
      <c r="Q281" s="285">
        <v>0</v>
      </c>
      <c r="R281" s="285">
        <v>0</v>
      </c>
      <c r="S281" s="285">
        <v>0</v>
      </c>
      <c r="T281" s="285">
        <v>0</v>
      </c>
      <c r="U281" s="285">
        <v>0</v>
      </c>
      <c r="V281" s="285">
        <v>0</v>
      </c>
      <c r="W281" s="285">
        <v>0</v>
      </c>
      <c r="X281" s="285">
        <v>620.87</v>
      </c>
      <c r="Y281" s="285">
        <v>0</v>
      </c>
      <c r="Z281" s="285">
        <v>0</v>
      </c>
      <c r="AA281" s="285">
        <v>0</v>
      </c>
      <c r="AB281" s="285">
        <v>0</v>
      </c>
      <c r="AC281" s="285">
        <v>898.89</v>
      </c>
      <c r="AD281" s="285">
        <v>47.53</v>
      </c>
      <c r="AE281" s="285">
        <v>0</v>
      </c>
      <c r="AF281" s="285">
        <v>0</v>
      </c>
      <c r="AG281" s="285">
        <v>0</v>
      </c>
      <c r="AH281" s="285">
        <v>0</v>
      </c>
      <c r="AI281" s="285">
        <v>0</v>
      </c>
      <c r="AJ281" s="285">
        <v>0</v>
      </c>
      <c r="AK281" s="285">
        <v>0</v>
      </c>
      <c r="AL281" s="285">
        <v>0</v>
      </c>
      <c r="AM281" s="285">
        <v>505.96</v>
      </c>
      <c r="AN281" s="285">
        <v>0</v>
      </c>
      <c r="AO281" s="285">
        <v>0</v>
      </c>
      <c r="AP281" s="285">
        <v>0</v>
      </c>
      <c r="AQ281" s="285">
        <v>0</v>
      </c>
      <c r="AR281" s="285">
        <v>0</v>
      </c>
      <c r="AS281" s="285">
        <v>0</v>
      </c>
      <c r="AT281" s="285">
        <v>0</v>
      </c>
      <c r="AU281" s="285">
        <v>0</v>
      </c>
      <c r="AV281" s="285">
        <v>0</v>
      </c>
    </row>
    <row r="282" spans="1:48" x14ac:dyDescent="0.35">
      <c r="A282" s="285" t="s">
        <v>10</v>
      </c>
      <c r="B282" s="285">
        <v>1</v>
      </c>
      <c r="C282" s="285">
        <v>5822</v>
      </c>
      <c r="D282" s="285">
        <v>5</v>
      </c>
      <c r="E282" s="285" t="s">
        <v>288</v>
      </c>
      <c r="F282" s="285"/>
      <c r="G282" s="285">
        <v>0</v>
      </c>
      <c r="H282" s="285">
        <v>0</v>
      </c>
      <c r="I282" s="285">
        <v>0</v>
      </c>
      <c r="J282" s="285">
        <v>0</v>
      </c>
      <c r="K282" s="285">
        <v>0</v>
      </c>
      <c r="L282" s="285">
        <v>0</v>
      </c>
      <c r="M282" s="285">
        <v>0</v>
      </c>
      <c r="N282" s="285">
        <v>0</v>
      </c>
      <c r="O282" s="285">
        <v>0</v>
      </c>
      <c r="P282" s="285">
        <v>0</v>
      </c>
      <c r="Q282" s="285">
        <v>0</v>
      </c>
      <c r="R282" s="285">
        <v>0</v>
      </c>
      <c r="S282" s="285">
        <v>0</v>
      </c>
      <c r="T282" s="285">
        <v>0</v>
      </c>
      <c r="U282" s="285">
        <v>0</v>
      </c>
      <c r="V282" s="285">
        <v>0</v>
      </c>
      <c r="W282" s="285">
        <v>0</v>
      </c>
      <c r="X282" s="285">
        <v>0</v>
      </c>
      <c r="Y282" s="285">
        <v>0</v>
      </c>
      <c r="Z282" s="285">
        <v>0</v>
      </c>
      <c r="AA282" s="285">
        <v>0</v>
      </c>
      <c r="AB282" s="285">
        <v>0</v>
      </c>
      <c r="AC282" s="285">
        <v>0</v>
      </c>
      <c r="AD282" s="285">
        <v>0</v>
      </c>
      <c r="AE282" s="285">
        <v>0</v>
      </c>
      <c r="AF282" s="285">
        <v>0</v>
      </c>
      <c r="AG282" s="285">
        <v>0</v>
      </c>
      <c r="AH282" s="285">
        <v>0</v>
      </c>
      <c r="AI282" s="285">
        <v>0</v>
      </c>
      <c r="AJ282" s="285">
        <v>0</v>
      </c>
      <c r="AK282" s="285">
        <v>0</v>
      </c>
      <c r="AL282" s="285">
        <v>3449.25</v>
      </c>
      <c r="AM282" s="285">
        <v>0</v>
      </c>
      <c r="AN282" s="285">
        <v>575.1</v>
      </c>
      <c r="AO282" s="285">
        <v>233.34</v>
      </c>
      <c r="AP282" s="285">
        <v>1767.48</v>
      </c>
      <c r="AQ282" s="285">
        <v>409.4</v>
      </c>
      <c r="AR282" s="285">
        <v>0</v>
      </c>
      <c r="AS282" s="285">
        <v>0</v>
      </c>
      <c r="AT282" s="285">
        <v>0</v>
      </c>
      <c r="AU282" s="285">
        <v>0</v>
      </c>
      <c r="AV282" s="285">
        <v>0</v>
      </c>
    </row>
    <row r="283" spans="1:48" x14ac:dyDescent="0.35">
      <c r="A283" s="285" t="s">
        <v>10</v>
      </c>
      <c r="B283" s="285">
        <v>1</v>
      </c>
      <c r="C283" s="285">
        <v>5900</v>
      </c>
      <c r="D283" s="285">
        <v>5</v>
      </c>
      <c r="E283" s="285" t="s">
        <v>150</v>
      </c>
      <c r="F283" s="285"/>
      <c r="G283" s="285">
        <v>0</v>
      </c>
      <c r="H283" s="285">
        <v>0</v>
      </c>
      <c r="I283" s="285">
        <v>0</v>
      </c>
      <c r="J283" s="285">
        <v>0</v>
      </c>
      <c r="K283" s="285">
        <v>0</v>
      </c>
      <c r="L283" s="285">
        <v>0</v>
      </c>
      <c r="M283" s="285">
        <v>0</v>
      </c>
      <c r="N283" s="285">
        <v>0</v>
      </c>
      <c r="O283" s="285">
        <v>0</v>
      </c>
      <c r="P283" s="285">
        <v>0</v>
      </c>
      <c r="Q283" s="285">
        <v>0</v>
      </c>
      <c r="R283" s="285">
        <v>0</v>
      </c>
      <c r="S283" s="285">
        <v>0</v>
      </c>
      <c r="T283" s="285">
        <v>0</v>
      </c>
      <c r="U283" s="285">
        <v>0</v>
      </c>
      <c r="V283" s="285">
        <v>0</v>
      </c>
      <c r="W283" s="285">
        <v>0</v>
      </c>
      <c r="X283" s="285">
        <v>0</v>
      </c>
      <c r="Y283" s="285">
        <v>0</v>
      </c>
      <c r="Z283" s="285">
        <v>0</v>
      </c>
      <c r="AA283" s="285">
        <v>0</v>
      </c>
      <c r="AB283" s="285">
        <v>0</v>
      </c>
      <c r="AC283" s="285">
        <v>0</v>
      </c>
      <c r="AD283" s="285">
        <v>0</v>
      </c>
      <c r="AE283" s="285">
        <v>0</v>
      </c>
      <c r="AF283" s="285">
        <v>0</v>
      </c>
      <c r="AG283" s="285">
        <v>0</v>
      </c>
      <c r="AH283" s="285">
        <v>0</v>
      </c>
      <c r="AI283" s="285">
        <v>0</v>
      </c>
      <c r="AJ283" s="285">
        <v>0</v>
      </c>
      <c r="AK283" s="285">
        <v>0</v>
      </c>
      <c r="AL283" s="285">
        <v>0</v>
      </c>
      <c r="AM283" s="285">
        <v>0</v>
      </c>
      <c r="AN283" s="285">
        <v>0</v>
      </c>
      <c r="AO283" s="285">
        <v>0</v>
      </c>
      <c r="AP283" s="285">
        <v>0</v>
      </c>
      <c r="AQ283" s="285">
        <v>0</v>
      </c>
      <c r="AR283" s="285">
        <v>0</v>
      </c>
      <c r="AS283" s="285">
        <v>0</v>
      </c>
      <c r="AT283" s="285">
        <v>0</v>
      </c>
      <c r="AU283" s="285">
        <v>0</v>
      </c>
      <c r="AV283" s="285">
        <v>0</v>
      </c>
    </row>
    <row r="284" spans="1:48" x14ac:dyDescent="0.35">
      <c r="A284" s="285" t="s">
        <v>10</v>
      </c>
      <c r="B284" s="285">
        <v>1</v>
      </c>
      <c r="C284" s="285">
        <v>5905</v>
      </c>
      <c r="D284" s="285">
        <v>5</v>
      </c>
      <c r="E284" s="285" t="s">
        <v>289</v>
      </c>
      <c r="F284" s="285"/>
      <c r="G284" s="285">
        <v>0</v>
      </c>
      <c r="H284" s="285">
        <v>0</v>
      </c>
      <c r="I284" s="285">
        <v>0</v>
      </c>
      <c r="J284" s="285">
        <v>0</v>
      </c>
      <c r="K284" s="285">
        <v>0</v>
      </c>
      <c r="L284" s="285">
        <v>0</v>
      </c>
      <c r="M284" s="285">
        <v>0</v>
      </c>
      <c r="N284" s="285">
        <v>0</v>
      </c>
      <c r="O284" s="285">
        <v>0</v>
      </c>
      <c r="P284" s="285">
        <v>0</v>
      </c>
      <c r="Q284" s="285">
        <v>0</v>
      </c>
      <c r="R284" s="285">
        <v>0</v>
      </c>
      <c r="S284" s="285">
        <v>0</v>
      </c>
      <c r="T284" s="285">
        <v>0</v>
      </c>
      <c r="U284" s="285">
        <v>0</v>
      </c>
      <c r="V284" s="285">
        <v>0</v>
      </c>
      <c r="W284" s="285">
        <v>0</v>
      </c>
      <c r="X284" s="285">
        <v>0</v>
      </c>
      <c r="Y284" s="285">
        <v>0</v>
      </c>
      <c r="Z284" s="285">
        <v>0</v>
      </c>
      <c r="AA284" s="285">
        <v>0</v>
      </c>
      <c r="AB284" s="285">
        <v>0</v>
      </c>
      <c r="AC284" s="285">
        <v>0</v>
      </c>
      <c r="AD284" s="285">
        <v>0</v>
      </c>
      <c r="AE284" s="285">
        <v>0</v>
      </c>
      <c r="AF284" s="285">
        <v>0</v>
      </c>
      <c r="AG284" s="285">
        <v>0</v>
      </c>
      <c r="AH284" s="285">
        <v>0</v>
      </c>
      <c r="AI284" s="285">
        <v>0</v>
      </c>
      <c r="AJ284" s="285">
        <v>0</v>
      </c>
      <c r="AK284" s="285">
        <v>0</v>
      </c>
      <c r="AL284" s="285">
        <v>0</v>
      </c>
      <c r="AM284" s="285">
        <v>0</v>
      </c>
      <c r="AN284" s="285">
        <v>0</v>
      </c>
      <c r="AO284" s="285">
        <v>0</v>
      </c>
      <c r="AP284" s="285">
        <v>0</v>
      </c>
      <c r="AQ284" s="285">
        <v>0</v>
      </c>
      <c r="AR284" s="285">
        <v>0</v>
      </c>
      <c r="AS284" s="285">
        <v>0</v>
      </c>
      <c r="AT284" s="285">
        <v>0</v>
      </c>
      <c r="AU284" s="285">
        <v>0</v>
      </c>
      <c r="AV284" s="285">
        <v>0</v>
      </c>
    </row>
    <row r="285" spans="1:48" x14ac:dyDescent="0.35">
      <c r="A285" s="285" t="s">
        <v>10</v>
      </c>
      <c r="B285" s="285">
        <v>1</v>
      </c>
      <c r="C285" s="285">
        <v>5910</v>
      </c>
      <c r="D285" s="285">
        <v>5</v>
      </c>
      <c r="E285" s="285" t="s">
        <v>290</v>
      </c>
      <c r="F285" s="285"/>
      <c r="G285" s="285">
        <v>0</v>
      </c>
      <c r="H285" s="285">
        <v>0</v>
      </c>
      <c r="I285" s="285">
        <v>0</v>
      </c>
      <c r="J285" s="285">
        <v>0</v>
      </c>
      <c r="K285" s="285">
        <v>0</v>
      </c>
      <c r="L285" s="285">
        <v>0</v>
      </c>
      <c r="M285" s="285">
        <v>0</v>
      </c>
      <c r="N285" s="285">
        <v>0</v>
      </c>
      <c r="O285" s="285">
        <v>0</v>
      </c>
      <c r="P285" s="285">
        <v>0</v>
      </c>
      <c r="Q285" s="285">
        <v>0</v>
      </c>
      <c r="R285" s="285">
        <v>0</v>
      </c>
      <c r="S285" s="285">
        <v>0</v>
      </c>
      <c r="T285" s="285">
        <v>0</v>
      </c>
      <c r="U285" s="285">
        <v>0</v>
      </c>
      <c r="V285" s="285">
        <v>0</v>
      </c>
      <c r="W285" s="285">
        <v>0</v>
      </c>
      <c r="X285" s="285">
        <v>0</v>
      </c>
      <c r="Y285" s="285">
        <v>0</v>
      </c>
      <c r="Z285" s="285">
        <v>0</v>
      </c>
      <c r="AA285" s="285">
        <v>0</v>
      </c>
      <c r="AB285" s="285">
        <v>0</v>
      </c>
      <c r="AC285" s="285">
        <v>0</v>
      </c>
      <c r="AD285" s="285">
        <v>0</v>
      </c>
      <c r="AE285" s="285">
        <v>0</v>
      </c>
      <c r="AF285" s="285">
        <v>0</v>
      </c>
      <c r="AG285" s="285">
        <v>0</v>
      </c>
      <c r="AH285" s="285">
        <v>0</v>
      </c>
      <c r="AI285" s="285">
        <v>0</v>
      </c>
      <c r="AJ285" s="285">
        <v>0</v>
      </c>
      <c r="AK285" s="285">
        <v>0</v>
      </c>
      <c r="AL285" s="285">
        <v>0</v>
      </c>
      <c r="AM285" s="285">
        <v>0</v>
      </c>
      <c r="AN285" s="285">
        <v>0</v>
      </c>
      <c r="AO285" s="285">
        <v>0</v>
      </c>
      <c r="AP285" s="285">
        <v>0</v>
      </c>
      <c r="AQ285" s="285">
        <v>0</v>
      </c>
      <c r="AR285" s="285">
        <v>0</v>
      </c>
      <c r="AS285" s="285">
        <v>0</v>
      </c>
      <c r="AT285" s="285">
        <v>0</v>
      </c>
      <c r="AU285" s="285">
        <v>0</v>
      </c>
      <c r="AV285" s="285">
        <v>0</v>
      </c>
    </row>
    <row r="286" spans="1:48" x14ac:dyDescent="0.35">
      <c r="A286" s="285" t="s">
        <v>10</v>
      </c>
      <c r="B286" s="285">
        <v>1</v>
      </c>
      <c r="C286" s="285">
        <v>5915</v>
      </c>
      <c r="D286" s="285">
        <v>5</v>
      </c>
      <c r="E286" s="285" t="s">
        <v>291</v>
      </c>
      <c r="F286" s="285"/>
      <c r="G286" s="285">
        <v>0</v>
      </c>
      <c r="H286" s="285">
        <v>0</v>
      </c>
      <c r="I286" s="285">
        <v>334.58</v>
      </c>
      <c r="J286" s="285">
        <v>330.4</v>
      </c>
      <c r="K286" s="285">
        <v>330.52</v>
      </c>
      <c r="L286" s="285">
        <v>284.88</v>
      </c>
      <c r="M286" s="285">
        <v>494.99</v>
      </c>
      <c r="N286" s="285">
        <v>282.33999999999997</v>
      </c>
      <c r="O286" s="285">
        <v>281.37</v>
      </c>
      <c r="P286" s="285">
        <v>322.79000000000002</v>
      </c>
      <c r="Q286" s="285">
        <v>1039.8399999999999</v>
      </c>
      <c r="R286" s="285">
        <v>518.97</v>
      </c>
      <c r="S286" s="285">
        <v>887.36</v>
      </c>
      <c r="T286" s="285">
        <v>0</v>
      </c>
      <c r="U286" s="285">
        <v>0</v>
      </c>
      <c r="V286" s="285">
        <v>645.41</v>
      </c>
      <c r="W286" s="285">
        <v>869.32</v>
      </c>
      <c r="X286" s="285">
        <v>394.12</v>
      </c>
      <c r="Y286" s="285">
        <v>383.69</v>
      </c>
      <c r="Z286" s="285">
        <v>391.7</v>
      </c>
      <c r="AA286" s="285">
        <v>537.97</v>
      </c>
      <c r="AB286" s="285">
        <v>400.74</v>
      </c>
      <c r="AC286" s="285">
        <v>378.58</v>
      </c>
      <c r="AD286" s="285">
        <v>640.97</v>
      </c>
      <c r="AE286" s="285">
        <v>308.07</v>
      </c>
      <c r="AF286" s="285">
        <v>5257.82</v>
      </c>
      <c r="AG286" s="285">
        <v>765.06</v>
      </c>
      <c r="AH286" s="285">
        <v>0</v>
      </c>
      <c r="AI286" s="285">
        <v>0</v>
      </c>
      <c r="AJ286" s="285">
        <v>863.31</v>
      </c>
      <c r="AK286" s="285">
        <v>316.39999999999998</v>
      </c>
      <c r="AL286" s="285">
        <v>272.56</v>
      </c>
      <c r="AM286" s="285">
        <v>527.37</v>
      </c>
      <c r="AN286" s="285">
        <v>405.67</v>
      </c>
      <c r="AO286" s="285">
        <v>419.77</v>
      </c>
      <c r="AP286" s="285">
        <v>285.52</v>
      </c>
      <c r="AQ286" s="285">
        <v>0</v>
      </c>
      <c r="AR286" s="285">
        <v>0</v>
      </c>
      <c r="AS286" s="285">
        <v>0</v>
      </c>
      <c r="AT286" s="285">
        <v>0</v>
      </c>
      <c r="AU286" s="285">
        <v>0</v>
      </c>
      <c r="AV286" s="285">
        <v>0</v>
      </c>
    </row>
    <row r="287" spans="1:48" x14ac:dyDescent="0.35">
      <c r="A287" s="285" t="s">
        <v>10</v>
      </c>
      <c r="B287" s="285">
        <v>1</v>
      </c>
      <c r="C287" s="285">
        <v>5950</v>
      </c>
      <c r="D287" s="285">
        <v>5</v>
      </c>
      <c r="E287" s="285" t="s">
        <v>292</v>
      </c>
      <c r="F287" s="285"/>
      <c r="G287" s="285">
        <v>0</v>
      </c>
      <c r="H287" s="285">
        <v>0</v>
      </c>
      <c r="I287" s="285">
        <v>0</v>
      </c>
      <c r="J287" s="285">
        <v>0</v>
      </c>
      <c r="K287" s="285">
        <v>0</v>
      </c>
      <c r="L287" s="285">
        <v>0</v>
      </c>
      <c r="M287" s="285">
        <v>0</v>
      </c>
      <c r="N287" s="285">
        <v>0</v>
      </c>
      <c r="O287" s="285">
        <v>0</v>
      </c>
      <c r="P287" s="285">
        <v>0</v>
      </c>
      <c r="Q287" s="285">
        <v>0</v>
      </c>
      <c r="R287" s="285">
        <v>0</v>
      </c>
      <c r="S287" s="285">
        <v>0</v>
      </c>
      <c r="T287" s="285">
        <v>0</v>
      </c>
      <c r="U287" s="285">
        <v>0</v>
      </c>
      <c r="V287" s="285">
        <v>0</v>
      </c>
      <c r="W287" s="285">
        <v>0</v>
      </c>
      <c r="X287" s="285">
        <v>0</v>
      </c>
      <c r="Y287" s="285">
        <v>0</v>
      </c>
      <c r="Z287" s="285">
        <v>0</v>
      </c>
      <c r="AA287" s="285">
        <v>0</v>
      </c>
      <c r="AB287" s="285">
        <v>0</v>
      </c>
      <c r="AC287" s="285">
        <v>0</v>
      </c>
      <c r="AD287" s="285">
        <v>0</v>
      </c>
      <c r="AE287" s="285">
        <v>0</v>
      </c>
      <c r="AF287" s="285">
        <v>0</v>
      </c>
      <c r="AG287" s="285">
        <v>0</v>
      </c>
      <c r="AH287" s="285">
        <v>0</v>
      </c>
      <c r="AI287" s="285">
        <v>0</v>
      </c>
      <c r="AJ287" s="285">
        <v>0</v>
      </c>
      <c r="AK287" s="285">
        <v>0</v>
      </c>
      <c r="AL287" s="285">
        <v>0</v>
      </c>
      <c r="AM287" s="285">
        <v>0</v>
      </c>
      <c r="AN287" s="285">
        <v>0</v>
      </c>
      <c r="AO287" s="285">
        <v>0</v>
      </c>
      <c r="AP287" s="285">
        <v>0</v>
      </c>
      <c r="AQ287" s="285">
        <v>0</v>
      </c>
      <c r="AR287" s="285">
        <v>0</v>
      </c>
      <c r="AS287" s="285">
        <v>0</v>
      </c>
      <c r="AT287" s="285">
        <v>0</v>
      </c>
      <c r="AU287" s="285">
        <v>0</v>
      </c>
      <c r="AV287" s="285">
        <v>0</v>
      </c>
    </row>
    <row r="288" spans="1:48" x14ac:dyDescent="0.35">
      <c r="A288" s="285" t="s">
        <v>10</v>
      </c>
      <c r="B288" s="285">
        <v>1</v>
      </c>
      <c r="C288" s="285">
        <v>5960</v>
      </c>
      <c r="D288" s="285">
        <v>5</v>
      </c>
      <c r="E288" s="285" t="s">
        <v>150</v>
      </c>
      <c r="F288" s="285"/>
      <c r="G288" s="285">
        <v>0</v>
      </c>
      <c r="H288" s="285">
        <v>0</v>
      </c>
      <c r="I288" s="285">
        <v>0</v>
      </c>
      <c r="J288" s="285">
        <v>0</v>
      </c>
      <c r="K288" s="285">
        <v>0</v>
      </c>
      <c r="L288" s="285">
        <v>0</v>
      </c>
      <c r="M288" s="285">
        <v>0</v>
      </c>
      <c r="N288" s="285">
        <v>0</v>
      </c>
      <c r="O288" s="285">
        <v>0</v>
      </c>
      <c r="P288" s="285">
        <v>0</v>
      </c>
      <c r="Q288" s="285">
        <v>0</v>
      </c>
      <c r="R288" s="285">
        <v>0</v>
      </c>
      <c r="S288" s="285">
        <v>0</v>
      </c>
      <c r="T288" s="285">
        <v>0</v>
      </c>
      <c r="U288" s="285">
        <v>0</v>
      </c>
      <c r="V288" s="285">
        <v>0</v>
      </c>
      <c r="W288" s="285">
        <v>0</v>
      </c>
      <c r="X288" s="285">
        <v>0</v>
      </c>
      <c r="Y288" s="285">
        <v>0</v>
      </c>
      <c r="Z288" s="285">
        <v>0</v>
      </c>
      <c r="AA288" s="285">
        <v>0</v>
      </c>
      <c r="AB288" s="285">
        <v>0</v>
      </c>
      <c r="AC288" s="285">
        <v>0</v>
      </c>
      <c r="AD288" s="285">
        <v>0</v>
      </c>
      <c r="AE288" s="285">
        <v>0</v>
      </c>
      <c r="AF288" s="285">
        <v>0</v>
      </c>
      <c r="AG288" s="285">
        <v>0</v>
      </c>
      <c r="AH288" s="285">
        <v>0</v>
      </c>
      <c r="AI288" s="285">
        <v>0</v>
      </c>
      <c r="AJ288" s="285">
        <v>0</v>
      </c>
      <c r="AK288" s="285">
        <v>0</v>
      </c>
      <c r="AL288" s="285">
        <v>0</v>
      </c>
      <c r="AM288" s="285">
        <v>0</v>
      </c>
      <c r="AN288" s="285">
        <v>0</v>
      </c>
      <c r="AO288" s="285">
        <v>0</v>
      </c>
      <c r="AP288" s="285">
        <v>0</v>
      </c>
      <c r="AQ288" s="285">
        <v>0</v>
      </c>
      <c r="AR288" s="285">
        <v>0</v>
      </c>
      <c r="AS288" s="285">
        <v>0</v>
      </c>
      <c r="AT288" s="285">
        <v>0</v>
      </c>
      <c r="AU288" s="285">
        <v>0</v>
      </c>
      <c r="AV288" s="285">
        <v>0</v>
      </c>
    </row>
    <row r="289" spans="1:48" x14ac:dyDescent="0.35">
      <c r="A289" s="285" t="s">
        <v>10</v>
      </c>
      <c r="B289" s="285">
        <v>1</v>
      </c>
      <c r="C289" s="285">
        <v>5980</v>
      </c>
      <c r="D289" s="285">
        <v>5</v>
      </c>
      <c r="E289" s="285" t="s">
        <v>293</v>
      </c>
      <c r="F289" s="285"/>
      <c r="G289" s="285">
        <v>0</v>
      </c>
      <c r="H289" s="285">
        <v>3449.25</v>
      </c>
      <c r="I289" s="285">
        <v>2874.38</v>
      </c>
      <c r="J289" s="285">
        <v>4024.13</v>
      </c>
      <c r="K289" s="285">
        <v>4024.13</v>
      </c>
      <c r="L289" s="285">
        <v>4024.13</v>
      </c>
      <c r="M289" s="285">
        <v>4024.13</v>
      </c>
      <c r="N289" s="285">
        <v>4024.12</v>
      </c>
      <c r="O289" s="285">
        <v>2874.38</v>
      </c>
      <c r="P289" s="285">
        <v>1724.63</v>
      </c>
      <c r="Q289" s="285">
        <v>1724.63</v>
      </c>
      <c r="R289" s="285">
        <v>1149.75</v>
      </c>
      <c r="S289" s="285">
        <v>574.88</v>
      </c>
      <c r="T289" s="285">
        <v>0</v>
      </c>
      <c r="U289" s="285">
        <v>0</v>
      </c>
      <c r="V289" s="285">
        <v>0</v>
      </c>
      <c r="W289" s="285">
        <v>0</v>
      </c>
      <c r="X289" s="285">
        <v>34492.589999999997</v>
      </c>
      <c r="Y289" s="285">
        <v>0</v>
      </c>
      <c r="Z289" s="285">
        <v>0</v>
      </c>
      <c r="AA289" s="285">
        <v>0</v>
      </c>
      <c r="AB289" s="285">
        <v>0</v>
      </c>
      <c r="AC289" s="285">
        <v>0</v>
      </c>
      <c r="AD289" s="285">
        <v>0</v>
      </c>
      <c r="AE289" s="285">
        <v>0</v>
      </c>
      <c r="AF289" s="285">
        <v>0</v>
      </c>
      <c r="AG289" s="285">
        <v>0</v>
      </c>
      <c r="AH289" s="285">
        <v>0</v>
      </c>
      <c r="AI289" s="285">
        <v>0</v>
      </c>
      <c r="AJ289" s="285">
        <v>0</v>
      </c>
      <c r="AK289" s="285">
        <v>0</v>
      </c>
      <c r="AL289" s="285">
        <v>20000</v>
      </c>
      <c r="AM289" s="285">
        <v>0</v>
      </c>
      <c r="AN289" s="285">
        <v>0</v>
      </c>
      <c r="AO289" s="285">
        <v>0</v>
      </c>
      <c r="AP289" s="285">
        <v>0</v>
      </c>
      <c r="AQ289" s="285">
        <v>0</v>
      </c>
      <c r="AR289" s="285">
        <v>0</v>
      </c>
      <c r="AS289" s="285">
        <v>0</v>
      </c>
      <c r="AT289" s="285">
        <v>0</v>
      </c>
      <c r="AU289" s="285">
        <v>0</v>
      </c>
      <c r="AV289" s="285">
        <v>0</v>
      </c>
    </row>
    <row r="290" spans="1:48" x14ac:dyDescent="0.35">
      <c r="A290" s="285" t="s">
        <v>10</v>
      </c>
      <c r="B290" s="285">
        <v>1</v>
      </c>
      <c r="C290" s="285">
        <v>6000</v>
      </c>
      <c r="D290" s="285">
        <v>5</v>
      </c>
      <c r="E290" s="285" t="s">
        <v>294</v>
      </c>
      <c r="F290" s="285"/>
      <c r="G290" s="285">
        <v>0</v>
      </c>
      <c r="H290" s="285">
        <v>0</v>
      </c>
      <c r="I290" s="285">
        <v>15392.46</v>
      </c>
      <c r="J290" s="285">
        <v>51167.77</v>
      </c>
      <c r="K290" s="285">
        <v>27501.72</v>
      </c>
      <c r="L290" s="285">
        <v>5654.09</v>
      </c>
      <c r="M290" s="285">
        <v>927.9</v>
      </c>
      <c r="N290" s="285">
        <v>919.03</v>
      </c>
      <c r="O290" s="285">
        <v>5433.98</v>
      </c>
      <c r="P290" s="285">
        <v>1421.6</v>
      </c>
      <c r="Q290" s="285">
        <v>400</v>
      </c>
      <c r="R290" s="285">
        <v>553.82000000000005</v>
      </c>
      <c r="S290" s="285">
        <v>386.89</v>
      </c>
      <c r="T290" s="285">
        <v>0</v>
      </c>
      <c r="U290" s="285">
        <v>0</v>
      </c>
      <c r="V290" s="285">
        <v>134.4</v>
      </c>
      <c r="W290" s="285">
        <v>27359.96</v>
      </c>
      <c r="X290" s="285">
        <v>24532.74</v>
      </c>
      <c r="Y290" s="285">
        <v>68585.84</v>
      </c>
      <c r="Z290" s="285">
        <v>5135.2</v>
      </c>
      <c r="AA290" s="285">
        <v>-193.23</v>
      </c>
      <c r="AB290" s="285">
        <v>206.79</v>
      </c>
      <c r="AC290" s="285">
        <v>2240.56</v>
      </c>
      <c r="AD290" s="285">
        <v>0</v>
      </c>
      <c r="AE290" s="285">
        <v>0</v>
      </c>
      <c r="AF290" s="285">
        <v>0</v>
      </c>
      <c r="AG290" s="285">
        <v>-375</v>
      </c>
      <c r="AH290" s="285">
        <v>0</v>
      </c>
      <c r="AI290" s="285">
        <v>0</v>
      </c>
      <c r="AJ290" s="285">
        <v>475.46</v>
      </c>
      <c r="AK290" s="285">
        <v>14973.23</v>
      </c>
      <c r="AL290" s="285">
        <v>54276.89</v>
      </c>
      <c r="AM290" s="285">
        <v>18909.84</v>
      </c>
      <c r="AN290" s="285">
        <v>3952.52</v>
      </c>
      <c r="AO290" s="285">
        <v>332.23</v>
      </c>
      <c r="AP290" s="285">
        <v>569.78</v>
      </c>
      <c r="AQ290" s="285">
        <v>1100</v>
      </c>
      <c r="AR290" s="285">
        <v>0</v>
      </c>
      <c r="AS290" s="285">
        <v>0</v>
      </c>
      <c r="AT290" s="285">
        <v>0</v>
      </c>
      <c r="AU290" s="285">
        <v>0</v>
      </c>
      <c r="AV290" s="285">
        <v>0</v>
      </c>
    </row>
    <row r="291" spans="1:48" x14ac:dyDescent="0.35">
      <c r="A291" s="285" t="s">
        <v>10</v>
      </c>
      <c r="B291" s="285">
        <v>1</v>
      </c>
      <c r="C291" s="285">
        <v>6001</v>
      </c>
      <c r="D291" s="285">
        <v>5</v>
      </c>
      <c r="E291" s="285" t="s">
        <v>295</v>
      </c>
      <c r="F291" s="285"/>
      <c r="G291" s="285">
        <v>0</v>
      </c>
      <c r="H291" s="285">
        <v>0</v>
      </c>
      <c r="I291" s="285">
        <v>0</v>
      </c>
      <c r="J291" s="285">
        <v>0</v>
      </c>
      <c r="K291" s="285">
        <v>0</v>
      </c>
      <c r="L291" s="285">
        <v>0</v>
      </c>
      <c r="M291" s="285">
        <v>0</v>
      </c>
      <c r="N291" s="285">
        <v>0</v>
      </c>
      <c r="O291" s="285">
        <v>0</v>
      </c>
      <c r="P291" s="285">
        <v>0</v>
      </c>
      <c r="Q291" s="285">
        <v>0</v>
      </c>
      <c r="R291" s="285">
        <v>0</v>
      </c>
      <c r="S291" s="285">
        <v>0</v>
      </c>
      <c r="T291" s="285">
        <v>0</v>
      </c>
      <c r="U291" s="285">
        <v>0</v>
      </c>
      <c r="V291" s="285">
        <v>0</v>
      </c>
      <c r="W291" s="285">
        <v>0</v>
      </c>
      <c r="X291" s="285">
        <v>0</v>
      </c>
      <c r="Y291" s="285">
        <v>0</v>
      </c>
      <c r="Z291" s="285">
        <v>0</v>
      </c>
      <c r="AA291" s="285">
        <v>0</v>
      </c>
      <c r="AB291" s="285">
        <v>0</v>
      </c>
      <c r="AC291" s="285">
        <v>0</v>
      </c>
      <c r="AD291" s="285">
        <v>0</v>
      </c>
      <c r="AE291" s="285">
        <v>0</v>
      </c>
      <c r="AF291" s="285">
        <v>0</v>
      </c>
      <c r="AG291" s="285">
        <v>0</v>
      </c>
      <c r="AH291" s="285">
        <v>0</v>
      </c>
      <c r="AI291" s="285">
        <v>0</v>
      </c>
      <c r="AJ291" s="285">
        <v>0</v>
      </c>
      <c r="AK291" s="285">
        <v>0</v>
      </c>
      <c r="AL291" s="285">
        <v>0</v>
      </c>
      <c r="AM291" s="285">
        <v>0</v>
      </c>
      <c r="AN291" s="285">
        <v>0</v>
      </c>
      <c r="AO291" s="285">
        <v>0</v>
      </c>
      <c r="AP291" s="285">
        <v>0</v>
      </c>
      <c r="AQ291" s="285">
        <v>0</v>
      </c>
      <c r="AR291" s="285">
        <v>0</v>
      </c>
      <c r="AS291" s="285">
        <v>0</v>
      </c>
      <c r="AT291" s="285">
        <v>0</v>
      </c>
      <c r="AU291" s="285">
        <v>0</v>
      </c>
      <c r="AV291" s="285">
        <v>0</v>
      </c>
    </row>
    <row r="292" spans="1:48" x14ac:dyDescent="0.35">
      <c r="A292" s="285" t="s">
        <v>10</v>
      </c>
      <c r="B292" s="285">
        <v>1</v>
      </c>
      <c r="C292" s="285">
        <v>6002</v>
      </c>
      <c r="D292" s="285">
        <v>5</v>
      </c>
      <c r="E292" s="285" t="s">
        <v>296</v>
      </c>
      <c r="F292" s="285"/>
      <c r="G292" s="285">
        <v>0</v>
      </c>
      <c r="H292" s="285">
        <v>2202.36</v>
      </c>
      <c r="I292" s="285">
        <v>4004.29</v>
      </c>
      <c r="J292" s="285">
        <v>4597.8500000000004</v>
      </c>
      <c r="K292" s="285">
        <v>14370.53</v>
      </c>
      <c r="L292" s="285">
        <v>1240.79</v>
      </c>
      <c r="M292" s="285">
        <v>103.65</v>
      </c>
      <c r="N292" s="285">
        <v>2298.42</v>
      </c>
      <c r="O292" s="285">
        <v>1631.31</v>
      </c>
      <c r="P292" s="285">
        <v>449.14</v>
      </c>
      <c r="Q292" s="285">
        <v>159.5</v>
      </c>
      <c r="R292" s="285">
        <v>103.39</v>
      </c>
      <c r="S292" s="285">
        <v>0.42</v>
      </c>
      <c r="T292" s="285">
        <v>0</v>
      </c>
      <c r="U292" s="285">
        <v>0</v>
      </c>
      <c r="V292" s="285">
        <v>3693.58</v>
      </c>
      <c r="W292" s="285">
        <v>5355.45</v>
      </c>
      <c r="X292" s="285">
        <v>5880.85</v>
      </c>
      <c r="Y292" s="285">
        <v>21235.05</v>
      </c>
      <c r="Z292" s="285">
        <v>3875.77</v>
      </c>
      <c r="AA292" s="285">
        <v>0</v>
      </c>
      <c r="AB292" s="285">
        <v>0</v>
      </c>
      <c r="AC292" s="285">
        <v>0</v>
      </c>
      <c r="AD292" s="285">
        <v>0</v>
      </c>
      <c r="AE292" s="285">
        <v>0</v>
      </c>
      <c r="AF292" s="285">
        <v>0</v>
      </c>
      <c r="AG292" s="285">
        <v>0</v>
      </c>
      <c r="AH292" s="285">
        <v>0</v>
      </c>
      <c r="AI292" s="285">
        <v>0</v>
      </c>
      <c r="AJ292" s="285">
        <v>1622.91</v>
      </c>
      <c r="AK292" s="285">
        <v>4656.3100000000004</v>
      </c>
      <c r="AL292" s="285">
        <v>9280.51</v>
      </c>
      <c r="AM292" s="285">
        <v>11479.3</v>
      </c>
      <c r="AN292" s="285">
        <v>263.79000000000002</v>
      </c>
      <c r="AO292" s="285">
        <v>0</v>
      </c>
      <c r="AP292" s="285">
        <v>0</v>
      </c>
      <c r="AQ292" s="285">
        <v>0</v>
      </c>
      <c r="AR292" s="285">
        <v>0</v>
      </c>
      <c r="AS292" s="285">
        <v>0</v>
      </c>
      <c r="AT292" s="285">
        <v>0</v>
      </c>
      <c r="AU292" s="285">
        <v>0</v>
      </c>
      <c r="AV292" s="285">
        <v>0</v>
      </c>
    </row>
    <row r="293" spans="1:48" x14ac:dyDescent="0.35">
      <c r="A293" s="285" t="s">
        <v>10</v>
      </c>
      <c r="B293" s="285">
        <v>1</v>
      </c>
      <c r="C293" s="285">
        <v>6005</v>
      </c>
      <c r="D293" s="285">
        <v>5</v>
      </c>
      <c r="E293" s="285" t="s">
        <v>297</v>
      </c>
      <c r="F293" s="285"/>
      <c r="G293" s="285">
        <v>0</v>
      </c>
      <c r="H293" s="285">
        <v>0</v>
      </c>
      <c r="I293" s="285">
        <v>0</v>
      </c>
      <c r="J293" s="285">
        <v>0</v>
      </c>
      <c r="K293" s="285">
        <v>0</v>
      </c>
      <c r="L293" s="285">
        <v>0</v>
      </c>
      <c r="M293" s="285">
        <v>0</v>
      </c>
      <c r="N293" s="285">
        <v>0</v>
      </c>
      <c r="O293" s="285">
        <v>0</v>
      </c>
      <c r="P293" s="285">
        <v>0</v>
      </c>
      <c r="Q293" s="285">
        <v>0</v>
      </c>
      <c r="R293" s="285">
        <v>0</v>
      </c>
      <c r="S293" s="285">
        <v>0</v>
      </c>
      <c r="T293" s="285">
        <v>0</v>
      </c>
      <c r="U293" s="285">
        <v>0</v>
      </c>
      <c r="V293" s="285">
        <v>0</v>
      </c>
      <c r="W293" s="285">
        <v>0</v>
      </c>
      <c r="X293" s="285">
        <v>0</v>
      </c>
      <c r="Y293" s="285">
        <v>0</v>
      </c>
      <c r="Z293" s="285">
        <v>0</v>
      </c>
      <c r="AA293" s="285">
        <v>0</v>
      </c>
      <c r="AB293" s="285">
        <v>0</v>
      </c>
      <c r="AC293" s="285">
        <v>0</v>
      </c>
      <c r="AD293" s="285">
        <v>0</v>
      </c>
      <c r="AE293" s="285">
        <v>0</v>
      </c>
      <c r="AF293" s="285">
        <v>0</v>
      </c>
      <c r="AG293" s="285">
        <v>0</v>
      </c>
      <c r="AH293" s="285">
        <v>0</v>
      </c>
      <c r="AI293" s="285">
        <v>0</v>
      </c>
      <c r="AJ293" s="285">
        <v>0</v>
      </c>
      <c r="AK293" s="285">
        <v>0</v>
      </c>
      <c r="AL293" s="285">
        <v>0</v>
      </c>
      <c r="AM293" s="285">
        <v>0</v>
      </c>
      <c r="AN293" s="285">
        <v>0</v>
      </c>
      <c r="AO293" s="285">
        <v>0</v>
      </c>
      <c r="AP293" s="285">
        <v>0</v>
      </c>
      <c r="AQ293" s="285">
        <v>0</v>
      </c>
      <c r="AR293" s="285">
        <v>0</v>
      </c>
      <c r="AS293" s="285">
        <v>0</v>
      </c>
      <c r="AT293" s="285">
        <v>0</v>
      </c>
      <c r="AU293" s="285">
        <v>0</v>
      </c>
      <c r="AV293" s="285">
        <v>0</v>
      </c>
    </row>
    <row r="294" spans="1:48" x14ac:dyDescent="0.35">
      <c r="A294" s="285" t="s">
        <v>10</v>
      </c>
      <c r="B294" s="285">
        <v>1</v>
      </c>
      <c r="C294" s="285">
        <v>6006</v>
      </c>
      <c r="D294" s="285">
        <v>5</v>
      </c>
      <c r="E294" s="285" t="s">
        <v>298</v>
      </c>
      <c r="F294" s="285"/>
      <c r="G294" s="285">
        <v>0</v>
      </c>
      <c r="H294" s="285">
        <v>0</v>
      </c>
      <c r="I294" s="285">
        <v>0</v>
      </c>
      <c r="J294" s="285">
        <v>0</v>
      </c>
      <c r="K294" s="285">
        <v>0</v>
      </c>
      <c r="L294" s="285">
        <v>0</v>
      </c>
      <c r="M294" s="285">
        <v>0</v>
      </c>
      <c r="N294" s="285">
        <v>0</v>
      </c>
      <c r="O294" s="285">
        <v>0</v>
      </c>
      <c r="P294" s="285">
        <v>0</v>
      </c>
      <c r="Q294" s="285">
        <v>0</v>
      </c>
      <c r="R294" s="285">
        <v>0</v>
      </c>
      <c r="S294" s="285">
        <v>0</v>
      </c>
      <c r="T294" s="285">
        <v>0</v>
      </c>
      <c r="U294" s="285">
        <v>0</v>
      </c>
      <c r="V294" s="285">
        <v>0</v>
      </c>
      <c r="W294" s="285">
        <v>0</v>
      </c>
      <c r="X294" s="285">
        <v>0</v>
      </c>
      <c r="Y294" s="285">
        <v>0</v>
      </c>
      <c r="Z294" s="285">
        <v>0</v>
      </c>
      <c r="AA294" s="285">
        <v>0</v>
      </c>
      <c r="AB294" s="285">
        <v>0</v>
      </c>
      <c r="AC294" s="285">
        <v>0</v>
      </c>
      <c r="AD294" s="285">
        <v>0</v>
      </c>
      <c r="AE294" s="285">
        <v>0</v>
      </c>
      <c r="AF294" s="285">
        <v>0</v>
      </c>
      <c r="AG294" s="285">
        <v>0</v>
      </c>
      <c r="AH294" s="285">
        <v>0</v>
      </c>
      <c r="AI294" s="285">
        <v>0</v>
      </c>
      <c r="AJ294" s="285">
        <v>0</v>
      </c>
      <c r="AK294" s="285">
        <v>0</v>
      </c>
      <c r="AL294" s="285">
        <v>0</v>
      </c>
      <c r="AM294" s="285">
        <v>0</v>
      </c>
      <c r="AN294" s="285">
        <v>0</v>
      </c>
      <c r="AO294" s="285">
        <v>0</v>
      </c>
      <c r="AP294" s="285">
        <v>0</v>
      </c>
      <c r="AQ294" s="285">
        <v>0</v>
      </c>
      <c r="AR294" s="285">
        <v>0</v>
      </c>
      <c r="AS294" s="285">
        <v>0</v>
      </c>
      <c r="AT294" s="285">
        <v>0</v>
      </c>
      <c r="AU294" s="285">
        <v>0</v>
      </c>
      <c r="AV294" s="285">
        <v>0</v>
      </c>
    </row>
    <row r="295" spans="1:48" x14ac:dyDescent="0.35">
      <c r="A295" s="285" t="s">
        <v>10</v>
      </c>
      <c r="B295" s="285">
        <v>1</v>
      </c>
      <c r="C295" s="285">
        <v>6007</v>
      </c>
      <c r="D295" s="285">
        <v>5</v>
      </c>
      <c r="E295" s="285" t="s">
        <v>299</v>
      </c>
      <c r="F295" s="285"/>
      <c r="G295" s="285">
        <v>0</v>
      </c>
      <c r="H295" s="285">
        <v>0</v>
      </c>
      <c r="I295" s="285">
        <v>0</v>
      </c>
      <c r="J295" s="285">
        <v>0</v>
      </c>
      <c r="K295" s="285">
        <v>0</v>
      </c>
      <c r="L295" s="285">
        <v>0</v>
      </c>
      <c r="M295" s="285">
        <v>0</v>
      </c>
      <c r="N295" s="285">
        <v>0</v>
      </c>
      <c r="O295" s="285">
        <v>0</v>
      </c>
      <c r="P295" s="285">
        <v>0</v>
      </c>
      <c r="Q295" s="285">
        <v>0</v>
      </c>
      <c r="R295" s="285">
        <v>0</v>
      </c>
      <c r="S295" s="285">
        <v>0</v>
      </c>
      <c r="T295" s="285">
        <v>0</v>
      </c>
      <c r="U295" s="285">
        <v>0</v>
      </c>
      <c r="V295" s="285">
        <v>0</v>
      </c>
      <c r="W295" s="285">
        <v>0</v>
      </c>
      <c r="X295" s="285">
        <v>0</v>
      </c>
      <c r="Y295" s="285">
        <v>0</v>
      </c>
      <c r="Z295" s="285">
        <v>0</v>
      </c>
      <c r="AA295" s="285">
        <v>0</v>
      </c>
      <c r="AB295" s="285">
        <v>0</v>
      </c>
      <c r="AC295" s="285">
        <v>0</v>
      </c>
      <c r="AD295" s="285">
        <v>0</v>
      </c>
      <c r="AE295" s="285">
        <v>0</v>
      </c>
      <c r="AF295" s="285">
        <v>0</v>
      </c>
      <c r="AG295" s="285">
        <v>0</v>
      </c>
      <c r="AH295" s="285">
        <v>0</v>
      </c>
      <c r="AI295" s="285">
        <v>0</v>
      </c>
      <c r="AJ295" s="285">
        <v>0</v>
      </c>
      <c r="AK295" s="285">
        <v>0</v>
      </c>
      <c r="AL295" s="285">
        <v>0</v>
      </c>
      <c r="AM295" s="285">
        <v>0</v>
      </c>
      <c r="AN295" s="285">
        <v>0</v>
      </c>
      <c r="AO295" s="285">
        <v>0</v>
      </c>
      <c r="AP295" s="285">
        <v>0</v>
      </c>
      <c r="AQ295" s="285">
        <v>0</v>
      </c>
      <c r="AR295" s="285">
        <v>0</v>
      </c>
      <c r="AS295" s="285">
        <v>0</v>
      </c>
      <c r="AT295" s="285">
        <v>0</v>
      </c>
      <c r="AU295" s="285">
        <v>0</v>
      </c>
      <c r="AV295" s="285">
        <v>0</v>
      </c>
    </row>
    <row r="296" spans="1:48" x14ac:dyDescent="0.35">
      <c r="A296" s="285" t="s">
        <v>10</v>
      </c>
      <c r="B296" s="285">
        <v>1</v>
      </c>
      <c r="C296" s="285">
        <v>6008</v>
      </c>
      <c r="D296" s="285">
        <v>5</v>
      </c>
      <c r="E296" s="285" t="s">
        <v>300</v>
      </c>
      <c r="F296" s="285"/>
      <c r="G296" s="285">
        <v>0</v>
      </c>
      <c r="H296" s="285">
        <v>0</v>
      </c>
      <c r="I296" s="285">
        <v>0</v>
      </c>
      <c r="J296" s="285">
        <v>0</v>
      </c>
      <c r="K296" s="285">
        <v>0</v>
      </c>
      <c r="L296" s="285">
        <v>0</v>
      </c>
      <c r="M296" s="285">
        <v>0</v>
      </c>
      <c r="N296" s="285">
        <v>0</v>
      </c>
      <c r="O296" s="285">
        <v>0</v>
      </c>
      <c r="P296" s="285">
        <v>0</v>
      </c>
      <c r="Q296" s="285">
        <v>0</v>
      </c>
      <c r="R296" s="285">
        <v>0</v>
      </c>
      <c r="S296" s="285">
        <v>0</v>
      </c>
      <c r="T296" s="285">
        <v>0</v>
      </c>
      <c r="U296" s="285">
        <v>0</v>
      </c>
      <c r="V296" s="285">
        <v>0</v>
      </c>
      <c r="W296" s="285">
        <v>0</v>
      </c>
      <c r="X296" s="285">
        <v>0</v>
      </c>
      <c r="Y296" s="285">
        <v>0</v>
      </c>
      <c r="Z296" s="285">
        <v>0</v>
      </c>
      <c r="AA296" s="285">
        <v>0</v>
      </c>
      <c r="AB296" s="285">
        <v>0</v>
      </c>
      <c r="AC296" s="285">
        <v>0</v>
      </c>
      <c r="AD296" s="285">
        <v>0</v>
      </c>
      <c r="AE296" s="285">
        <v>0</v>
      </c>
      <c r="AF296" s="285">
        <v>0</v>
      </c>
      <c r="AG296" s="285">
        <v>0</v>
      </c>
      <c r="AH296" s="285">
        <v>0</v>
      </c>
      <c r="AI296" s="285">
        <v>0</v>
      </c>
      <c r="AJ296" s="285">
        <v>0</v>
      </c>
      <c r="AK296" s="285">
        <v>0</v>
      </c>
      <c r="AL296" s="285">
        <v>0</v>
      </c>
      <c r="AM296" s="285">
        <v>0</v>
      </c>
      <c r="AN296" s="285">
        <v>0</v>
      </c>
      <c r="AO296" s="285">
        <v>0</v>
      </c>
      <c r="AP296" s="285">
        <v>0</v>
      </c>
      <c r="AQ296" s="285">
        <v>0</v>
      </c>
      <c r="AR296" s="285">
        <v>0</v>
      </c>
      <c r="AS296" s="285">
        <v>0</v>
      </c>
      <c r="AT296" s="285">
        <v>0</v>
      </c>
      <c r="AU296" s="285">
        <v>0</v>
      </c>
      <c r="AV296" s="285">
        <v>0</v>
      </c>
    </row>
    <row r="297" spans="1:48" x14ac:dyDescent="0.35">
      <c r="A297" s="285" t="s">
        <v>10</v>
      </c>
      <c r="B297" s="285">
        <v>1</v>
      </c>
      <c r="C297" s="285">
        <v>6050</v>
      </c>
      <c r="D297" s="285">
        <v>5</v>
      </c>
      <c r="E297" s="285" t="s">
        <v>301</v>
      </c>
      <c r="F297" s="285"/>
      <c r="G297" s="285">
        <v>0</v>
      </c>
      <c r="H297" s="285">
        <v>0</v>
      </c>
      <c r="I297" s="285">
        <v>0</v>
      </c>
      <c r="J297" s="285">
        <v>0</v>
      </c>
      <c r="K297" s="285">
        <v>0</v>
      </c>
      <c r="L297" s="285">
        <v>0</v>
      </c>
      <c r="M297" s="285">
        <v>0</v>
      </c>
      <c r="N297" s="285">
        <v>0</v>
      </c>
      <c r="O297" s="285">
        <v>0</v>
      </c>
      <c r="P297" s="285">
        <v>500</v>
      </c>
      <c r="Q297" s="285">
        <v>1301.06</v>
      </c>
      <c r="R297" s="285">
        <v>0</v>
      </c>
      <c r="S297" s="285">
        <v>12223.14</v>
      </c>
      <c r="T297" s="285">
        <v>0</v>
      </c>
      <c r="U297" s="285">
        <v>0</v>
      </c>
      <c r="V297" s="285">
        <v>100</v>
      </c>
      <c r="W297" s="285">
        <v>-100</v>
      </c>
      <c r="X297" s="285">
        <v>0</v>
      </c>
      <c r="Y297" s="285">
        <v>0</v>
      </c>
      <c r="Z297" s="285">
        <v>0</v>
      </c>
      <c r="AA297" s="285">
        <v>2400</v>
      </c>
      <c r="AB297" s="285">
        <v>-377.45</v>
      </c>
      <c r="AC297" s="285">
        <v>2971.4</v>
      </c>
      <c r="AD297" s="285">
        <v>0</v>
      </c>
      <c r="AE297" s="285">
        <v>1825</v>
      </c>
      <c r="AF297" s="285">
        <v>3900</v>
      </c>
      <c r="AG297" s="285">
        <v>4281.05</v>
      </c>
      <c r="AH297" s="285">
        <v>0</v>
      </c>
      <c r="AI297" s="285">
        <v>0</v>
      </c>
      <c r="AJ297" s="285">
        <v>0</v>
      </c>
      <c r="AK297" s="285">
        <v>138.66</v>
      </c>
      <c r="AL297" s="285">
        <v>-150</v>
      </c>
      <c r="AM297" s="285">
        <v>0</v>
      </c>
      <c r="AN297" s="285">
        <v>0</v>
      </c>
      <c r="AO297" s="285">
        <v>5283.16</v>
      </c>
      <c r="AP297" s="285">
        <v>749.02</v>
      </c>
      <c r="AQ297" s="285">
        <v>0</v>
      </c>
      <c r="AR297" s="285">
        <v>0</v>
      </c>
      <c r="AS297" s="285">
        <v>0</v>
      </c>
      <c r="AT297" s="285">
        <v>0</v>
      </c>
      <c r="AU297" s="285">
        <v>0</v>
      </c>
      <c r="AV297" s="285">
        <v>0</v>
      </c>
    </row>
    <row r="298" spans="1:48" x14ac:dyDescent="0.35">
      <c r="A298" s="285" t="s">
        <v>10</v>
      </c>
      <c r="B298" s="285">
        <v>1</v>
      </c>
      <c r="C298" s="285">
        <v>6055</v>
      </c>
      <c r="D298" s="285">
        <v>5</v>
      </c>
      <c r="E298" s="285" t="s">
        <v>302</v>
      </c>
      <c r="F298" s="285"/>
      <c r="G298" s="285">
        <v>0</v>
      </c>
      <c r="H298" s="285">
        <v>0</v>
      </c>
      <c r="I298" s="285">
        <v>0</v>
      </c>
      <c r="J298" s="285">
        <v>0</v>
      </c>
      <c r="K298" s="285">
        <v>0</v>
      </c>
      <c r="L298" s="285">
        <v>0</v>
      </c>
      <c r="M298" s="285">
        <v>0</v>
      </c>
      <c r="N298" s="285">
        <v>0</v>
      </c>
      <c r="O298" s="285">
        <v>0</v>
      </c>
      <c r="P298" s="285">
        <v>0</v>
      </c>
      <c r="Q298" s="285">
        <v>0</v>
      </c>
      <c r="R298" s="285">
        <v>0</v>
      </c>
      <c r="S298" s="285">
        <v>0</v>
      </c>
      <c r="T298" s="285">
        <v>0</v>
      </c>
      <c r="U298" s="285">
        <v>0</v>
      </c>
      <c r="V298" s="285">
        <v>0</v>
      </c>
      <c r="W298" s="285">
        <v>0</v>
      </c>
      <c r="X298" s="285">
        <v>0</v>
      </c>
      <c r="Y298" s="285">
        <v>0</v>
      </c>
      <c r="Z298" s="285">
        <v>0</v>
      </c>
      <c r="AA298" s="285">
        <v>0</v>
      </c>
      <c r="AB298" s="285">
        <v>0</v>
      </c>
      <c r="AC298" s="285">
        <v>3809.89</v>
      </c>
      <c r="AD298" s="285">
        <v>2689.76</v>
      </c>
      <c r="AE298" s="285">
        <v>3273.7</v>
      </c>
      <c r="AF298" s="285">
        <v>-2756.99</v>
      </c>
      <c r="AG298" s="285">
        <v>143.66</v>
      </c>
      <c r="AH298" s="285">
        <v>0</v>
      </c>
      <c r="AI298" s="285">
        <v>0</v>
      </c>
      <c r="AJ298" s="285">
        <v>0</v>
      </c>
      <c r="AK298" s="285">
        <v>1472.87</v>
      </c>
      <c r="AL298" s="285">
        <v>0</v>
      </c>
      <c r="AM298" s="285">
        <v>0</v>
      </c>
      <c r="AN298" s="285">
        <v>0</v>
      </c>
      <c r="AO298" s="285">
        <v>0</v>
      </c>
      <c r="AP298" s="285">
        <v>0</v>
      </c>
      <c r="AQ298" s="285">
        <v>0</v>
      </c>
      <c r="AR298" s="285">
        <v>0</v>
      </c>
      <c r="AS298" s="285">
        <v>0</v>
      </c>
      <c r="AT298" s="285">
        <v>0</v>
      </c>
      <c r="AU298" s="285">
        <v>0</v>
      </c>
      <c r="AV298" s="285">
        <v>0</v>
      </c>
    </row>
    <row r="299" spans="1:48" x14ac:dyDescent="0.35">
      <c r="A299" s="285" t="s">
        <v>10</v>
      </c>
      <c r="B299" s="285">
        <v>1</v>
      </c>
      <c r="C299" s="285">
        <v>6060</v>
      </c>
      <c r="D299" s="285">
        <v>5</v>
      </c>
      <c r="E299" s="285" t="s">
        <v>303</v>
      </c>
      <c r="F299" s="285"/>
      <c r="G299" s="285">
        <v>0</v>
      </c>
      <c r="H299" s="285">
        <v>0</v>
      </c>
      <c r="I299" s="285">
        <v>0</v>
      </c>
      <c r="J299" s="285">
        <v>0</v>
      </c>
      <c r="K299" s="285">
        <v>0</v>
      </c>
      <c r="L299" s="285">
        <v>0</v>
      </c>
      <c r="M299" s="285">
        <v>0</v>
      </c>
      <c r="N299" s="285">
        <v>0</v>
      </c>
      <c r="O299" s="285">
        <v>0</v>
      </c>
      <c r="P299" s="285">
        <v>0</v>
      </c>
      <c r="Q299" s="285">
        <v>0</v>
      </c>
      <c r="R299" s="285">
        <v>0</v>
      </c>
      <c r="S299" s="285">
        <v>0</v>
      </c>
      <c r="T299" s="285">
        <v>0</v>
      </c>
      <c r="U299" s="285">
        <v>0</v>
      </c>
      <c r="V299" s="285">
        <v>0</v>
      </c>
      <c r="W299" s="285">
        <v>0</v>
      </c>
      <c r="X299" s="285">
        <v>280</v>
      </c>
      <c r="Y299" s="285">
        <v>0</v>
      </c>
      <c r="Z299" s="285">
        <v>0</v>
      </c>
      <c r="AA299" s="285">
        <v>0</v>
      </c>
      <c r="AB299" s="285">
        <v>0</v>
      </c>
      <c r="AC299" s="285">
        <v>0</v>
      </c>
      <c r="AD299" s="285">
        <v>0</v>
      </c>
      <c r="AE299" s="285">
        <v>0</v>
      </c>
      <c r="AF299" s="285">
        <v>4783.47</v>
      </c>
      <c r="AG299" s="285">
        <v>275.2</v>
      </c>
      <c r="AH299" s="285">
        <v>0</v>
      </c>
      <c r="AI299" s="285">
        <v>0</v>
      </c>
      <c r="AJ299" s="285">
        <v>0</v>
      </c>
      <c r="AK299" s="285">
        <v>0</v>
      </c>
      <c r="AL299" s="285">
        <v>0</v>
      </c>
      <c r="AM299" s="285">
        <v>0</v>
      </c>
      <c r="AN299" s="285">
        <v>0</v>
      </c>
      <c r="AO299" s="285">
        <v>0</v>
      </c>
      <c r="AP299" s="285">
        <v>0</v>
      </c>
      <c r="AQ299" s="285">
        <v>0</v>
      </c>
      <c r="AR299" s="285">
        <v>0</v>
      </c>
      <c r="AS299" s="285">
        <v>0</v>
      </c>
      <c r="AT299" s="285">
        <v>0</v>
      </c>
      <c r="AU299" s="285">
        <v>0</v>
      </c>
      <c r="AV299" s="285">
        <v>0</v>
      </c>
    </row>
    <row r="300" spans="1:48" x14ac:dyDescent="0.35">
      <c r="A300" s="285" t="s">
        <v>10</v>
      </c>
      <c r="B300" s="285">
        <v>1</v>
      </c>
      <c r="C300" s="285">
        <v>6070</v>
      </c>
      <c r="D300" s="285">
        <v>5</v>
      </c>
      <c r="E300" s="285" t="s">
        <v>304</v>
      </c>
      <c r="F300" s="285"/>
      <c r="G300" s="285">
        <v>0</v>
      </c>
      <c r="H300" s="285">
        <v>0</v>
      </c>
      <c r="I300" s="285">
        <v>0</v>
      </c>
      <c r="J300" s="285">
        <v>0</v>
      </c>
      <c r="K300" s="285">
        <v>0</v>
      </c>
      <c r="L300" s="285">
        <v>0</v>
      </c>
      <c r="M300" s="285">
        <v>0</v>
      </c>
      <c r="N300" s="285">
        <v>0</v>
      </c>
      <c r="O300" s="285">
        <v>0</v>
      </c>
      <c r="P300" s="285">
        <v>0</v>
      </c>
      <c r="Q300" s="285">
        <v>0</v>
      </c>
      <c r="R300" s="285">
        <v>0</v>
      </c>
      <c r="S300" s="285">
        <v>0</v>
      </c>
      <c r="T300" s="285">
        <v>0</v>
      </c>
      <c r="U300" s="285">
        <v>0</v>
      </c>
      <c r="V300" s="285">
        <v>0</v>
      </c>
      <c r="W300" s="285">
        <v>8000</v>
      </c>
      <c r="X300" s="285">
        <v>0</v>
      </c>
      <c r="Y300" s="285">
        <v>0</v>
      </c>
      <c r="Z300" s="285">
        <v>0</v>
      </c>
      <c r="AA300" s="285">
        <v>0</v>
      </c>
      <c r="AB300" s="285">
        <v>0</v>
      </c>
      <c r="AC300" s="285">
        <v>0</v>
      </c>
      <c r="AD300" s="285">
        <v>0</v>
      </c>
      <c r="AE300" s="285">
        <v>0</v>
      </c>
      <c r="AF300" s="285">
        <v>0</v>
      </c>
      <c r="AG300" s="285">
        <v>0</v>
      </c>
      <c r="AH300" s="285">
        <v>0</v>
      </c>
      <c r="AI300" s="285">
        <v>0</v>
      </c>
      <c r="AJ300" s="285">
        <v>0</v>
      </c>
      <c r="AK300" s="285">
        <v>0</v>
      </c>
      <c r="AL300" s="285">
        <v>0</v>
      </c>
      <c r="AM300" s="285">
        <v>0</v>
      </c>
      <c r="AN300" s="285">
        <v>0</v>
      </c>
      <c r="AO300" s="285">
        <v>0</v>
      </c>
      <c r="AP300" s="285">
        <v>0</v>
      </c>
      <c r="AQ300" s="285">
        <v>0</v>
      </c>
      <c r="AR300" s="285">
        <v>0</v>
      </c>
      <c r="AS300" s="285">
        <v>0</v>
      </c>
      <c r="AT300" s="285">
        <v>0</v>
      </c>
      <c r="AU300" s="285">
        <v>0</v>
      </c>
      <c r="AV300" s="285">
        <v>0</v>
      </c>
    </row>
    <row r="301" spans="1:48" x14ac:dyDescent="0.35">
      <c r="A301" s="285" t="s">
        <v>10</v>
      </c>
      <c r="B301" s="285">
        <v>1</v>
      </c>
      <c r="C301" s="285">
        <v>6099</v>
      </c>
      <c r="D301" s="285">
        <v>5</v>
      </c>
      <c r="E301" s="285" t="s">
        <v>305</v>
      </c>
      <c r="F301" s="285"/>
      <c r="G301" s="285">
        <v>0</v>
      </c>
      <c r="H301" s="285">
        <v>68.25</v>
      </c>
      <c r="I301" s="285">
        <v>0</v>
      </c>
      <c r="J301" s="285">
        <v>1442.94</v>
      </c>
      <c r="K301" s="285">
        <v>0</v>
      </c>
      <c r="L301" s="285">
        <v>500</v>
      </c>
      <c r="M301" s="285">
        <v>741.3</v>
      </c>
      <c r="N301" s="285">
        <v>268.60000000000002</v>
      </c>
      <c r="O301" s="285">
        <v>4927.9399999999996</v>
      </c>
      <c r="P301" s="285">
        <v>2374.13</v>
      </c>
      <c r="Q301" s="285">
        <v>3149.67</v>
      </c>
      <c r="R301" s="285">
        <v>184.45</v>
      </c>
      <c r="S301" s="285">
        <v>1780</v>
      </c>
      <c r="T301" s="285">
        <v>0</v>
      </c>
      <c r="U301" s="285">
        <v>0</v>
      </c>
      <c r="V301" s="285">
        <v>0</v>
      </c>
      <c r="W301" s="285">
        <v>0</v>
      </c>
      <c r="X301" s="285">
        <v>0</v>
      </c>
      <c r="Y301" s="285">
        <v>0</v>
      </c>
      <c r="Z301" s="285">
        <v>0</v>
      </c>
      <c r="AA301" s="285">
        <v>3500</v>
      </c>
      <c r="AB301" s="285">
        <v>1718.99</v>
      </c>
      <c r="AC301" s="285">
        <v>1571.33</v>
      </c>
      <c r="AD301" s="285">
        <v>0</v>
      </c>
      <c r="AE301" s="285">
        <v>49.15</v>
      </c>
      <c r="AF301" s="285">
        <v>182.5</v>
      </c>
      <c r="AG301" s="285">
        <v>3000</v>
      </c>
      <c r="AH301" s="285">
        <v>0</v>
      </c>
      <c r="AI301" s="285">
        <v>0</v>
      </c>
      <c r="AJ301" s="285">
        <v>0</v>
      </c>
      <c r="AK301" s="285">
        <v>0</v>
      </c>
      <c r="AL301" s="285">
        <v>10.79</v>
      </c>
      <c r="AM301" s="285">
        <v>1783.19</v>
      </c>
      <c r="AN301" s="285">
        <v>321.25</v>
      </c>
      <c r="AO301" s="285">
        <v>2335.98</v>
      </c>
      <c r="AP301" s="285">
        <v>2653.3</v>
      </c>
      <c r="AQ301" s="285">
        <v>255</v>
      </c>
      <c r="AR301" s="285">
        <v>0</v>
      </c>
      <c r="AS301" s="285">
        <v>0</v>
      </c>
      <c r="AT301" s="285">
        <v>0</v>
      </c>
      <c r="AU301" s="285">
        <v>0</v>
      </c>
      <c r="AV301" s="285">
        <v>0</v>
      </c>
    </row>
    <row r="302" spans="1:48" x14ac:dyDescent="0.35">
      <c r="A302" s="285" t="s">
        <v>10</v>
      </c>
      <c r="B302" s="285">
        <v>1</v>
      </c>
      <c r="C302" s="285">
        <v>6100</v>
      </c>
      <c r="D302" s="285">
        <v>5</v>
      </c>
      <c r="E302" s="285" t="s">
        <v>306</v>
      </c>
      <c r="F302" s="285"/>
      <c r="G302" s="285">
        <v>0</v>
      </c>
      <c r="H302" s="285">
        <v>0</v>
      </c>
      <c r="I302" s="285">
        <v>0</v>
      </c>
      <c r="J302" s="285">
        <v>0</v>
      </c>
      <c r="K302" s="285">
        <v>0</v>
      </c>
      <c r="L302" s="285">
        <v>0</v>
      </c>
      <c r="M302" s="285">
        <v>0</v>
      </c>
      <c r="N302" s="285">
        <v>0</v>
      </c>
      <c r="O302" s="285">
        <v>0</v>
      </c>
      <c r="P302" s="285">
        <v>0</v>
      </c>
      <c r="Q302" s="285">
        <v>0</v>
      </c>
      <c r="R302" s="285">
        <v>0</v>
      </c>
      <c r="S302" s="285">
        <v>0</v>
      </c>
      <c r="T302" s="285">
        <v>0</v>
      </c>
      <c r="U302" s="285">
        <v>0</v>
      </c>
      <c r="V302" s="285">
        <v>0</v>
      </c>
      <c r="W302" s="285">
        <v>0</v>
      </c>
      <c r="X302" s="285">
        <v>0</v>
      </c>
      <c r="Y302" s="285">
        <v>0</v>
      </c>
      <c r="Z302" s="285">
        <v>0</v>
      </c>
      <c r="AA302" s="285">
        <v>0</v>
      </c>
      <c r="AB302" s="285">
        <v>0</v>
      </c>
      <c r="AC302" s="285">
        <v>0</v>
      </c>
      <c r="AD302" s="285">
        <v>0</v>
      </c>
      <c r="AE302" s="285">
        <v>0</v>
      </c>
      <c r="AF302" s="285">
        <v>0</v>
      </c>
      <c r="AG302" s="285">
        <v>0</v>
      </c>
      <c r="AH302" s="285">
        <v>0</v>
      </c>
      <c r="AI302" s="285">
        <v>0</v>
      </c>
      <c r="AJ302" s="285">
        <v>0</v>
      </c>
      <c r="AK302" s="285">
        <v>225</v>
      </c>
      <c r="AL302" s="285">
        <v>150</v>
      </c>
      <c r="AM302" s="285">
        <v>0</v>
      </c>
      <c r="AN302" s="285">
        <v>75</v>
      </c>
      <c r="AO302" s="285">
        <v>0</v>
      </c>
      <c r="AP302" s="285">
        <v>0</v>
      </c>
      <c r="AQ302" s="285">
        <v>0</v>
      </c>
      <c r="AR302" s="285">
        <v>0</v>
      </c>
      <c r="AS302" s="285">
        <v>0</v>
      </c>
      <c r="AT302" s="285">
        <v>0</v>
      </c>
      <c r="AU302" s="285">
        <v>0</v>
      </c>
      <c r="AV302" s="285">
        <v>0</v>
      </c>
    </row>
    <row r="303" spans="1:48" x14ac:dyDescent="0.35">
      <c r="A303" s="285" t="s">
        <v>10</v>
      </c>
      <c r="B303" s="285">
        <v>1</v>
      </c>
      <c r="C303" s="285">
        <v>6105</v>
      </c>
      <c r="D303" s="285">
        <v>5</v>
      </c>
      <c r="E303" s="285" t="s">
        <v>307</v>
      </c>
      <c r="F303" s="285"/>
      <c r="G303" s="285">
        <v>0</v>
      </c>
      <c r="H303" s="285">
        <v>0</v>
      </c>
      <c r="I303" s="285">
        <v>0</v>
      </c>
      <c r="J303" s="285">
        <v>0</v>
      </c>
      <c r="K303" s="285">
        <v>0</v>
      </c>
      <c r="L303" s="285">
        <v>0</v>
      </c>
      <c r="M303" s="285">
        <v>0</v>
      </c>
      <c r="N303" s="285">
        <v>0</v>
      </c>
      <c r="O303" s="285">
        <v>0</v>
      </c>
      <c r="P303" s="285">
        <v>0</v>
      </c>
      <c r="Q303" s="285">
        <v>0</v>
      </c>
      <c r="R303" s="285">
        <v>0</v>
      </c>
      <c r="S303" s="285">
        <v>0</v>
      </c>
      <c r="T303" s="285">
        <v>0</v>
      </c>
      <c r="U303" s="285">
        <v>0</v>
      </c>
      <c r="V303" s="285">
        <v>0</v>
      </c>
      <c r="W303" s="285">
        <v>0</v>
      </c>
      <c r="X303" s="285">
        <v>0</v>
      </c>
      <c r="Y303" s="285">
        <v>0</v>
      </c>
      <c r="Z303" s="285">
        <v>0</v>
      </c>
      <c r="AA303" s="285">
        <v>0</v>
      </c>
      <c r="AB303" s="285">
        <v>0</v>
      </c>
      <c r="AC303" s="285">
        <v>0</v>
      </c>
      <c r="AD303" s="285">
        <v>0</v>
      </c>
      <c r="AE303" s="285">
        <v>0</v>
      </c>
      <c r="AF303" s="285">
        <v>0</v>
      </c>
      <c r="AG303" s="285">
        <v>0</v>
      </c>
      <c r="AH303" s="285">
        <v>0</v>
      </c>
      <c r="AI303" s="285">
        <v>0</v>
      </c>
      <c r="AJ303" s="285">
        <v>0</v>
      </c>
      <c r="AK303" s="285">
        <v>0</v>
      </c>
      <c r="AL303" s="285">
        <v>0</v>
      </c>
      <c r="AM303" s="285">
        <v>0</v>
      </c>
      <c r="AN303" s="285">
        <v>0</v>
      </c>
      <c r="AO303" s="285">
        <v>0</v>
      </c>
      <c r="AP303" s="285">
        <v>0</v>
      </c>
      <c r="AQ303" s="285">
        <v>0</v>
      </c>
      <c r="AR303" s="285">
        <v>0</v>
      </c>
      <c r="AS303" s="285">
        <v>0</v>
      </c>
      <c r="AT303" s="285">
        <v>0</v>
      </c>
      <c r="AU303" s="285">
        <v>0</v>
      </c>
      <c r="AV303" s="285">
        <v>0</v>
      </c>
    </row>
    <row r="304" spans="1:48" x14ac:dyDescent="0.35">
      <c r="A304" s="285" t="s">
        <v>10</v>
      </c>
      <c r="B304" s="285">
        <v>1</v>
      </c>
      <c r="C304" s="285">
        <v>6110</v>
      </c>
      <c r="D304" s="285">
        <v>5</v>
      </c>
      <c r="E304" s="285" t="s">
        <v>308</v>
      </c>
      <c r="F304" s="285"/>
      <c r="G304" s="285">
        <v>0</v>
      </c>
      <c r="H304" s="285">
        <v>0</v>
      </c>
      <c r="I304" s="285">
        <v>0</v>
      </c>
      <c r="J304" s="285">
        <v>0</v>
      </c>
      <c r="K304" s="285">
        <v>0</v>
      </c>
      <c r="L304" s="285">
        <v>0</v>
      </c>
      <c r="M304" s="285">
        <v>0</v>
      </c>
      <c r="N304" s="285">
        <v>0</v>
      </c>
      <c r="O304" s="285">
        <v>0</v>
      </c>
      <c r="P304" s="285">
        <v>0</v>
      </c>
      <c r="Q304" s="285">
        <v>0</v>
      </c>
      <c r="R304" s="285">
        <v>0</v>
      </c>
      <c r="S304" s="285">
        <v>0</v>
      </c>
      <c r="T304" s="285">
        <v>0</v>
      </c>
      <c r="U304" s="285">
        <v>0</v>
      </c>
      <c r="V304" s="285">
        <v>0</v>
      </c>
      <c r="W304" s="285">
        <v>0</v>
      </c>
      <c r="X304" s="285">
        <v>0</v>
      </c>
      <c r="Y304" s="285">
        <v>0</v>
      </c>
      <c r="Z304" s="285">
        <v>0</v>
      </c>
      <c r="AA304" s="285">
        <v>0</v>
      </c>
      <c r="AB304" s="285">
        <v>0</v>
      </c>
      <c r="AC304" s="285">
        <v>0</v>
      </c>
      <c r="AD304" s="285">
        <v>0</v>
      </c>
      <c r="AE304" s="285">
        <v>0</v>
      </c>
      <c r="AF304" s="285">
        <v>0</v>
      </c>
      <c r="AG304" s="285">
        <v>0</v>
      </c>
      <c r="AH304" s="285">
        <v>0</v>
      </c>
      <c r="AI304" s="285">
        <v>0</v>
      </c>
      <c r="AJ304" s="285">
        <v>0</v>
      </c>
      <c r="AK304" s="285">
        <v>0</v>
      </c>
      <c r="AL304" s="285">
        <v>0</v>
      </c>
      <c r="AM304" s="285">
        <v>0</v>
      </c>
      <c r="AN304" s="285">
        <v>0</v>
      </c>
      <c r="AO304" s="285">
        <v>0</v>
      </c>
      <c r="AP304" s="285">
        <v>0</v>
      </c>
      <c r="AQ304" s="285">
        <v>0</v>
      </c>
      <c r="AR304" s="285">
        <v>0</v>
      </c>
      <c r="AS304" s="285">
        <v>0</v>
      </c>
      <c r="AT304" s="285">
        <v>0</v>
      </c>
      <c r="AU304" s="285">
        <v>0</v>
      </c>
      <c r="AV304" s="285">
        <v>0</v>
      </c>
    </row>
    <row r="305" spans="1:48" x14ac:dyDescent="0.35">
      <c r="A305" s="285" t="s">
        <v>10</v>
      </c>
      <c r="B305" s="285">
        <v>1</v>
      </c>
      <c r="C305" s="285">
        <v>6115</v>
      </c>
      <c r="D305" s="285">
        <v>5</v>
      </c>
      <c r="E305" s="285" t="s">
        <v>309</v>
      </c>
      <c r="F305" s="285"/>
      <c r="G305" s="285">
        <v>0</v>
      </c>
      <c r="H305" s="285">
        <v>0</v>
      </c>
      <c r="I305" s="285">
        <v>0</v>
      </c>
      <c r="J305" s="285">
        <v>61593.26</v>
      </c>
      <c r="K305" s="285">
        <v>0</v>
      </c>
      <c r="L305" s="285">
        <v>0</v>
      </c>
      <c r="M305" s="285">
        <v>0</v>
      </c>
      <c r="N305" s="285">
        <v>0</v>
      </c>
      <c r="O305" s="285">
        <v>0</v>
      </c>
      <c r="P305" s="285">
        <v>0</v>
      </c>
      <c r="Q305" s="285">
        <v>0</v>
      </c>
      <c r="R305" s="285">
        <v>0</v>
      </c>
      <c r="S305" s="285">
        <v>-8022.26</v>
      </c>
      <c r="T305" s="285">
        <v>0</v>
      </c>
      <c r="U305" s="285">
        <v>0</v>
      </c>
      <c r="V305" s="285">
        <v>0</v>
      </c>
      <c r="W305" s="285">
        <v>0</v>
      </c>
      <c r="X305" s="285">
        <v>42485</v>
      </c>
      <c r="Y305" s="285">
        <v>0</v>
      </c>
      <c r="Z305" s="285">
        <v>0</v>
      </c>
      <c r="AA305" s="285">
        <v>0</v>
      </c>
      <c r="AB305" s="285">
        <v>0</v>
      </c>
      <c r="AC305" s="285">
        <v>0</v>
      </c>
      <c r="AD305" s="285">
        <v>0</v>
      </c>
      <c r="AE305" s="285">
        <v>0</v>
      </c>
      <c r="AF305" s="285">
        <v>0</v>
      </c>
      <c r="AG305" s="285">
        <v>0</v>
      </c>
      <c r="AH305" s="285">
        <v>0</v>
      </c>
      <c r="AI305" s="285">
        <v>0</v>
      </c>
      <c r="AJ305" s="285">
        <v>0</v>
      </c>
      <c r="AK305" s="285">
        <v>15221.26</v>
      </c>
      <c r="AL305" s="285">
        <v>15221.29</v>
      </c>
      <c r="AM305" s="285">
        <v>0</v>
      </c>
      <c r="AN305" s="285">
        <v>0</v>
      </c>
      <c r="AO305" s="285">
        <v>0</v>
      </c>
      <c r="AP305" s="285">
        <v>0</v>
      </c>
      <c r="AQ305" s="285">
        <v>0</v>
      </c>
      <c r="AR305" s="285">
        <v>0</v>
      </c>
      <c r="AS305" s="285">
        <v>0</v>
      </c>
      <c r="AT305" s="285">
        <v>0</v>
      </c>
      <c r="AU305" s="285">
        <v>0</v>
      </c>
      <c r="AV305" s="285">
        <v>0</v>
      </c>
    </row>
    <row r="306" spans="1:48" x14ac:dyDescent="0.35">
      <c r="A306" s="285" t="s">
        <v>10</v>
      </c>
      <c r="B306" s="285">
        <v>1</v>
      </c>
      <c r="C306" s="285">
        <v>6190</v>
      </c>
      <c r="D306" s="285">
        <v>5</v>
      </c>
      <c r="E306" s="285" t="s">
        <v>310</v>
      </c>
      <c r="F306" s="285"/>
      <c r="G306" s="285">
        <v>0</v>
      </c>
      <c r="H306" s="285">
        <v>0</v>
      </c>
      <c r="I306" s="285">
        <v>50</v>
      </c>
      <c r="J306" s="285">
        <v>5863.73</v>
      </c>
      <c r="K306" s="285">
        <v>0</v>
      </c>
      <c r="L306" s="285">
        <v>0</v>
      </c>
      <c r="M306" s="285">
        <v>0</v>
      </c>
      <c r="N306" s="285">
        <v>0</v>
      </c>
      <c r="O306" s="285">
        <v>0</v>
      </c>
      <c r="P306" s="285">
        <v>0</v>
      </c>
      <c r="Q306" s="285">
        <v>0</v>
      </c>
      <c r="R306" s="285">
        <v>0</v>
      </c>
      <c r="S306" s="285">
        <v>0</v>
      </c>
      <c r="T306" s="285">
        <v>0</v>
      </c>
      <c r="U306" s="285">
        <v>0</v>
      </c>
      <c r="V306" s="285">
        <v>0</v>
      </c>
      <c r="W306" s="285">
        <v>0</v>
      </c>
      <c r="X306" s="285">
        <v>0</v>
      </c>
      <c r="Y306" s="285">
        <v>0</v>
      </c>
      <c r="Z306" s="285">
        <v>0</v>
      </c>
      <c r="AA306" s="285">
        <v>0</v>
      </c>
      <c r="AB306" s="285">
        <v>0</v>
      </c>
      <c r="AC306" s="285">
        <v>0</v>
      </c>
      <c r="AD306" s="285">
        <v>0</v>
      </c>
      <c r="AE306" s="285">
        <v>0</v>
      </c>
      <c r="AF306" s="285">
        <v>0</v>
      </c>
      <c r="AG306" s="285">
        <v>0</v>
      </c>
      <c r="AH306" s="285">
        <v>0</v>
      </c>
      <c r="AI306" s="285">
        <v>0</v>
      </c>
      <c r="AJ306" s="285">
        <v>0</v>
      </c>
      <c r="AK306" s="285">
        <v>0</v>
      </c>
      <c r="AL306" s="285">
        <v>0</v>
      </c>
      <c r="AM306" s="285">
        <v>0</v>
      </c>
      <c r="AN306" s="285">
        <v>0</v>
      </c>
      <c r="AO306" s="285">
        <v>0</v>
      </c>
      <c r="AP306" s="285">
        <v>0</v>
      </c>
      <c r="AQ306" s="285">
        <v>0</v>
      </c>
      <c r="AR306" s="285">
        <v>0</v>
      </c>
      <c r="AS306" s="285">
        <v>0</v>
      </c>
      <c r="AT306" s="285">
        <v>0</v>
      </c>
      <c r="AU306" s="285">
        <v>0</v>
      </c>
      <c r="AV306" s="285">
        <v>0</v>
      </c>
    </row>
    <row r="307" spans="1:48" x14ac:dyDescent="0.35">
      <c r="A307" s="285" t="s">
        <v>10</v>
      </c>
      <c r="B307" s="285">
        <v>1</v>
      </c>
      <c r="C307" s="285">
        <v>6200</v>
      </c>
      <c r="D307" s="285">
        <v>5</v>
      </c>
      <c r="E307" s="285" t="s">
        <v>311</v>
      </c>
      <c r="F307" s="285"/>
      <c r="G307" s="285">
        <v>0</v>
      </c>
      <c r="H307" s="285">
        <v>0</v>
      </c>
      <c r="I307" s="285">
        <v>0</v>
      </c>
      <c r="J307" s="285">
        <v>0</v>
      </c>
      <c r="K307" s="285">
        <v>0</v>
      </c>
      <c r="L307" s="285">
        <v>0</v>
      </c>
      <c r="M307" s="285">
        <v>0</v>
      </c>
      <c r="N307" s="285">
        <v>0</v>
      </c>
      <c r="O307" s="285">
        <v>0</v>
      </c>
      <c r="P307" s="285">
        <v>0</v>
      </c>
      <c r="Q307" s="285">
        <v>0</v>
      </c>
      <c r="R307" s="285">
        <v>0</v>
      </c>
      <c r="S307" s="285">
        <v>0</v>
      </c>
      <c r="T307" s="285">
        <v>0</v>
      </c>
      <c r="U307" s="285">
        <v>0</v>
      </c>
      <c r="V307" s="285">
        <v>24400</v>
      </c>
      <c r="W307" s="285">
        <v>0</v>
      </c>
      <c r="X307" s="285">
        <v>0</v>
      </c>
      <c r="Y307" s="285">
        <v>0</v>
      </c>
      <c r="Z307" s="285">
        <v>0</v>
      </c>
      <c r="AA307" s="285">
        <v>0</v>
      </c>
      <c r="AB307" s="285">
        <v>0</v>
      </c>
      <c r="AC307" s="285">
        <v>0</v>
      </c>
      <c r="AD307" s="285">
        <v>0</v>
      </c>
      <c r="AE307" s="285">
        <v>0</v>
      </c>
      <c r="AF307" s="285">
        <v>0</v>
      </c>
      <c r="AG307" s="285">
        <v>0</v>
      </c>
      <c r="AH307" s="285">
        <v>0</v>
      </c>
      <c r="AI307" s="285">
        <v>0</v>
      </c>
      <c r="AJ307" s="285">
        <v>0</v>
      </c>
      <c r="AK307" s="285">
        <v>39480</v>
      </c>
      <c r="AL307" s="285">
        <v>0</v>
      </c>
      <c r="AM307" s="285">
        <v>0</v>
      </c>
      <c r="AN307" s="285">
        <v>0</v>
      </c>
      <c r="AO307" s="285">
        <v>0</v>
      </c>
      <c r="AP307" s="285">
        <v>0</v>
      </c>
      <c r="AQ307" s="285">
        <v>0</v>
      </c>
      <c r="AR307" s="285">
        <v>0</v>
      </c>
      <c r="AS307" s="285">
        <v>0</v>
      </c>
      <c r="AT307" s="285">
        <v>0</v>
      </c>
      <c r="AU307" s="285">
        <v>0</v>
      </c>
      <c r="AV307" s="285">
        <v>0</v>
      </c>
    </row>
    <row r="308" spans="1:48" x14ac:dyDescent="0.35">
      <c r="A308" s="285" t="s">
        <v>10</v>
      </c>
      <c r="B308" s="285">
        <v>1</v>
      </c>
      <c r="C308" s="285">
        <v>6201</v>
      </c>
      <c r="D308" s="285">
        <v>5</v>
      </c>
      <c r="E308" s="285" t="s">
        <v>150</v>
      </c>
      <c r="F308" s="285"/>
      <c r="G308" s="285">
        <v>0</v>
      </c>
      <c r="H308" s="285">
        <v>0</v>
      </c>
      <c r="I308" s="285">
        <v>0</v>
      </c>
      <c r="J308" s="285">
        <v>0</v>
      </c>
      <c r="K308" s="285">
        <v>0</v>
      </c>
      <c r="L308" s="285">
        <v>0</v>
      </c>
      <c r="M308" s="285">
        <v>0</v>
      </c>
      <c r="N308" s="285">
        <v>0</v>
      </c>
      <c r="O308" s="285">
        <v>0</v>
      </c>
      <c r="P308" s="285">
        <v>0</v>
      </c>
      <c r="Q308" s="285">
        <v>0</v>
      </c>
      <c r="R308" s="285">
        <v>0</v>
      </c>
      <c r="S308" s="285">
        <v>0</v>
      </c>
      <c r="T308" s="285">
        <v>0</v>
      </c>
      <c r="U308" s="285">
        <v>0</v>
      </c>
      <c r="V308" s="285">
        <v>0</v>
      </c>
      <c r="W308" s="285">
        <v>0</v>
      </c>
      <c r="X308" s="285">
        <v>0</v>
      </c>
      <c r="Y308" s="285">
        <v>0</v>
      </c>
      <c r="Z308" s="285">
        <v>0</v>
      </c>
      <c r="AA308" s="285">
        <v>0</v>
      </c>
      <c r="AB308" s="285">
        <v>0</v>
      </c>
      <c r="AC308" s="285">
        <v>0</v>
      </c>
      <c r="AD308" s="285">
        <v>0</v>
      </c>
      <c r="AE308" s="285">
        <v>0</v>
      </c>
      <c r="AF308" s="285">
        <v>0</v>
      </c>
      <c r="AG308" s="285">
        <v>0</v>
      </c>
      <c r="AH308" s="285">
        <v>0</v>
      </c>
      <c r="AI308" s="285">
        <v>0</v>
      </c>
      <c r="AJ308" s="285">
        <v>0</v>
      </c>
      <c r="AK308" s="285">
        <v>0</v>
      </c>
      <c r="AL308" s="285">
        <v>0</v>
      </c>
      <c r="AM308" s="285">
        <v>0</v>
      </c>
      <c r="AN308" s="285">
        <v>0</v>
      </c>
      <c r="AO308" s="285">
        <v>0</v>
      </c>
      <c r="AP308" s="285">
        <v>0</v>
      </c>
      <c r="AQ308" s="285">
        <v>0</v>
      </c>
      <c r="AR308" s="285">
        <v>0</v>
      </c>
      <c r="AS308" s="285">
        <v>0</v>
      </c>
      <c r="AT308" s="285">
        <v>0</v>
      </c>
      <c r="AU308" s="285">
        <v>0</v>
      </c>
      <c r="AV308" s="285">
        <v>0</v>
      </c>
    </row>
    <row r="309" spans="1:48" x14ac:dyDescent="0.35">
      <c r="A309" s="285" t="s">
        <v>10</v>
      </c>
      <c r="B309" s="285">
        <v>1</v>
      </c>
      <c r="C309" s="285">
        <v>6202</v>
      </c>
      <c r="D309" s="285">
        <v>5</v>
      </c>
      <c r="E309" s="285" t="s">
        <v>150</v>
      </c>
      <c r="F309" s="285"/>
      <c r="G309" s="285">
        <v>0</v>
      </c>
      <c r="H309" s="285">
        <v>0</v>
      </c>
      <c r="I309" s="285">
        <v>0</v>
      </c>
      <c r="J309" s="285">
        <v>0</v>
      </c>
      <c r="K309" s="285">
        <v>0</v>
      </c>
      <c r="L309" s="285">
        <v>0</v>
      </c>
      <c r="M309" s="285">
        <v>0</v>
      </c>
      <c r="N309" s="285">
        <v>0</v>
      </c>
      <c r="O309" s="285">
        <v>0</v>
      </c>
      <c r="P309" s="285">
        <v>0</v>
      </c>
      <c r="Q309" s="285">
        <v>0</v>
      </c>
      <c r="R309" s="285">
        <v>0</v>
      </c>
      <c r="S309" s="285">
        <v>0</v>
      </c>
      <c r="T309" s="285">
        <v>0</v>
      </c>
      <c r="U309" s="285">
        <v>0</v>
      </c>
      <c r="V309" s="285">
        <v>0</v>
      </c>
      <c r="W309" s="285">
        <v>0</v>
      </c>
      <c r="X309" s="285">
        <v>0</v>
      </c>
      <c r="Y309" s="285">
        <v>0</v>
      </c>
      <c r="Z309" s="285">
        <v>0</v>
      </c>
      <c r="AA309" s="285">
        <v>0</v>
      </c>
      <c r="AB309" s="285">
        <v>0</v>
      </c>
      <c r="AC309" s="285">
        <v>0</v>
      </c>
      <c r="AD309" s="285">
        <v>0</v>
      </c>
      <c r="AE309" s="285">
        <v>0</v>
      </c>
      <c r="AF309" s="285">
        <v>0</v>
      </c>
      <c r="AG309" s="285">
        <v>0</v>
      </c>
      <c r="AH309" s="285">
        <v>0</v>
      </c>
      <c r="AI309" s="285">
        <v>0</v>
      </c>
      <c r="AJ309" s="285">
        <v>0</v>
      </c>
      <c r="AK309" s="285">
        <v>0</v>
      </c>
      <c r="AL309" s="285">
        <v>0</v>
      </c>
      <c r="AM309" s="285">
        <v>0</v>
      </c>
      <c r="AN309" s="285">
        <v>0</v>
      </c>
      <c r="AO309" s="285">
        <v>0</v>
      </c>
      <c r="AP309" s="285">
        <v>0</v>
      </c>
      <c r="AQ309" s="285">
        <v>0</v>
      </c>
      <c r="AR309" s="285">
        <v>0</v>
      </c>
      <c r="AS309" s="285">
        <v>0</v>
      </c>
      <c r="AT309" s="285">
        <v>0</v>
      </c>
      <c r="AU309" s="285">
        <v>0</v>
      </c>
      <c r="AV309" s="285">
        <v>0</v>
      </c>
    </row>
    <row r="310" spans="1:48" x14ac:dyDescent="0.35">
      <c r="A310" s="285" t="s">
        <v>10</v>
      </c>
      <c r="B310" s="285">
        <v>1</v>
      </c>
      <c r="C310" s="285">
        <v>6203</v>
      </c>
      <c r="D310" s="285">
        <v>5</v>
      </c>
      <c r="E310" s="285" t="s">
        <v>150</v>
      </c>
      <c r="F310" s="285"/>
      <c r="G310" s="285">
        <v>0</v>
      </c>
      <c r="H310" s="285">
        <v>0</v>
      </c>
      <c r="I310" s="285">
        <v>0</v>
      </c>
      <c r="J310" s="285">
        <v>0</v>
      </c>
      <c r="K310" s="285">
        <v>0</v>
      </c>
      <c r="L310" s="285">
        <v>0</v>
      </c>
      <c r="M310" s="285">
        <v>0</v>
      </c>
      <c r="N310" s="285">
        <v>0</v>
      </c>
      <c r="O310" s="285">
        <v>0</v>
      </c>
      <c r="P310" s="285">
        <v>0</v>
      </c>
      <c r="Q310" s="285">
        <v>0</v>
      </c>
      <c r="R310" s="285">
        <v>0</v>
      </c>
      <c r="S310" s="285">
        <v>0</v>
      </c>
      <c r="T310" s="285">
        <v>0</v>
      </c>
      <c r="U310" s="285">
        <v>0</v>
      </c>
      <c r="V310" s="285">
        <v>0</v>
      </c>
      <c r="W310" s="285">
        <v>0</v>
      </c>
      <c r="X310" s="285">
        <v>0</v>
      </c>
      <c r="Y310" s="285">
        <v>0</v>
      </c>
      <c r="Z310" s="285">
        <v>0</v>
      </c>
      <c r="AA310" s="285">
        <v>0</v>
      </c>
      <c r="AB310" s="285">
        <v>0</v>
      </c>
      <c r="AC310" s="285">
        <v>0</v>
      </c>
      <c r="AD310" s="285">
        <v>0</v>
      </c>
      <c r="AE310" s="285">
        <v>0</v>
      </c>
      <c r="AF310" s="285">
        <v>0</v>
      </c>
      <c r="AG310" s="285">
        <v>0</v>
      </c>
      <c r="AH310" s="285">
        <v>0</v>
      </c>
      <c r="AI310" s="285">
        <v>0</v>
      </c>
      <c r="AJ310" s="285">
        <v>0</v>
      </c>
      <c r="AK310" s="285">
        <v>0</v>
      </c>
      <c r="AL310" s="285">
        <v>0</v>
      </c>
      <c r="AM310" s="285">
        <v>0</v>
      </c>
      <c r="AN310" s="285">
        <v>0</v>
      </c>
      <c r="AO310" s="285">
        <v>0</v>
      </c>
      <c r="AP310" s="285">
        <v>0</v>
      </c>
      <c r="AQ310" s="285">
        <v>0</v>
      </c>
      <c r="AR310" s="285">
        <v>0</v>
      </c>
      <c r="AS310" s="285">
        <v>0</v>
      </c>
      <c r="AT310" s="285">
        <v>0</v>
      </c>
      <c r="AU310" s="285">
        <v>0</v>
      </c>
      <c r="AV310" s="285">
        <v>0</v>
      </c>
    </row>
    <row r="311" spans="1:48" x14ac:dyDescent="0.35">
      <c r="A311" s="285" t="s">
        <v>10</v>
      </c>
      <c r="B311" s="285">
        <v>1</v>
      </c>
      <c r="C311" s="285">
        <v>6250</v>
      </c>
      <c r="D311" s="285">
        <v>5</v>
      </c>
      <c r="E311" s="285" t="s">
        <v>312</v>
      </c>
      <c r="F311" s="285"/>
      <c r="G311" s="285">
        <v>0</v>
      </c>
      <c r="H311" s="285">
        <v>0</v>
      </c>
      <c r="I311" s="285">
        <v>0</v>
      </c>
      <c r="J311" s="285">
        <v>0</v>
      </c>
      <c r="K311" s="285">
        <v>0</v>
      </c>
      <c r="L311" s="285">
        <v>0</v>
      </c>
      <c r="M311" s="285">
        <v>0</v>
      </c>
      <c r="N311" s="285">
        <v>0</v>
      </c>
      <c r="O311" s="285">
        <v>0</v>
      </c>
      <c r="P311" s="285">
        <v>0</v>
      </c>
      <c r="Q311" s="285">
        <v>0</v>
      </c>
      <c r="R311" s="285">
        <v>0</v>
      </c>
      <c r="S311" s="285">
        <v>0</v>
      </c>
      <c r="T311" s="285">
        <v>0</v>
      </c>
      <c r="U311" s="285">
        <v>0</v>
      </c>
      <c r="V311" s="285">
        <v>0</v>
      </c>
      <c r="W311" s="285">
        <v>0</v>
      </c>
      <c r="X311" s="285">
        <v>0</v>
      </c>
      <c r="Y311" s="285">
        <v>0</v>
      </c>
      <c r="Z311" s="285">
        <v>0</v>
      </c>
      <c r="AA311" s="285">
        <v>0</v>
      </c>
      <c r="AB311" s="285">
        <v>0</v>
      </c>
      <c r="AC311" s="285">
        <v>0</v>
      </c>
      <c r="AD311" s="285">
        <v>0</v>
      </c>
      <c r="AE311" s="285">
        <v>0</v>
      </c>
      <c r="AF311" s="285">
        <v>0</v>
      </c>
      <c r="AG311" s="285">
        <v>0</v>
      </c>
      <c r="AH311" s="285">
        <v>0</v>
      </c>
      <c r="AI311" s="285">
        <v>0</v>
      </c>
      <c r="AJ311" s="285">
        <v>0</v>
      </c>
      <c r="AK311" s="285">
        <v>0</v>
      </c>
      <c r="AL311" s="285">
        <v>0</v>
      </c>
      <c r="AM311" s="285">
        <v>0</v>
      </c>
      <c r="AN311" s="285">
        <v>0</v>
      </c>
      <c r="AO311" s="285">
        <v>0</v>
      </c>
      <c r="AP311" s="285">
        <v>0</v>
      </c>
      <c r="AQ311" s="285">
        <v>0</v>
      </c>
      <c r="AR311" s="285">
        <v>0</v>
      </c>
      <c r="AS311" s="285">
        <v>0</v>
      </c>
      <c r="AT311" s="285">
        <v>0</v>
      </c>
      <c r="AU311" s="285">
        <v>0</v>
      </c>
      <c r="AV311" s="285">
        <v>0</v>
      </c>
    </row>
    <row r="312" spans="1:48" x14ac:dyDescent="0.35">
      <c r="A312" s="285" t="s">
        <v>10</v>
      </c>
      <c r="B312" s="285">
        <v>1</v>
      </c>
      <c r="C312" s="285">
        <v>6300</v>
      </c>
      <c r="D312" s="285">
        <v>5</v>
      </c>
      <c r="E312" s="285" t="s">
        <v>313</v>
      </c>
      <c r="F312" s="285"/>
      <c r="G312" s="285">
        <v>0</v>
      </c>
      <c r="H312" s="285">
        <v>0</v>
      </c>
      <c r="I312" s="285">
        <v>0</v>
      </c>
      <c r="J312" s="285">
        <v>0</v>
      </c>
      <c r="K312" s="285">
        <v>1912.74</v>
      </c>
      <c r="L312" s="285">
        <v>1533.1</v>
      </c>
      <c r="M312" s="285">
        <v>564.28</v>
      </c>
      <c r="N312" s="285">
        <v>500</v>
      </c>
      <c r="O312" s="285">
        <v>1316.42</v>
      </c>
      <c r="P312" s="285">
        <v>576.29999999999995</v>
      </c>
      <c r="Q312" s="285">
        <v>2300</v>
      </c>
      <c r="R312" s="285">
        <v>1995.66</v>
      </c>
      <c r="S312" s="285">
        <v>9219.51</v>
      </c>
      <c r="T312" s="285">
        <v>0</v>
      </c>
      <c r="U312" s="285">
        <v>0</v>
      </c>
      <c r="V312" s="285">
        <v>0</v>
      </c>
      <c r="W312" s="285">
        <v>0</v>
      </c>
      <c r="X312" s="285">
        <v>-400</v>
      </c>
      <c r="Y312" s="285">
        <v>0</v>
      </c>
      <c r="Z312" s="285">
        <v>0</v>
      </c>
      <c r="AA312" s="285">
        <v>1216.8599999999999</v>
      </c>
      <c r="AB312" s="285">
        <v>0</v>
      </c>
      <c r="AC312" s="285">
        <v>2579.35</v>
      </c>
      <c r="AD312" s="285">
        <v>680</v>
      </c>
      <c r="AE312" s="285">
        <v>5547.65</v>
      </c>
      <c r="AF312" s="285">
        <v>2387.4899999999998</v>
      </c>
      <c r="AG312" s="285">
        <v>4894.51</v>
      </c>
      <c r="AH312" s="285">
        <v>0</v>
      </c>
      <c r="AI312" s="285">
        <v>0</v>
      </c>
      <c r="AJ312" s="285">
        <v>0</v>
      </c>
      <c r="AK312" s="285">
        <v>0</v>
      </c>
      <c r="AL312" s="285">
        <v>0</v>
      </c>
      <c r="AM312" s="285">
        <v>100</v>
      </c>
      <c r="AN312" s="285">
        <v>200</v>
      </c>
      <c r="AO312" s="285">
        <v>-2000</v>
      </c>
      <c r="AP312" s="285">
        <v>0</v>
      </c>
      <c r="AQ312" s="285">
        <v>971.75</v>
      </c>
      <c r="AR312" s="285">
        <v>0</v>
      </c>
      <c r="AS312" s="285">
        <v>0</v>
      </c>
      <c r="AT312" s="285">
        <v>0</v>
      </c>
      <c r="AU312" s="285">
        <v>0</v>
      </c>
      <c r="AV312" s="285">
        <v>0</v>
      </c>
    </row>
    <row r="313" spans="1:48" x14ac:dyDescent="0.35">
      <c r="A313" s="285" t="s">
        <v>10</v>
      </c>
      <c r="B313" s="285">
        <v>1</v>
      </c>
      <c r="C313" s="285">
        <v>6400</v>
      </c>
      <c r="D313" s="285">
        <v>5</v>
      </c>
      <c r="E313" s="285" t="s">
        <v>314</v>
      </c>
      <c r="F313" s="285"/>
      <c r="G313" s="285">
        <v>0</v>
      </c>
      <c r="H313" s="285">
        <v>0</v>
      </c>
      <c r="I313" s="285">
        <v>0</v>
      </c>
      <c r="J313" s="285">
        <v>0</v>
      </c>
      <c r="K313" s="285">
        <v>0</v>
      </c>
      <c r="L313" s="285">
        <v>1596.69</v>
      </c>
      <c r="M313" s="285">
        <v>440.24</v>
      </c>
      <c r="N313" s="285">
        <v>1207.6500000000001</v>
      </c>
      <c r="O313" s="285">
        <v>4003.09</v>
      </c>
      <c r="P313" s="285">
        <v>1294.74</v>
      </c>
      <c r="Q313" s="285">
        <v>2560.7800000000002</v>
      </c>
      <c r="R313" s="285">
        <v>4299.17</v>
      </c>
      <c r="S313" s="285">
        <v>4802.18</v>
      </c>
      <c r="T313" s="285">
        <v>0</v>
      </c>
      <c r="U313" s="285">
        <v>0</v>
      </c>
      <c r="V313" s="285">
        <v>-283.05</v>
      </c>
      <c r="W313" s="285">
        <v>0</v>
      </c>
      <c r="X313" s="285">
        <v>0</v>
      </c>
      <c r="Y313" s="285">
        <v>0</v>
      </c>
      <c r="Z313" s="285">
        <v>0</v>
      </c>
      <c r="AA313" s="285">
        <v>2258.5500000000002</v>
      </c>
      <c r="AB313" s="285">
        <v>712.46</v>
      </c>
      <c r="AC313" s="285">
        <v>1650</v>
      </c>
      <c r="AD313" s="285">
        <v>3790</v>
      </c>
      <c r="AE313" s="285">
        <v>6920.96</v>
      </c>
      <c r="AF313" s="285">
        <v>4394.49</v>
      </c>
      <c r="AG313" s="285">
        <v>10384.209999999999</v>
      </c>
      <c r="AH313" s="285">
        <v>0</v>
      </c>
      <c r="AI313" s="285">
        <v>0</v>
      </c>
      <c r="AJ313" s="285">
        <v>0</v>
      </c>
      <c r="AK313" s="285">
        <v>0</v>
      </c>
      <c r="AL313" s="285">
        <v>0</v>
      </c>
      <c r="AM313" s="285">
        <v>0</v>
      </c>
      <c r="AN313" s="285">
        <v>2000</v>
      </c>
      <c r="AO313" s="285">
        <v>1500</v>
      </c>
      <c r="AP313" s="285">
        <v>1113.46</v>
      </c>
      <c r="AQ313" s="285">
        <v>0</v>
      </c>
      <c r="AR313" s="285">
        <v>0</v>
      </c>
      <c r="AS313" s="285">
        <v>0</v>
      </c>
      <c r="AT313" s="285">
        <v>0</v>
      </c>
      <c r="AU313" s="285">
        <v>0</v>
      </c>
      <c r="AV313" s="285">
        <v>0</v>
      </c>
    </row>
    <row r="314" spans="1:48" x14ac:dyDescent="0.35">
      <c r="A314" s="285" t="s">
        <v>10</v>
      </c>
      <c r="B314" s="285">
        <v>1</v>
      </c>
      <c r="C314" s="285">
        <v>6452</v>
      </c>
      <c r="D314" s="285">
        <v>1</v>
      </c>
      <c r="E314" s="285" t="s">
        <v>150</v>
      </c>
      <c r="F314" s="285"/>
      <c r="G314" s="285">
        <v>0</v>
      </c>
      <c r="H314" s="285">
        <v>0</v>
      </c>
      <c r="I314" s="285">
        <v>0</v>
      </c>
      <c r="J314" s="285">
        <v>0</v>
      </c>
      <c r="K314" s="285">
        <v>0</v>
      </c>
      <c r="L314" s="285">
        <v>0</v>
      </c>
      <c r="M314" s="285">
        <v>0</v>
      </c>
      <c r="N314" s="285">
        <v>0</v>
      </c>
      <c r="O314" s="285">
        <v>0</v>
      </c>
      <c r="P314" s="285">
        <v>0</v>
      </c>
      <c r="Q314" s="285">
        <v>0</v>
      </c>
      <c r="R314" s="285">
        <v>0</v>
      </c>
      <c r="S314" s="285">
        <v>0</v>
      </c>
      <c r="T314" s="285">
        <v>0</v>
      </c>
      <c r="U314" s="285">
        <v>0</v>
      </c>
      <c r="V314" s="285">
        <v>0</v>
      </c>
      <c r="W314" s="285">
        <v>0</v>
      </c>
      <c r="X314" s="285">
        <v>0</v>
      </c>
      <c r="Y314" s="285">
        <v>0</v>
      </c>
      <c r="Z314" s="285">
        <v>0</v>
      </c>
      <c r="AA314" s="285">
        <v>0</v>
      </c>
      <c r="AB314" s="285">
        <v>0</v>
      </c>
      <c r="AC314" s="285">
        <v>0</v>
      </c>
      <c r="AD314" s="285">
        <v>0</v>
      </c>
      <c r="AE314" s="285">
        <v>0</v>
      </c>
      <c r="AF314" s="285">
        <v>0</v>
      </c>
      <c r="AG314" s="285">
        <v>0</v>
      </c>
      <c r="AH314" s="285">
        <v>0</v>
      </c>
      <c r="AI314" s="285">
        <v>0</v>
      </c>
      <c r="AJ314" s="285">
        <v>0</v>
      </c>
      <c r="AK314" s="285">
        <v>0</v>
      </c>
      <c r="AL314" s="285">
        <v>0</v>
      </c>
      <c r="AM314" s="285">
        <v>0</v>
      </c>
      <c r="AN314" s="285">
        <v>0</v>
      </c>
      <c r="AO314" s="285">
        <v>0</v>
      </c>
      <c r="AP314" s="285">
        <v>0</v>
      </c>
      <c r="AQ314" s="285">
        <v>0</v>
      </c>
      <c r="AR314" s="285">
        <v>0</v>
      </c>
      <c r="AS314" s="285">
        <v>0</v>
      </c>
      <c r="AT314" s="285">
        <v>0</v>
      </c>
      <c r="AU314" s="285">
        <v>0</v>
      </c>
      <c r="AV314" s="285">
        <v>0</v>
      </c>
    </row>
    <row r="315" spans="1:48" x14ac:dyDescent="0.35">
      <c r="A315" s="285" t="s">
        <v>10</v>
      </c>
      <c r="B315" s="285">
        <v>1</v>
      </c>
      <c r="C315" s="285">
        <v>6500</v>
      </c>
      <c r="D315" s="285">
        <v>5</v>
      </c>
      <c r="E315" s="285" t="s">
        <v>315</v>
      </c>
      <c r="F315" s="285"/>
      <c r="G315" s="285">
        <v>0</v>
      </c>
      <c r="H315" s="285">
        <v>123.57</v>
      </c>
      <c r="I315" s="285">
        <v>0</v>
      </c>
      <c r="J315" s="285">
        <v>0</v>
      </c>
      <c r="K315" s="285">
        <v>1294.69</v>
      </c>
      <c r="L315" s="285">
        <v>2125.9299999999998</v>
      </c>
      <c r="M315" s="285">
        <v>0</v>
      </c>
      <c r="N315" s="285">
        <v>244.13</v>
      </c>
      <c r="O315" s="285">
        <v>300</v>
      </c>
      <c r="P315" s="285">
        <v>203.44</v>
      </c>
      <c r="Q315" s="285">
        <v>5366.93</v>
      </c>
      <c r="R315" s="285">
        <v>656.05</v>
      </c>
      <c r="S315" s="285">
        <v>3300</v>
      </c>
      <c r="T315" s="285">
        <v>0</v>
      </c>
      <c r="U315" s="285">
        <v>0</v>
      </c>
      <c r="V315" s="285">
        <v>0</v>
      </c>
      <c r="W315" s="285">
        <v>0</v>
      </c>
      <c r="X315" s="285">
        <v>0</v>
      </c>
      <c r="Y315" s="285">
        <v>0</v>
      </c>
      <c r="Z315" s="285">
        <v>0</v>
      </c>
      <c r="AA315" s="285">
        <v>7000</v>
      </c>
      <c r="AB315" s="285">
        <v>0</v>
      </c>
      <c r="AC315" s="285">
        <v>707.72</v>
      </c>
      <c r="AD315" s="285">
        <v>0</v>
      </c>
      <c r="AE315" s="285">
        <v>1000</v>
      </c>
      <c r="AF315" s="285">
        <v>7693.42</v>
      </c>
      <c r="AG315" s="285">
        <v>5573.54</v>
      </c>
      <c r="AH315" s="285">
        <v>0</v>
      </c>
      <c r="AI315" s="285">
        <v>0</v>
      </c>
      <c r="AJ315" s="285">
        <v>0</v>
      </c>
      <c r="AK315" s="285">
        <v>0</v>
      </c>
      <c r="AL315" s="285">
        <v>7500</v>
      </c>
      <c r="AM315" s="285">
        <v>0</v>
      </c>
      <c r="AN315" s="285">
        <v>-3329.19</v>
      </c>
      <c r="AO315" s="285">
        <v>1082.57</v>
      </c>
      <c r="AP315" s="285">
        <v>139.09</v>
      </c>
      <c r="AQ315" s="285">
        <v>0</v>
      </c>
      <c r="AR315" s="285">
        <v>0</v>
      </c>
      <c r="AS315" s="285">
        <v>0</v>
      </c>
      <c r="AT315" s="285">
        <v>0</v>
      </c>
      <c r="AU315" s="285">
        <v>0</v>
      </c>
      <c r="AV315" s="285">
        <v>0</v>
      </c>
    </row>
    <row r="316" spans="1:48" x14ac:dyDescent="0.35">
      <c r="A316" s="285" t="s">
        <v>10</v>
      </c>
      <c r="B316" s="285">
        <v>1</v>
      </c>
      <c r="C316" s="285">
        <v>6505</v>
      </c>
      <c r="D316" s="285">
        <v>5</v>
      </c>
      <c r="E316" s="285" t="s">
        <v>316</v>
      </c>
      <c r="F316" s="285"/>
      <c r="G316" s="285">
        <v>0</v>
      </c>
      <c r="H316" s="285">
        <v>0</v>
      </c>
      <c r="I316" s="285">
        <v>190</v>
      </c>
      <c r="J316" s="285">
        <v>0</v>
      </c>
      <c r="K316" s="285">
        <v>972.56</v>
      </c>
      <c r="L316" s="285">
        <v>86.37</v>
      </c>
      <c r="M316" s="285">
        <v>488.84</v>
      </c>
      <c r="N316" s="285">
        <v>60.49</v>
      </c>
      <c r="O316" s="285">
        <v>0</v>
      </c>
      <c r="P316" s="285">
        <v>452.09</v>
      </c>
      <c r="Q316" s="285">
        <v>1230.05</v>
      </c>
      <c r="R316" s="285">
        <v>0</v>
      </c>
      <c r="S316" s="285">
        <v>-153.84</v>
      </c>
      <c r="T316" s="285">
        <v>0</v>
      </c>
      <c r="U316" s="285">
        <v>0</v>
      </c>
      <c r="V316" s="285">
        <v>0</v>
      </c>
      <c r="W316" s="285">
        <v>0</v>
      </c>
      <c r="X316" s="285">
        <v>200</v>
      </c>
      <c r="Y316" s="285">
        <v>0</v>
      </c>
      <c r="Z316" s="285">
        <v>494.89</v>
      </c>
      <c r="AA316" s="285">
        <v>0</v>
      </c>
      <c r="AB316" s="285">
        <v>0</v>
      </c>
      <c r="AC316" s="285">
        <v>0</v>
      </c>
      <c r="AD316" s="285">
        <v>969.5</v>
      </c>
      <c r="AE316" s="285">
        <v>448.96</v>
      </c>
      <c r="AF316" s="285">
        <v>133.01</v>
      </c>
      <c r="AG316" s="285">
        <v>452.74</v>
      </c>
      <c r="AH316" s="285">
        <v>0</v>
      </c>
      <c r="AI316" s="285">
        <v>0</v>
      </c>
      <c r="AJ316" s="285">
        <v>0</v>
      </c>
      <c r="AK316" s="285">
        <v>0</v>
      </c>
      <c r="AL316" s="285">
        <v>0</v>
      </c>
      <c r="AM316" s="285">
        <v>0</v>
      </c>
      <c r="AN316" s="285">
        <v>21.33</v>
      </c>
      <c r="AO316" s="285">
        <v>0</v>
      </c>
      <c r="AP316" s="285">
        <v>0</v>
      </c>
      <c r="AQ316" s="285">
        <v>0</v>
      </c>
      <c r="AR316" s="285">
        <v>0</v>
      </c>
      <c r="AS316" s="285">
        <v>0</v>
      </c>
      <c r="AT316" s="285">
        <v>0</v>
      </c>
      <c r="AU316" s="285">
        <v>0</v>
      </c>
      <c r="AV316" s="285">
        <v>0</v>
      </c>
    </row>
    <row r="317" spans="1:48" x14ac:dyDescent="0.35">
      <c r="A317" s="285" t="s">
        <v>10</v>
      </c>
      <c r="B317" s="285">
        <v>1</v>
      </c>
      <c r="C317" s="285">
        <v>6510</v>
      </c>
      <c r="D317" s="285">
        <v>5</v>
      </c>
      <c r="E317" s="285" t="s">
        <v>317</v>
      </c>
      <c r="F317" s="285"/>
      <c r="G317" s="285">
        <v>0</v>
      </c>
      <c r="H317" s="285">
        <v>0</v>
      </c>
      <c r="I317" s="285">
        <v>0</v>
      </c>
      <c r="J317" s="285">
        <v>0</v>
      </c>
      <c r="K317" s="285">
        <v>0</v>
      </c>
      <c r="L317" s="285">
        <v>0</v>
      </c>
      <c r="M317" s="285">
        <v>0</v>
      </c>
      <c r="N317" s="285">
        <v>0</v>
      </c>
      <c r="O317" s="285">
        <v>0</v>
      </c>
      <c r="P317" s="285">
        <v>0</v>
      </c>
      <c r="Q317" s="285">
        <v>0</v>
      </c>
      <c r="R317" s="285">
        <v>0</v>
      </c>
      <c r="S317" s="285">
        <v>0</v>
      </c>
      <c r="T317" s="285">
        <v>0</v>
      </c>
      <c r="U317" s="285">
        <v>0</v>
      </c>
      <c r="V317" s="285">
        <v>0</v>
      </c>
      <c r="W317" s="285">
        <v>0</v>
      </c>
      <c r="X317" s="285">
        <v>0</v>
      </c>
      <c r="Y317" s="285">
        <v>0</v>
      </c>
      <c r="Z317" s="285">
        <v>287.37</v>
      </c>
      <c r="AA317" s="285">
        <v>0</v>
      </c>
      <c r="AB317" s="285">
        <v>0</v>
      </c>
      <c r="AC317" s="285">
        <v>0</v>
      </c>
      <c r="AD317" s="285">
        <v>4491.53</v>
      </c>
      <c r="AE317" s="285">
        <v>144</v>
      </c>
      <c r="AF317" s="285">
        <v>96</v>
      </c>
      <c r="AG317" s="285">
        <v>34218</v>
      </c>
      <c r="AH317" s="285">
        <v>0</v>
      </c>
      <c r="AI317" s="285">
        <v>0</v>
      </c>
      <c r="AJ317" s="285">
        <v>0</v>
      </c>
      <c r="AK317" s="285">
        <v>0</v>
      </c>
      <c r="AL317" s="285">
        <v>0</v>
      </c>
      <c r="AM317" s="285">
        <v>2931.68</v>
      </c>
      <c r="AN317" s="285">
        <v>433</v>
      </c>
      <c r="AO317" s="285">
        <v>387.91</v>
      </c>
      <c r="AP317" s="285">
        <v>2203.23</v>
      </c>
      <c r="AQ317" s="285">
        <v>0</v>
      </c>
      <c r="AR317" s="285">
        <v>0</v>
      </c>
      <c r="AS317" s="285">
        <v>0</v>
      </c>
      <c r="AT317" s="285">
        <v>0</v>
      </c>
      <c r="AU317" s="285">
        <v>0</v>
      </c>
      <c r="AV317" s="285">
        <v>0</v>
      </c>
    </row>
    <row r="318" spans="1:48" x14ac:dyDescent="0.35">
      <c r="A318" s="285" t="s">
        <v>10</v>
      </c>
      <c r="B318" s="285">
        <v>1</v>
      </c>
      <c r="C318" s="285">
        <v>6520</v>
      </c>
      <c r="D318" s="285">
        <v>5</v>
      </c>
      <c r="E318" s="285" t="s">
        <v>318</v>
      </c>
      <c r="F318" s="285"/>
      <c r="G318" s="285">
        <v>0</v>
      </c>
      <c r="H318" s="285">
        <v>0</v>
      </c>
      <c r="I318" s="285">
        <v>0</v>
      </c>
      <c r="J318" s="285">
        <v>0</v>
      </c>
      <c r="K318" s="285">
        <v>0</v>
      </c>
      <c r="L318" s="285">
        <v>0</v>
      </c>
      <c r="M318" s="285">
        <v>0</v>
      </c>
      <c r="N318" s="285">
        <v>0</v>
      </c>
      <c r="O318" s="285">
        <v>0</v>
      </c>
      <c r="P318" s="285">
        <v>0</v>
      </c>
      <c r="Q318" s="285">
        <v>0</v>
      </c>
      <c r="R318" s="285">
        <v>0</v>
      </c>
      <c r="S318" s="285">
        <v>0</v>
      </c>
      <c r="T318" s="285">
        <v>0</v>
      </c>
      <c r="U318" s="285">
        <v>0</v>
      </c>
      <c r="V318" s="285">
        <v>0</v>
      </c>
      <c r="W318" s="285">
        <v>0</v>
      </c>
      <c r="X318" s="285">
        <v>0</v>
      </c>
      <c r="Y318" s="285">
        <v>0</v>
      </c>
      <c r="Z318" s="285">
        <v>0</v>
      </c>
      <c r="AA318" s="285">
        <v>0</v>
      </c>
      <c r="AB318" s="285">
        <v>0</v>
      </c>
      <c r="AC318" s="285">
        <v>0</v>
      </c>
      <c r="AD318" s="285">
        <v>0</v>
      </c>
      <c r="AE318" s="285">
        <v>0</v>
      </c>
      <c r="AF318" s="285">
        <v>0</v>
      </c>
      <c r="AG318" s="285">
        <v>0</v>
      </c>
      <c r="AH318" s="285">
        <v>0</v>
      </c>
      <c r="AI318" s="285">
        <v>0</v>
      </c>
      <c r="AJ318" s="285">
        <v>0</v>
      </c>
      <c r="AK318" s="285">
        <v>0</v>
      </c>
      <c r="AL318" s="285">
        <v>0</v>
      </c>
      <c r="AM318" s="285">
        <v>0</v>
      </c>
      <c r="AN318" s="285">
        <v>0</v>
      </c>
      <c r="AO318" s="285">
        <v>0</v>
      </c>
      <c r="AP318" s="285">
        <v>0</v>
      </c>
      <c r="AQ318" s="285">
        <v>0</v>
      </c>
      <c r="AR318" s="285">
        <v>0</v>
      </c>
      <c r="AS318" s="285">
        <v>0</v>
      </c>
      <c r="AT318" s="285">
        <v>0</v>
      </c>
      <c r="AU318" s="285">
        <v>0</v>
      </c>
      <c r="AV318" s="285">
        <v>0</v>
      </c>
    </row>
    <row r="319" spans="1:48" x14ac:dyDescent="0.35">
      <c r="A319" s="285" t="s">
        <v>10</v>
      </c>
      <c r="B319" s="285">
        <v>1</v>
      </c>
      <c r="C319" s="285">
        <v>6600</v>
      </c>
      <c r="D319" s="285">
        <v>5</v>
      </c>
      <c r="E319" s="285" t="s">
        <v>319</v>
      </c>
      <c r="F319" s="285"/>
      <c r="G319" s="285">
        <v>0</v>
      </c>
      <c r="H319" s="285">
        <v>0</v>
      </c>
      <c r="I319" s="285">
        <v>0</v>
      </c>
      <c r="J319" s="285">
        <v>0</v>
      </c>
      <c r="K319" s="285">
        <v>0</v>
      </c>
      <c r="L319" s="285">
        <v>0</v>
      </c>
      <c r="M319" s="285">
        <v>0</v>
      </c>
      <c r="N319" s="285">
        <v>0</v>
      </c>
      <c r="O319" s="285">
        <v>0</v>
      </c>
      <c r="P319" s="285">
        <v>0</v>
      </c>
      <c r="Q319" s="285">
        <v>0</v>
      </c>
      <c r="R319" s="285">
        <v>0</v>
      </c>
      <c r="S319" s="285">
        <v>0</v>
      </c>
      <c r="T319" s="285">
        <v>0</v>
      </c>
      <c r="U319" s="285">
        <v>0</v>
      </c>
      <c r="V319" s="285">
        <v>0</v>
      </c>
      <c r="W319" s="285">
        <v>0</v>
      </c>
      <c r="X319" s="285">
        <v>0</v>
      </c>
      <c r="Y319" s="285">
        <v>0</v>
      </c>
      <c r="Z319" s="285">
        <v>1004.16</v>
      </c>
      <c r="AA319" s="285">
        <v>5327.3</v>
      </c>
      <c r="AB319" s="285">
        <v>0</v>
      </c>
      <c r="AC319" s="285">
        <v>0</v>
      </c>
      <c r="AD319" s="285">
        <v>0</v>
      </c>
      <c r="AE319" s="285">
        <v>0</v>
      </c>
      <c r="AF319" s="285">
        <v>0</v>
      </c>
      <c r="AG319" s="285">
        <v>1076.9000000000001</v>
      </c>
      <c r="AH319" s="285">
        <v>0</v>
      </c>
      <c r="AI319" s="285">
        <v>0</v>
      </c>
      <c r="AJ319" s="285">
        <v>0</v>
      </c>
      <c r="AK319" s="285">
        <v>1676.7</v>
      </c>
      <c r="AL319" s="285">
        <v>110.38</v>
      </c>
      <c r="AM319" s="285">
        <v>848.99</v>
      </c>
      <c r="AN319" s="285">
        <v>548.58000000000004</v>
      </c>
      <c r="AO319" s="285">
        <v>838.53</v>
      </c>
      <c r="AP319" s="285">
        <v>0</v>
      </c>
      <c r="AQ319" s="285">
        <v>0</v>
      </c>
      <c r="AR319" s="285">
        <v>0</v>
      </c>
      <c r="AS319" s="285">
        <v>0</v>
      </c>
      <c r="AT319" s="285">
        <v>0</v>
      </c>
      <c r="AU319" s="285">
        <v>0</v>
      </c>
      <c r="AV319" s="285">
        <v>0</v>
      </c>
    </row>
    <row r="320" spans="1:48" x14ac:dyDescent="0.35">
      <c r="A320" s="285" t="s">
        <v>10</v>
      </c>
      <c r="B320" s="285">
        <v>1</v>
      </c>
      <c r="C320" s="285">
        <v>6605</v>
      </c>
      <c r="D320" s="285">
        <v>5</v>
      </c>
      <c r="E320" s="285" t="s">
        <v>320</v>
      </c>
      <c r="F320" s="285"/>
      <c r="G320" s="285">
        <v>0</v>
      </c>
      <c r="H320" s="285">
        <v>0</v>
      </c>
      <c r="I320" s="285">
        <v>0</v>
      </c>
      <c r="J320" s="285">
        <v>0</v>
      </c>
      <c r="K320" s="285">
        <v>0</v>
      </c>
      <c r="L320" s="285">
        <v>0</v>
      </c>
      <c r="M320" s="285">
        <v>0</v>
      </c>
      <c r="N320" s="285">
        <v>0</v>
      </c>
      <c r="O320" s="285">
        <v>0</v>
      </c>
      <c r="P320" s="285">
        <v>0</v>
      </c>
      <c r="Q320" s="285">
        <v>0</v>
      </c>
      <c r="R320" s="285">
        <v>0</v>
      </c>
      <c r="S320" s="285">
        <v>0</v>
      </c>
      <c r="T320" s="285">
        <v>0</v>
      </c>
      <c r="U320" s="285">
        <v>0</v>
      </c>
      <c r="V320" s="285">
        <v>0</v>
      </c>
      <c r="W320" s="285">
        <v>0</v>
      </c>
      <c r="X320" s="285">
        <v>0</v>
      </c>
      <c r="Y320" s="285">
        <v>0</v>
      </c>
      <c r="Z320" s="285">
        <v>0</v>
      </c>
      <c r="AA320" s="285">
        <v>0</v>
      </c>
      <c r="AB320" s="285">
        <v>0</v>
      </c>
      <c r="AC320" s="285">
        <v>0</v>
      </c>
      <c r="AD320" s="285">
        <v>0</v>
      </c>
      <c r="AE320" s="285">
        <v>0</v>
      </c>
      <c r="AF320" s="285">
        <v>0</v>
      </c>
      <c r="AG320" s="285">
        <v>0</v>
      </c>
      <c r="AH320" s="285">
        <v>0</v>
      </c>
      <c r="AI320" s="285">
        <v>0</v>
      </c>
      <c r="AJ320" s="285">
        <v>0</v>
      </c>
      <c r="AK320" s="285">
        <v>0</v>
      </c>
      <c r="AL320" s="285">
        <v>0</v>
      </c>
      <c r="AM320" s="285">
        <v>0</v>
      </c>
      <c r="AN320" s="285">
        <v>0</v>
      </c>
      <c r="AO320" s="285">
        <v>0</v>
      </c>
      <c r="AP320" s="285">
        <v>0</v>
      </c>
      <c r="AQ320" s="285">
        <v>0</v>
      </c>
      <c r="AR320" s="285">
        <v>0</v>
      </c>
      <c r="AS320" s="285">
        <v>0</v>
      </c>
      <c r="AT320" s="285">
        <v>0</v>
      </c>
      <c r="AU320" s="285">
        <v>0</v>
      </c>
      <c r="AV320" s="285">
        <v>0</v>
      </c>
    </row>
    <row r="321" spans="1:48" x14ac:dyDescent="0.35">
      <c r="A321" s="285" t="s">
        <v>10</v>
      </c>
      <c r="B321" s="285">
        <v>1</v>
      </c>
      <c r="C321" s="285">
        <v>6650</v>
      </c>
      <c r="D321" s="285">
        <v>5</v>
      </c>
      <c r="E321" s="285" t="s">
        <v>321</v>
      </c>
      <c r="F321" s="285"/>
      <c r="G321" s="285">
        <v>0</v>
      </c>
      <c r="H321" s="285">
        <v>0</v>
      </c>
      <c r="I321" s="285">
        <v>0</v>
      </c>
      <c r="J321" s="285">
        <v>0</v>
      </c>
      <c r="K321" s="285">
        <v>0</v>
      </c>
      <c r="L321" s="285">
        <v>0</v>
      </c>
      <c r="M321" s="285">
        <v>0</v>
      </c>
      <c r="N321" s="285">
        <v>0</v>
      </c>
      <c r="O321" s="285">
        <v>0</v>
      </c>
      <c r="P321" s="285">
        <v>0</v>
      </c>
      <c r="Q321" s="285">
        <v>0</v>
      </c>
      <c r="R321" s="285">
        <v>0</v>
      </c>
      <c r="S321" s="285">
        <v>0</v>
      </c>
      <c r="T321" s="285">
        <v>0</v>
      </c>
      <c r="U321" s="285">
        <v>0</v>
      </c>
      <c r="V321" s="285">
        <v>0</v>
      </c>
      <c r="W321" s="285">
        <v>0</v>
      </c>
      <c r="X321" s="285">
        <v>0</v>
      </c>
      <c r="Y321" s="285">
        <v>0</v>
      </c>
      <c r="Z321" s="285">
        <v>0</v>
      </c>
      <c r="AA321" s="285">
        <v>0</v>
      </c>
      <c r="AB321" s="285">
        <v>0</v>
      </c>
      <c r="AC321" s="285">
        <v>0</v>
      </c>
      <c r="AD321" s="285">
        <v>0</v>
      </c>
      <c r="AE321" s="285">
        <v>0</v>
      </c>
      <c r="AF321" s="285">
        <v>0</v>
      </c>
      <c r="AG321" s="285">
        <v>0</v>
      </c>
      <c r="AH321" s="285">
        <v>0</v>
      </c>
      <c r="AI321" s="285">
        <v>0</v>
      </c>
      <c r="AJ321" s="285">
        <v>0</v>
      </c>
      <c r="AK321" s="285">
        <v>0</v>
      </c>
      <c r="AL321" s="285">
        <v>0</v>
      </c>
      <c r="AM321" s="285">
        <v>0</v>
      </c>
      <c r="AN321" s="285">
        <v>0</v>
      </c>
      <c r="AO321" s="285">
        <v>0</v>
      </c>
      <c r="AP321" s="285">
        <v>0</v>
      </c>
      <c r="AQ321" s="285">
        <v>0</v>
      </c>
      <c r="AR321" s="285">
        <v>0</v>
      </c>
      <c r="AS321" s="285">
        <v>0</v>
      </c>
      <c r="AT321" s="285">
        <v>0</v>
      </c>
      <c r="AU321" s="285">
        <v>0</v>
      </c>
      <c r="AV321" s="285">
        <v>0</v>
      </c>
    </row>
    <row r="322" spans="1:48" x14ac:dyDescent="0.35">
      <c r="A322" s="285" t="s">
        <v>10</v>
      </c>
      <c r="B322" s="285">
        <v>1</v>
      </c>
      <c r="C322" s="285">
        <v>6700</v>
      </c>
      <c r="D322" s="285">
        <v>5</v>
      </c>
      <c r="E322" s="285" t="s">
        <v>322</v>
      </c>
      <c r="F322" s="285"/>
      <c r="G322" s="285">
        <v>0</v>
      </c>
      <c r="H322" s="285">
        <v>1073.49</v>
      </c>
      <c r="I322" s="285">
        <v>1177.7</v>
      </c>
      <c r="J322" s="285">
        <v>1491.11</v>
      </c>
      <c r="K322" s="285">
        <v>6313.1</v>
      </c>
      <c r="L322" s="285">
        <v>4130.2700000000004</v>
      </c>
      <c r="M322" s="285">
        <v>2297.67</v>
      </c>
      <c r="N322" s="285">
        <v>4057.81</v>
      </c>
      <c r="O322" s="285">
        <v>2160.19</v>
      </c>
      <c r="P322" s="285">
        <v>1215.3</v>
      </c>
      <c r="Q322" s="285">
        <v>3445.83</v>
      </c>
      <c r="R322" s="285">
        <v>6914.76</v>
      </c>
      <c r="S322" s="285">
        <v>8921.75</v>
      </c>
      <c r="T322" s="285">
        <v>0</v>
      </c>
      <c r="U322" s="285">
        <v>0</v>
      </c>
      <c r="V322" s="285">
        <v>42.81</v>
      </c>
      <c r="W322" s="285">
        <v>1437.93</v>
      </c>
      <c r="X322" s="285">
        <v>3653.36</v>
      </c>
      <c r="Y322" s="285">
        <v>2644.95</v>
      </c>
      <c r="Z322" s="285">
        <v>3240.93</v>
      </c>
      <c r="AA322" s="285">
        <v>2536.1</v>
      </c>
      <c r="AB322" s="285">
        <v>157.38</v>
      </c>
      <c r="AC322" s="285">
        <v>5191.3599999999997</v>
      </c>
      <c r="AD322" s="285">
        <v>3204.17</v>
      </c>
      <c r="AE322" s="285">
        <v>4988.58</v>
      </c>
      <c r="AF322" s="285">
        <v>3264.2</v>
      </c>
      <c r="AG322" s="285">
        <v>26697.26</v>
      </c>
      <c r="AH322" s="285">
        <v>0</v>
      </c>
      <c r="AI322" s="285">
        <v>0</v>
      </c>
      <c r="AJ322" s="285">
        <v>2394.35</v>
      </c>
      <c r="AK322" s="285">
        <v>276.7</v>
      </c>
      <c r="AL322" s="285">
        <v>5265.54</v>
      </c>
      <c r="AM322" s="285">
        <v>6630</v>
      </c>
      <c r="AN322" s="285">
        <v>4839.41</v>
      </c>
      <c r="AO322" s="285">
        <v>5797.65</v>
      </c>
      <c r="AP322" s="285">
        <v>-225.95</v>
      </c>
      <c r="AQ322" s="285">
        <v>471.93</v>
      </c>
      <c r="AR322" s="285">
        <v>0</v>
      </c>
      <c r="AS322" s="285">
        <v>0</v>
      </c>
      <c r="AT322" s="285">
        <v>0</v>
      </c>
      <c r="AU322" s="285">
        <v>0</v>
      </c>
      <c r="AV322" s="285">
        <v>0</v>
      </c>
    </row>
    <row r="323" spans="1:48" x14ac:dyDescent="0.35">
      <c r="A323" s="285" t="s">
        <v>10</v>
      </c>
      <c r="B323" s="285">
        <v>1</v>
      </c>
      <c r="C323" s="285">
        <v>6800</v>
      </c>
      <c r="D323" s="285">
        <v>5</v>
      </c>
      <c r="E323" s="285" t="s">
        <v>323</v>
      </c>
      <c r="F323" s="285"/>
      <c r="G323" s="285">
        <v>0</v>
      </c>
      <c r="H323" s="285">
        <v>0</v>
      </c>
      <c r="I323" s="285">
        <v>0</v>
      </c>
      <c r="J323" s="285">
        <v>0</v>
      </c>
      <c r="K323" s="285">
        <v>0</v>
      </c>
      <c r="L323" s="285">
        <v>0</v>
      </c>
      <c r="M323" s="285">
        <v>0</v>
      </c>
      <c r="N323" s="285">
        <v>0</v>
      </c>
      <c r="O323" s="285">
        <v>0</v>
      </c>
      <c r="P323" s="285">
        <v>0</v>
      </c>
      <c r="Q323" s="285">
        <v>0</v>
      </c>
      <c r="R323" s="285">
        <v>0</v>
      </c>
      <c r="S323" s="285">
        <v>0</v>
      </c>
      <c r="T323" s="285">
        <v>0</v>
      </c>
      <c r="U323" s="285">
        <v>0</v>
      </c>
      <c r="V323" s="285">
        <v>0</v>
      </c>
      <c r="W323" s="285">
        <v>0</v>
      </c>
      <c r="X323" s="285">
        <v>0</v>
      </c>
      <c r="Y323" s="285">
        <v>0</v>
      </c>
      <c r="Z323" s="285">
        <v>0</v>
      </c>
      <c r="AA323" s="285">
        <v>0</v>
      </c>
      <c r="AB323" s="285">
        <v>0</v>
      </c>
      <c r="AC323" s="285">
        <v>0</v>
      </c>
      <c r="AD323" s="285">
        <v>0</v>
      </c>
      <c r="AE323" s="285">
        <v>0</v>
      </c>
      <c r="AF323" s="285">
        <v>0</v>
      </c>
      <c r="AG323" s="285">
        <v>0</v>
      </c>
      <c r="AH323" s="285">
        <v>0</v>
      </c>
      <c r="AI323" s="285">
        <v>0</v>
      </c>
      <c r="AJ323" s="285">
        <v>0</v>
      </c>
      <c r="AK323" s="285">
        <v>0</v>
      </c>
      <c r="AL323" s="285">
        <v>0</v>
      </c>
      <c r="AM323" s="285">
        <v>0</v>
      </c>
      <c r="AN323" s="285">
        <v>0</v>
      </c>
      <c r="AO323" s="285">
        <v>0</v>
      </c>
      <c r="AP323" s="285">
        <v>0</v>
      </c>
      <c r="AQ323" s="285">
        <v>0</v>
      </c>
      <c r="AR323" s="285">
        <v>0</v>
      </c>
      <c r="AS323" s="285">
        <v>0</v>
      </c>
      <c r="AT323" s="285">
        <v>0</v>
      </c>
      <c r="AU323" s="285">
        <v>0</v>
      </c>
      <c r="AV323" s="285">
        <v>0</v>
      </c>
    </row>
    <row r="324" spans="1:48" x14ac:dyDescent="0.35">
      <c r="A324" s="285" t="s">
        <v>10</v>
      </c>
      <c r="B324" s="285">
        <v>1</v>
      </c>
      <c r="C324" s="285">
        <v>6900</v>
      </c>
      <c r="D324" s="285">
        <v>5</v>
      </c>
      <c r="E324" s="285" t="s">
        <v>324</v>
      </c>
      <c r="F324" s="285"/>
      <c r="G324" s="285">
        <v>0</v>
      </c>
      <c r="H324" s="285">
        <v>0</v>
      </c>
      <c r="I324" s="285">
        <v>0</v>
      </c>
      <c r="J324" s="285">
        <v>0</v>
      </c>
      <c r="K324" s="285">
        <v>0</v>
      </c>
      <c r="L324" s="285">
        <v>0</v>
      </c>
      <c r="M324" s="285">
        <v>0</v>
      </c>
      <c r="N324" s="285">
        <v>0</v>
      </c>
      <c r="O324" s="285">
        <v>0</v>
      </c>
      <c r="P324" s="285">
        <v>0</v>
      </c>
      <c r="Q324" s="285">
        <v>0</v>
      </c>
      <c r="R324" s="285">
        <v>0</v>
      </c>
      <c r="S324" s="285">
        <v>0</v>
      </c>
      <c r="T324" s="285">
        <v>0</v>
      </c>
      <c r="U324" s="285">
        <v>0</v>
      </c>
      <c r="V324" s="285">
        <v>0</v>
      </c>
      <c r="W324" s="285">
        <v>0</v>
      </c>
      <c r="X324" s="285">
        <v>0</v>
      </c>
      <c r="Y324" s="285">
        <v>0</v>
      </c>
      <c r="Z324" s="285">
        <v>0</v>
      </c>
      <c r="AA324" s="285">
        <v>0</v>
      </c>
      <c r="AB324" s="285">
        <v>0</v>
      </c>
      <c r="AC324" s="285">
        <v>0</v>
      </c>
      <c r="AD324" s="285">
        <v>0</v>
      </c>
      <c r="AE324" s="285">
        <v>0</v>
      </c>
      <c r="AF324" s="285">
        <v>0</v>
      </c>
      <c r="AG324" s="285">
        <v>0</v>
      </c>
      <c r="AH324" s="285">
        <v>0</v>
      </c>
      <c r="AI324" s="285">
        <v>0</v>
      </c>
      <c r="AJ324" s="285">
        <v>0</v>
      </c>
      <c r="AK324" s="285">
        <v>0</v>
      </c>
      <c r="AL324" s="285">
        <v>0</v>
      </c>
      <c r="AM324" s="285">
        <v>0</v>
      </c>
      <c r="AN324" s="285">
        <v>0</v>
      </c>
      <c r="AO324" s="285">
        <v>0</v>
      </c>
      <c r="AP324" s="285">
        <v>0</v>
      </c>
      <c r="AQ324" s="285">
        <v>0</v>
      </c>
      <c r="AR324" s="285">
        <v>0</v>
      </c>
      <c r="AS324" s="285">
        <v>0</v>
      </c>
      <c r="AT324" s="285">
        <v>0</v>
      </c>
      <c r="AU324" s="285">
        <v>0</v>
      </c>
      <c r="AV324" s="285">
        <v>0</v>
      </c>
    </row>
    <row r="325" spans="1:48" x14ac:dyDescent="0.35">
      <c r="A325" s="285" t="s">
        <v>10</v>
      </c>
      <c r="B325" s="285">
        <v>1</v>
      </c>
      <c r="C325" s="285">
        <v>6905</v>
      </c>
      <c r="D325" s="285">
        <v>5</v>
      </c>
      <c r="E325" s="285" t="s">
        <v>325</v>
      </c>
      <c r="F325" s="285"/>
      <c r="G325" s="285">
        <v>0</v>
      </c>
      <c r="H325" s="285">
        <v>0</v>
      </c>
      <c r="I325" s="285">
        <v>0</v>
      </c>
      <c r="J325" s="285">
        <v>0</v>
      </c>
      <c r="K325" s="285">
        <v>0</v>
      </c>
      <c r="L325" s="285">
        <v>0</v>
      </c>
      <c r="M325" s="285">
        <v>0</v>
      </c>
      <c r="N325" s="285">
        <v>0</v>
      </c>
      <c r="O325" s="285">
        <v>0</v>
      </c>
      <c r="P325" s="285">
        <v>0</v>
      </c>
      <c r="Q325" s="285">
        <v>0</v>
      </c>
      <c r="R325" s="285">
        <v>0</v>
      </c>
      <c r="S325" s="285">
        <v>0</v>
      </c>
      <c r="T325" s="285">
        <v>0</v>
      </c>
      <c r="U325" s="285">
        <v>0</v>
      </c>
      <c r="V325" s="285">
        <v>0</v>
      </c>
      <c r="W325" s="285">
        <v>0</v>
      </c>
      <c r="X325" s="285">
        <v>0</v>
      </c>
      <c r="Y325" s="285">
        <v>0</v>
      </c>
      <c r="Z325" s="285">
        <v>0</v>
      </c>
      <c r="AA325" s="285">
        <v>0</v>
      </c>
      <c r="AB325" s="285">
        <v>0</v>
      </c>
      <c r="AC325" s="285">
        <v>0</v>
      </c>
      <c r="AD325" s="285">
        <v>0</v>
      </c>
      <c r="AE325" s="285">
        <v>0</v>
      </c>
      <c r="AF325" s="285">
        <v>0</v>
      </c>
      <c r="AG325" s="285">
        <v>0</v>
      </c>
      <c r="AH325" s="285">
        <v>0</v>
      </c>
      <c r="AI325" s="285">
        <v>0</v>
      </c>
      <c r="AJ325" s="285">
        <v>0</v>
      </c>
      <c r="AK325" s="285">
        <v>0</v>
      </c>
      <c r="AL325" s="285">
        <v>0</v>
      </c>
      <c r="AM325" s="285">
        <v>0</v>
      </c>
      <c r="AN325" s="285">
        <v>0</v>
      </c>
      <c r="AO325" s="285">
        <v>0</v>
      </c>
      <c r="AP325" s="285">
        <v>0</v>
      </c>
      <c r="AQ325" s="285">
        <v>0</v>
      </c>
      <c r="AR325" s="285">
        <v>0</v>
      </c>
      <c r="AS325" s="285">
        <v>0</v>
      </c>
      <c r="AT325" s="285">
        <v>0</v>
      </c>
      <c r="AU325" s="285">
        <v>0</v>
      </c>
      <c r="AV325" s="285">
        <v>0</v>
      </c>
    </row>
    <row r="326" spans="1:48" x14ac:dyDescent="0.35">
      <c r="A326" s="285" t="s">
        <v>10</v>
      </c>
      <c r="B326" s="285">
        <v>1</v>
      </c>
      <c r="C326" s="285">
        <v>6910</v>
      </c>
      <c r="D326" s="285">
        <v>5</v>
      </c>
      <c r="E326" s="285" t="s">
        <v>326</v>
      </c>
      <c r="F326" s="285"/>
      <c r="G326" s="285">
        <v>0</v>
      </c>
      <c r="H326" s="285">
        <v>0</v>
      </c>
      <c r="I326" s="285">
        <v>0</v>
      </c>
      <c r="J326" s="285">
        <v>0</v>
      </c>
      <c r="K326" s="285">
        <v>0</v>
      </c>
      <c r="L326" s="285">
        <v>0</v>
      </c>
      <c r="M326" s="285">
        <v>0</v>
      </c>
      <c r="N326" s="285">
        <v>0</v>
      </c>
      <c r="O326" s="285">
        <v>0</v>
      </c>
      <c r="P326" s="285">
        <v>0</v>
      </c>
      <c r="Q326" s="285">
        <v>0</v>
      </c>
      <c r="R326" s="285">
        <v>0</v>
      </c>
      <c r="S326" s="285">
        <v>0</v>
      </c>
      <c r="T326" s="285">
        <v>0</v>
      </c>
      <c r="U326" s="285">
        <v>0</v>
      </c>
      <c r="V326" s="285">
        <v>0</v>
      </c>
      <c r="W326" s="285">
        <v>0</v>
      </c>
      <c r="X326" s="285">
        <v>0</v>
      </c>
      <c r="Y326" s="285">
        <v>0</v>
      </c>
      <c r="Z326" s="285">
        <v>0</v>
      </c>
      <c r="AA326" s="285">
        <v>0</v>
      </c>
      <c r="AB326" s="285">
        <v>0</v>
      </c>
      <c r="AC326" s="285">
        <v>0</v>
      </c>
      <c r="AD326" s="285">
        <v>0</v>
      </c>
      <c r="AE326" s="285">
        <v>0</v>
      </c>
      <c r="AF326" s="285">
        <v>0</v>
      </c>
      <c r="AG326" s="285">
        <v>0</v>
      </c>
      <c r="AH326" s="285">
        <v>0</v>
      </c>
      <c r="AI326" s="285">
        <v>0</v>
      </c>
      <c r="AJ326" s="285">
        <v>0</v>
      </c>
      <c r="AK326" s="285">
        <v>0</v>
      </c>
      <c r="AL326" s="285">
        <v>0</v>
      </c>
      <c r="AM326" s="285">
        <v>0</v>
      </c>
      <c r="AN326" s="285">
        <v>0</v>
      </c>
      <c r="AO326" s="285">
        <v>0</v>
      </c>
      <c r="AP326" s="285">
        <v>0</v>
      </c>
      <c r="AQ326" s="285">
        <v>0</v>
      </c>
      <c r="AR326" s="285">
        <v>0</v>
      </c>
      <c r="AS326" s="285">
        <v>0</v>
      </c>
      <c r="AT326" s="285">
        <v>0</v>
      </c>
      <c r="AU326" s="285">
        <v>0</v>
      </c>
      <c r="AV326" s="285">
        <v>0</v>
      </c>
    </row>
    <row r="327" spans="1:48" x14ac:dyDescent="0.35">
      <c r="A327" s="285" t="s">
        <v>10</v>
      </c>
      <c r="B327" s="285">
        <v>1</v>
      </c>
      <c r="C327" s="285">
        <v>6995</v>
      </c>
      <c r="D327" s="285">
        <v>5</v>
      </c>
      <c r="E327" s="285" t="s">
        <v>150</v>
      </c>
      <c r="F327" s="285"/>
      <c r="G327" s="285">
        <v>0</v>
      </c>
      <c r="H327" s="285">
        <v>0</v>
      </c>
      <c r="I327" s="285">
        <v>0</v>
      </c>
      <c r="J327" s="285">
        <v>0</v>
      </c>
      <c r="K327" s="285">
        <v>0</v>
      </c>
      <c r="L327" s="285">
        <v>0</v>
      </c>
      <c r="M327" s="285">
        <v>0</v>
      </c>
      <c r="N327" s="285">
        <v>0</v>
      </c>
      <c r="O327" s="285">
        <v>0</v>
      </c>
      <c r="P327" s="285">
        <v>0</v>
      </c>
      <c r="Q327" s="285">
        <v>0</v>
      </c>
      <c r="R327" s="285">
        <v>0</v>
      </c>
      <c r="S327" s="285">
        <v>0</v>
      </c>
      <c r="T327" s="285">
        <v>0</v>
      </c>
      <c r="U327" s="285">
        <v>0</v>
      </c>
      <c r="V327" s="285">
        <v>0</v>
      </c>
      <c r="W327" s="285">
        <v>0</v>
      </c>
      <c r="X327" s="285">
        <v>0</v>
      </c>
      <c r="Y327" s="285">
        <v>0</v>
      </c>
      <c r="Z327" s="285">
        <v>0</v>
      </c>
      <c r="AA327" s="285">
        <v>0</v>
      </c>
      <c r="AB327" s="285">
        <v>0</v>
      </c>
      <c r="AC327" s="285">
        <v>0</v>
      </c>
      <c r="AD327" s="285">
        <v>0</v>
      </c>
      <c r="AE327" s="285">
        <v>0</v>
      </c>
      <c r="AF327" s="285">
        <v>0</v>
      </c>
      <c r="AG327" s="285">
        <v>0</v>
      </c>
      <c r="AH327" s="285">
        <v>0</v>
      </c>
      <c r="AI327" s="285">
        <v>0</v>
      </c>
      <c r="AJ327" s="285">
        <v>0</v>
      </c>
      <c r="AK327" s="285">
        <v>0</v>
      </c>
      <c r="AL327" s="285">
        <v>0</v>
      </c>
      <c r="AM327" s="285">
        <v>0</v>
      </c>
      <c r="AN327" s="285">
        <v>0</v>
      </c>
      <c r="AO327" s="285">
        <v>0</v>
      </c>
      <c r="AP327" s="285">
        <v>0</v>
      </c>
      <c r="AQ327" s="285">
        <v>0</v>
      </c>
      <c r="AR327" s="285">
        <v>0</v>
      </c>
      <c r="AS327" s="285">
        <v>0</v>
      </c>
      <c r="AT327" s="285">
        <v>0</v>
      </c>
      <c r="AU327" s="285">
        <v>0</v>
      </c>
      <c r="AV327" s="285">
        <v>0</v>
      </c>
    </row>
    <row r="328" spans="1:48" x14ac:dyDescent="0.35">
      <c r="A328" s="285" t="s">
        <v>10</v>
      </c>
      <c r="B328" s="285">
        <v>1</v>
      </c>
      <c r="C328" s="285">
        <v>6999</v>
      </c>
      <c r="D328" s="285">
        <v>5</v>
      </c>
      <c r="E328" s="285" t="s">
        <v>327</v>
      </c>
      <c r="F328" s="285"/>
      <c r="G328" s="285">
        <v>0</v>
      </c>
      <c r="H328" s="285">
        <v>0</v>
      </c>
      <c r="I328" s="285">
        <v>0</v>
      </c>
      <c r="J328" s="285">
        <v>0</v>
      </c>
      <c r="K328" s="285">
        <v>0</v>
      </c>
      <c r="L328" s="285">
        <v>0</v>
      </c>
      <c r="M328" s="285">
        <v>0</v>
      </c>
      <c r="N328" s="285">
        <v>0</v>
      </c>
      <c r="O328" s="285">
        <v>0</v>
      </c>
      <c r="P328" s="285">
        <v>0</v>
      </c>
      <c r="Q328" s="285">
        <v>0</v>
      </c>
      <c r="R328" s="285">
        <v>0</v>
      </c>
      <c r="S328" s="285">
        <v>20000</v>
      </c>
      <c r="T328" s="285">
        <v>0</v>
      </c>
      <c r="U328" s="285">
        <v>0</v>
      </c>
      <c r="V328" s="285">
        <v>0</v>
      </c>
      <c r="W328" s="285">
        <v>0</v>
      </c>
      <c r="X328" s="285">
        <v>0</v>
      </c>
      <c r="Y328" s="285">
        <v>0</v>
      </c>
      <c r="Z328" s="285">
        <v>0</v>
      </c>
      <c r="AA328" s="285">
        <v>0</v>
      </c>
      <c r="AB328" s="285">
        <v>0</v>
      </c>
      <c r="AC328" s="285">
        <v>0</v>
      </c>
      <c r="AD328" s="285">
        <v>0</v>
      </c>
      <c r="AE328" s="285">
        <v>0</v>
      </c>
      <c r="AF328" s="285">
        <v>0</v>
      </c>
      <c r="AG328" s="285">
        <v>16500</v>
      </c>
      <c r="AH328" s="285">
        <v>0</v>
      </c>
      <c r="AI328" s="285">
        <v>0</v>
      </c>
      <c r="AJ328" s="285">
        <v>0</v>
      </c>
      <c r="AK328" s="285">
        <v>0</v>
      </c>
      <c r="AL328" s="285">
        <v>0</v>
      </c>
      <c r="AM328" s="285">
        <v>0</v>
      </c>
      <c r="AN328" s="285">
        <v>0</v>
      </c>
      <c r="AO328" s="285">
        <v>0</v>
      </c>
      <c r="AP328" s="285">
        <v>0</v>
      </c>
      <c r="AQ328" s="285">
        <v>0</v>
      </c>
      <c r="AR328" s="285">
        <v>0</v>
      </c>
      <c r="AS328" s="285">
        <v>0</v>
      </c>
      <c r="AT328" s="285">
        <v>0</v>
      </c>
      <c r="AU328" s="285">
        <v>0</v>
      </c>
      <c r="AV328" s="285">
        <v>0</v>
      </c>
    </row>
    <row r="329" spans="1:48" x14ac:dyDescent="0.35">
      <c r="A329" s="285" t="s">
        <v>10</v>
      </c>
      <c r="B329" s="285">
        <v>1</v>
      </c>
      <c r="C329" s="285">
        <v>7000</v>
      </c>
      <c r="D329" s="285">
        <v>5</v>
      </c>
      <c r="E329" s="285" t="s">
        <v>328</v>
      </c>
      <c r="F329" s="285"/>
      <c r="G329" s="285">
        <v>0</v>
      </c>
      <c r="H329" s="285">
        <v>0</v>
      </c>
      <c r="I329" s="285">
        <v>0</v>
      </c>
      <c r="J329" s="285">
        <v>0</v>
      </c>
      <c r="K329" s="285">
        <v>0</v>
      </c>
      <c r="L329" s="285">
        <v>0</v>
      </c>
      <c r="M329" s="285">
        <v>0</v>
      </c>
      <c r="N329" s="285">
        <v>511.92</v>
      </c>
      <c r="O329" s="285">
        <v>0</v>
      </c>
      <c r="P329" s="285">
        <v>0</v>
      </c>
      <c r="Q329" s="285">
        <v>974.23</v>
      </c>
      <c r="R329" s="285">
        <v>1977.6</v>
      </c>
      <c r="S329" s="285">
        <v>0</v>
      </c>
      <c r="T329" s="285">
        <v>0</v>
      </c>
      <c r="U329" s="285">
        <v>0</v>
      </c>
      <c r="V329" s="285">
        <v>0</v>
      </c>
      <c r="W329" s="285">
        <v>0</v>
      </c>
      <c r="X329" s="285">
        <v>0</v>
      </c>
      <c r="Y329" s="285">
        <v>0</v>
      </c>
      <c r="Z329" s="285">
        <v>0</v>
      </c>
      <c r="AA329" s="285">
        <v>1143.72</v>
      </c>
      <c r="AB329" s="285">
        <v>0</v>
      </c>
      <c r="AC329" s="285">
        <v>0</v>
      </c>
      <c r="AD329" s="285">
        <v>0</v>
      </c>
      <c r="AE329" s="285">
        <v>0</v>
      </c>
      <c r="AF329" s="285">
        <v>1400.57</v>
      </c>
      <c r="AG329" s="285">
        <v>4106.4399999999996</v>
      </c>
      <c r="AH329" s="285">
        <v>0</v>
      </c>
      <c r="AI329" s="285">
        <v>0</v>
      </c>
      <c r="AJ329" s="285">
        <v>0</v>
      </c>
      <c r="AK329" s="285">
        <v>0</v>
      </c>
      <c r="AL329" s="285">
        <v>0</v>
      </c>
      <c r="AM329" s="285">
        <v>0</v>
      </c>
      <c r="AN329" s="285">
        <v>0</v>
      </c>
      <c r="AO329" s="285">
        <v>4400</v>
      </c>
      <c r="AP329" s="285">
        <v>196.88</v>
      </c>
      <c r="AQ329" s="285">
        <v>0</v>
      </c>
      <c r="AR329" s="285">
        <v>0</v>
      </c>
      <c r="AS329" s="285">
        <v>0</v>
      </c>
      <c r="AT329" s="285">
        <v>0</v>
      </c>
      <c r="AU329" s="285">
        <v>0</v>
      </c>
      <c r="AV329" s="285">
        <v>0</v>
      </c>
    </row>
    <row r="330" spans="1:48" x14ac:dyDescent="0.35">
      <c r="A330" s="285" t="s">
        <v>10</v>
      </c>
      <c r="B330" s="285">
        <v>1</v>
      </c>
      <c r="C330" s="285">
        <v>7001</v>
      </c>
      <c r="D330" s="285">
        <v>5</v>
      </c>
      <c r="E330" s="285" t="s">
        <v>329</v>
      </c>
      <c r="F330" s="285"/>
      <c r="G330" s="285">
        <v>0</v>
      </c>
      <c r="H330" s="285">
        <v>0</v>
      </c>
      <c r="I330" s="285">
        <v>0</v>
      </c>
      <c r="J330" s="285">
        <v>0</v>
      </c>
      <c r="K330" s="285">
        <v>0</v>
      </c>
      <c r="L330" s="285">
        <v>0</v>
      </c>
      <c r="M330" s="285">
        <v>0</v>
      </c>
      <c r="N330" s="285">
        <v>0</v>
      </c>
      <c r="O330" s="285">
        <v>0</v>
      </c>
      <c r="P330" s="285">
        <v>0</v>
      </c>
      <c r="Q330" s="285">
        <v>0</v>
      </c>
      <c r="R330" s="285">
        <v>0</v>
      </c>
      <c r="S330" s="285">
        <v>0</v>
      </c>
      <c r="T330" s="285">
        <v>0</v>
      </c>
      <c r="U330" s="285">
        <v>0</v>
      </c>
      <c r="V330" s="285">
        <v>0</v>
      </c>
      <c r="W330" s="285">
        <v>0</v>
      </c>
      <c r="X330" s="285">
        <v>0</v>
      </c>
      <c r="Y330" s="285">
        <v>0</v>
      </c>
      <c r="Z330" s="285">
        <v>0</v>
      </c>
      <c r="AA330" s="285">
        <v>0</v>
      </c>
      <c r="AB330" s="285">
        <v>0</v>
      </c>
      <c r="AC330" s="285">
        <v>0</v>
      </c>
      <c r="AD330" s="285">
        <v>0</v>
      </c>
      <c r="AE330" s="285">
        <v>0</v>
      </c>
      <c r="AF330" s="285">
        <v>0</v>
      </c>
      <c r="AG330" s="285">
        <v>0</v>
      </c>
      <c r="AH330" s="285">
        <v>0</v>
      </c>
      <c r="AI330" s="285">
        <v>0</v>
      </c>
      <c r="AJ330" s="285">
        <v>0</v>
      </c>
      <c r="AK330" s="285">
        <v>0</v>
      </c>
      <c r="AL330" s="285">
        <v>0</v>
      </c>
      <c r="AM330" s="285">
        <v>0</v>
      </c>
      <c r="AN330" s="285">
        <v>0</v>
      </c>
      <c r="AO330" s="285">
        <v>0</v>
      </c>
      <c r="AP330" s="285">
        <v>0</v>
      </c>
      <c r="AQ330" s="285">
        <v>0</v>
      </c>
      <c r="AR330" s="285">
        <v>0</v>
      </c>
      <c r="AS330" s="285">
        <v>0</v>
      </c>
      <c r="AT330" s="285">
        <v>0</v>
      </c>
      <c r="AU330" s="285">
        <v>0</v>
      </c>
      <c r="AV330" s="285">
        <v>0</v>
      </c>
    </row>
    <row r="331" spans="1:48" x14ac:dyDescent="0.35">
      <c r="A331" s="285" t="s">
        <v>10</v>
      </c>
      <c r="B331" s="285">
        <v>1</v>
      </c>
      <c r="C331" s="285">
        <v>7002</v>
      </c>
      <c r="D331" s="285">
        <v>5</v>
      </c>
      <c r="E331" s="285" t="s">
        <v>330</v>
      </c>
      <c r="F331" s="285"/>
      <c r="G331" s="285">
        <v>0</v>
      </c>
      <c r="H331" s="285">
        <v>0</v>
      </c>
      <c r="I331" s="285">
        <v>0</v>
      </c>
      <c r="J331" s="285">
        <v>0</v>
      </c>
      <c r="K331" s="285">
        <v>0</v>
      </c>
      <c r="L331" s="285">
        <v>0</v>
      </c>
      <c r="M331" s="285">
        <v>0</v>
      </c>
      <c r="N331" s="285">
        <v>0</v>
      </c>
      <c r="O331" s="285">
        <v>0</v>
      </c>
      <c r="P331" s="285">
        <v>0</v>
      </c>
      <c r="Q331" s="285">
        <v>0</v>
      </c>
      <c r="R331" s="285">
        <v>0</v>
      </c>
      <c r="S331" s="285">
        <v>0</v>
      </c>
      <c r="T331" s="285">
        <v>0</v>
      </c>
      <c r="U331" s="285">
        <v>0</v>
      </c>
      <c r="V331" s="285">
        <v>0</v>
      </c>
      <c r="W331" s="285">
        <v>0</v>
      </c>
      <c r="X331" s="285">
        <v>0</v>
      </c>
      <c r="Y331" s="285">
        <v>0</v>
      </c>
      <c r="Z331" s="285">
        <v>0</v>
      </c>
      <c r="AA331" s="285">
        <v>0</v>
      </c>
      <c r="AB331" s="285">
        <v>0</v>
      </c>
      <c r="AC331" s="285">
        <v>0</v>
      </c>
      <c r="AD331" s="285">
        <v>0</v>
      </c>
      <c r="AE331" s="285">
        <v>0</v>
      </c>
      <c r="AF331" s="285">
        <v>0</v>
      </c>
      <c r="AG331" s="285">
        <v>0</v>
      </c>
      <c r="AH331" s="285">
        <v>0</v>
      </c>
      <c r="AI331" s="285">
        <v>0</v>
      </c>
      <c r="AJ331" s="285">
        <v>0</v>
      </c>
      <c r="AK331" s="285">
        <v>0</v>
      </c>
      <c r="AL331" s="285">
        <v>0</v>
      </c>
      <c r="AM331" s="285">
        <v>0</v>
      </c>
      <c r="AN331" s="285">
        <v>0</v>
      </c>
      <c r="AO331" s="285">
        <v>0</v>
      </c>
      <c r="AP331" s="285">
        <v>0</v>
      </c>
      <c r="AQ331" s="285">
        <v>0</v>
      </c>
      <c r="AR331" s="285">
        <v>0</v>
      </c>
      <c r="AS331" s="285">
        <v>0</v>
      </c>
      <c r="AT331" s="285">
        <v>0</v>
      </c>
      <c r="AU331" s="285">
        <v>0</v>
      </c>
      <c r="AV331" s="285">
        <v>0</v>
      </c>
    </row>
    <row r="332" spans="1:48" x14ac:dyDescent="0.35">
      <c r="A332" s="285" t="s">
        <v>10</v>
      </c>
      <c r="B332" s="285">
        <v>1</v>
      </c>
      <c r="C332" s="285">
        <v>7003</v>
      </c>
      <c r="D332" s="285">
        <v>5</v>
      </c>
      <c r="E332" s="285" t="s">
        <v>331</v>
      </c>
      <c r="F332" s="285"/>
      <c r="G332" s="285">
        <v>0</v>
      </c>
      <c r="H332" s="285">
        <v>1256.1099999999999</v>
      </c>
      <c r="I332" s="285">
        <v>74.73</v>
      </c>
      <c r="J332" s="285">
        <v>0</v>
      </c>
      <c r="K332" s="285">
        <v>0</v>
      </c>
      <c r="L332" s="285">
        <v>0</v>
      </c>
      <c r="M332" s="285">
        <v>0</v>
      </c>
      <c r="N332" s="285">
        <v>0</v>
      </c>
      <c r="O332" s="285">
        <v>339.17</v>
      </c>
      <c r="P332" s="285">
        <v>0</v>
      </c>
      <c r="Q332" s="285">
        <v>0</v>
      </c>
      <c r="R332" s="285">
        <v>1182.5</v>
      </c>
      <c r="S332" s="285">
        <v>11226.83</v>
      </c>
      <c r="T332" s="285">
        <v>0</v>
      </c>
      <c r="U332" s="285">
        <v>0</v>
      </c>
      <c r="V332" s="285">
        <v>0</v>
      </c>
      <c r="W332" s="285">
        <v>0</v>
      </c>
      <c r="X332" s="285">
        <v>0</v>
      </c>
      <c r="Y332" s="285">
        <v>0</v>
      </c>
      <c r="Z332" s="285">
        <v>0</v>
      </c>
      <c r="AA332" s="285">
        <v>0</v>
      </c>
      <c r="AB332" s="285">
        <v>0</v>
      </c>
      <c r="AC332" s="285">
        <v>0</v>
      </c>
      <c r="AD332" s="285">
        <v>1500</v>
      </c>
      <c r="AE332" s="285">
        <v>0</v>
      </c>
      <c r="AF332" s="285">
        <v>1654.74</v>
      </c>
      <c r="AG332" s="285">
        <v>3764.7</v>
      </c>
      <c r="AH332" s="285">
        <v>0</v>
      </c>
      <c r="AI332" s="285">
        <v>0</v>
      </c>
      <c r="AJ332" s="285">
        <v>74</v>
      </c>
      <c r="AK332" s="285">
        <v>50</v>
      </c>
      <c r="AL332" s="285">
        <v>0</v>
      </c>
      <c r="AM332" s="285">
        <v>53.61</v>
      </c>
      <c r="AN332" s="285">
        <v>0</v>
      </c>
      <c r="AO332" s="285">
        <v>4238.6099999999997</v>
      </c>
      <c r="AP332" s="285">
        <v>375</v>
      </c>
      <c r="AQ332" s="285">
        <v>0</v>
      </c>
      <c r="AR332" s="285">
        <v>0</v>
      </c>
      <c r="AS332" s="285">
        <v>0</v>
      </c>
      <c r="AT332" s="285">
        <v>0</v>
      </c>
      <c r="AU332" s="285">
        <v>0</v>
      </c>
      <c r="AV332" s="285">
        <v>0</v>
      </c>
    </row>
    <row r="333" spans="1:48" x14ac:dyDescent="0.35">
      <c r="A333" s="285" t="s">
        <v>10</v>
      </c>
      <c r="B333" s="285">
        <v>1</v>
      </c>
      <c r="C333" s="285">
        <v>7004</v>
      </c>
      <c r="D333" s="285">
        <v>5</v>
      </c>
      <c r="E333" s="285" t="s">
        <v>332</v>
      </c>
      <c r="F333" s="285"/>
      <c r="G333" s="285">
        <v>0</v>
      </c>
      <c r="H333" s="285">
        <v>0</v>
      </c>
      <c r="I333" s="285">
        <v>0</v>
      </c>
      <c r="J333" s="285">
        <v>0</v>
      </c>
      <c r="K333" s="285">
        <v>0</v>
      </c>
      <c r="L333" s="285">
        <v>153.75</v>
      </c>
      <c r="M333" s="285">
        <v>0</v>
      </c>
      <c r="N333" s="285">
        <v>406.01</v>
      </c>
      <c r="O333" s="285">
        <v>0</v>
      </c>
      <c r="P333" s="285">
        <v>0</v>
      </c>
      <c r="Q333" s="285">
        <v>550.16</v>
      </c>
      <c r="R333" s="285">
        <v>860.18</v>
      </c>
      <c r="S333" s="285">
        <v>0</v>
      </c>
      <c r="T333" s="285">
        <v>0</v>
      </c>
      <c r="U333" s="285">
        <v>0</v>
      </c>
      <c r="V333" s="285">
        <v>0</v>
      </c>
      <c r="W333" s="285">
        <v>0</v>
      </c>
      <c r="X333" s="285">
        <v>0</v>
      </c>
      <c r="Y333" s="285">
        <v>0</v>
      </c>
      <c r="Z333" s="285">
        <v>0</v>
      </c>
      <c r="AA333" s="285">
        <v>0</v>
      </c>
      <c r="AB333" s="285">
        <v>0</v>
      </c>
      <c r="AC333" s="285">
        <v>0</v>
      </c>
      <c r="AD333" s="285">
        <v>0</v>
      </c>
      <c r="AE333" s="285">
        <v>0</v>
      </c>
      <c r="AF333" s="285">
        <v>0</v>
      </c>
      <c r="AG333" s="285">
        <v>0</v>
      </c>
      <c r="AH333" s="285">
        <v>0</v>
      </c>
      <c r="AI333" s="285">
        <v>0</v>
      </c>
      <c r="AJ333" s="285">
        <v>0</v>
      </c>
      <c r="AK333" s="285">
        <v>0</v>
      </c>
      <c r="AL333" s="285">
        <v>0</v>
      </c>
      <c r="AM333" s="285">
        <v>0</v>
      </c>
      <c r="AN333" s="285">
        <v>0</v>
      </c>
      <c r="AO333" s="285">
        <v>0</v>
      </c>
      <c r="AP333" s="285">
        <v>0</v>
      </c>
      <c r="AQ333" s="285">
        <v>0</v>
      </c>
      <c r="AR333" s="285">
        <v>0</v>
      </c>
      <c r="AS333" s="285">
        <v>0</v>
      </c>
      <c r="AT333" s="285">
        <v>0</v>
      </c>
      <c r="AU333" s="285">
        <v>0</v>
      </c>
      <c r="AV333" s="285">
        <v>0</v>
      </c>
    </row>
    <row r="334" spans="1:48" x14ac:dyDescent="0.35">
      <c r="A334" s="285" t="s">
        <v>10</v>
      </c>
      <c r="B334" s="285">
        <v>1</v>
      </c>
      <c r="C334" s="285">
        <v>7005</v>
      </c>
      <c r="D334" s="285">
        <v>5</v>
      </c>
      <c r="E334" s="285" t="s">
        <v>333</v>
      </c>
      <c r="F334" s="285"/>
      <c r="G334" s="285">
        <v>0</v>
      </c>
      <c r="H334" s="285">
        <v>0</v>
      </c>
      <c r="I334" s="285">
        <v>0</v>
      </c>
      <c r="J334" s="285">
        <v>0</v>
      </c>
      <c r="K334" s="285">
        <v>0</v>
      </c>
      <c r="L334" s="285">
        <v>0</v>
      </c>
      <c r="M334" s="285">
        <v>0</v>
      </c>
      <c r="N334" s="285">
        <v>0</v>
      </c>
      <c r="O334" s="285">
        <v>0</v>
      </c>
      <c r="P334" s="285">
        <v>0</v>
      </c>
      <c r="Q334" s="285">
        <v>0</v>
      </c>
      <c r="R334" s="285">
        <v>0</v>
      </c>
      <c r="S334" s="285">
        <v>475.72</v>
      </c>
      <c r="T334" s="285">
        <v>0</v>
      </c>
      <c r="U334" s="285">
        <v>0</v>
      </c>
      <c r="V334" s="285">
        <v>0</v>
      </c>
      <c r="W334" s="285">
        <v>0</v>
      </c>
      <c r="X334" s="285">
        <v>0</v>
      </c>
      <c r="Y334" s="285">
        <v>0</v>
      </c>
      <c r="Z334" s="285">
        <v>0</v>
      </c>
      <c r="AA334" s="285">
        <v>0</v>
      </c>
      <c r="AB334" s="285">
        <v>0</v>
      </c>
      <c r="AC334" s="285">
        <v>0</v>
      </c>
      <c r="AD334" s="285">
        <v>0</v>
      </c>
      <c r="AE334" s="285">
        <v>0</v>
      </c>
      <c r="AF334" s="285">
        <v>0</v>
      </c>
      <c r="AG334" s="285">
        <v>0</v>
      </c>
      <c r="AH334" s="285">
        <v>0</v>
      </c>
      <c r="AI334" s="285">
        <v>0</v>
      </c>
      <c r="AJ334" s="285">
        <v>0</v>
      </c>
      <c r="AK334" s="285">
        <v>0</v>
      </c>
      <c r="AL334" s="285">
        <v>0</v>
      </c>
      <c r="AM334" s="285">
        <v>310.14999999999998</v>
      </c>
      <c r="AN334" s="285">
        <v>75.95</v>
      </c>
      <c r="AO334" s="285">
        <v>172.46</v>
      </c>
      <c r="AP334" s="285">
        <v>0</v>
      </c>
      <c r="AQ334" s="285">
        <v>0</v>
      </c>
      <c r="AR334" s="285">
        <v>0</v>
      </c>
      <c r="AS334" s="285">
        <v>0</v>
      </c>
      <c r="AT334" s="285">
        <v>0</v>
      </c>
      <c r="AU334" s="285">
        <v>0</v>
      </c>
      <c r="AV334" s="285">
        <v>0</v>
      </c>
    </row>
    <row r="335" spans="1:48" x14ac:dyDescent="0.35">
      <c r="A335" s="285" t="s">
        <v>10</v>
      </c>
      <c r="B335" s="285">
        <v>1</v>
      </c>
      <c r="C335" s="285">
        <v>7006</v>
      </c>
      <c r="D335" s="285">
        <v>5</v>
      </c>
      <c r="E335" s="285" t="s">
        <v>334</v>
      </c>
      <c r="F335" s="285"/>
      <c r="G335" s="285">
        <v>0</v>
      </c>
      <c r="H335" s="285">
        <v>10.25</v>
      </c>
      <c r="I335" s="285">
        <v>0</v>
      </c>
      <c r="J335" s="285">
        <v>0</v>
      </c>
      <c r="K335" s="285">
        <v>7.1</v>
      </c>
      <c r="L335" s="285">
        <v>49.9</v>
      </c>
      <c r="M335" s="285">
        <v>523.65</v>
      </c>
      <c r="N335" s="285">
        <v>8.6300000000000008</v>
      </c>
      <c r="O335" s="285">
        <v>110.86</v>
      </c>
      <c r="P335" s="285">
        <v>34.49</v>
      </c>
      <c r="Q335" s="285">
        <v>31.77</v>
      </c>
      <c r="R335" s="285">
        <v>49.75</v>
      </c>
      <c r="S335" s="285">
        <v>2535.35</v>
      </c>
      <c r="T335" s="285">
        <v>0</v>
      </c>
      <c r="U335" s="285">
        <v>0</v>
      </c>
      <c r="V335" s="285">
        <v>0</v>
      </c>
      <c r="W335" s="285">
        <v>0</v>
      </c>
      <c r="X335" s="285">
        <v>0</v>
      </c>
      <c r="Y335" s="285">
        <v>0</v>
      </c>
      <c r="Z335" s="285">
        <v>0</v>
      </c>
      <c r="AA335" s="285">
        <v>0</v>
      </c>
      <c r="AB335" s="285">
        <v>0</v>
      </c>
      <c r="AC335" s="285">
        <v>0</v>
      </c>
      <c r="AD335" s="285">
        <v>546.09</v>
      </c>
      <c r="AE335" s="285">
        <v>0</v>
      </c>
      <c r="AF335" s="285">
        <v>0</v>
      </c>
      <c r="AG335" s="285">
        <v>2808.38</v>
      </c>
      <c r="AH335" s="285">
        <v>0</v>
      </c>
      <c r="AI335" s="285">
        <v>0</v>
      </c>
      <c r="AJ335" s="285">
        <v>0</v>
      </c>
      <c r="AK335" s="285">
        <v>0</v>
      </c>
      <c r="AL335" s="285">
        <v>0</v>
      </c>
      <c r="AM335" s="285">
        <v>0</v>
      </c>
      <c r="AN335" s="285">
        <v>0</v>
      </c>
      <c r="AO335" s="285">
        <v>62.4</v>
      </c>
      <c r="AP335" s="285">
        <v>0</v>
      </c>
      <c r="AQ335" s="285">
        <v>0</v>
      </c>
      <c r="AR335" s="285">
        <v>0</v>
      </c>
      <c r="AS335" s="285">
        <v>0</v>
      </c>
      <c r="AT335" s="285">
        <v>0</v>
      </c>
      <c r="AU335" s="285">
        <v>0</v>
      </c>
      <c r="AV335" s="285">
        <v>0</v>
      </c>
    </row>
    <row r="336" spans="1:48" x14ac:dyDescent="0.35">
      <c r="A336" s="285" t="s">
        <v>10</v>
      </c>
      <c r="B336" s="285">
        <v>1</v>
      </c>
      <c r="C336" s="285">
        <v>7007</v>
      </c>
      <c r="D336" s="285">
        <v>5</v>
      </c>
      <c r="E336" s="285" t="s">
        <v>335</v>
      </c>
      <c r="F336" s="285"/>
      <c r="G336" s="285">
        <v>0</v>
      </c>
      <c r="H336" s="285">
        <v>0</v>
      </c>
      <c r="I336" s="285">
        <v>0</v>
      </c>
      <c r="J336" s="285">
        <v>0</v>
      </c>
      <c r="K336" s="285">
        <v>0</v>
      </c>
      <c r="L336" s="285">
        <v>0</v>
      </c>
      <c r="M336" s="285">
        <v>257.25</v>
      </c>
      <c r="N336" s="285">
        <v>0</v>
      </c>
      <c r="O336" s="285">
        <v>107.25</v>
      </c>
      <c r="P336" s="285">
        <v>907.13</v>
      </c>
      <c r="Q336" s="285">
        <v>2285.91</v>
      </c>
      <c r="R336" s="285">
        <v>0</v>
      </c>
      <c r="S336" s="285">
        <v>1650</v>
      </c>
      <c r="T336" s="285">
        <v>0</v>
      </c>
      <c r="U336" s="285">
        <v>0</v>
      </c>
      <c r="V336" s="285">
        <v>0</v>
      </c>
      <c r="W336" s="285">
        <v>0</v>
      </c>
      <c r="X336" s="285">
        <v>0</v>
      </c>
      <c r="Y336" s="285">
        <v>0</v>
      </c>
      <c r="Z336" s="285">
        <v>0</v>
      </c>
      <c r="AA336" s="285">
        <v>0</v>
      </c>
      <c r="AB336" s="285">
        <v>0</v>
      </c>
      <c r="AC336" s="285">
        <v>0</v>
      </c>
      <c r="AD336" s="285">
        <v>0</v>
      </c>
      <c r="AE336" s="285">
        <v>0</v>
      </c>
      <c r="AF336" s="285">
        <v>0</v>
      </c>
      <c r="AG336" s="285">
        <v>0</v>
      </c>
      <c r="AH336" s="285">
        <v>0</v>
      </c>
      <c r="AI336" s="285">
        <v>0</v>
      </c>
      <c r="AJ336" s="285">
        <v>0</v>
      </c>
      <c r="AK336" s="285">
        <v>0</v>
      </c>
      <c r="AL336" s="285">
        <v>0</v>
      </c>
      <c r="AM336" s="285">
        <v>0</v>
      </c>
      <c r="AN336" s="285">
        <v>0</v>
      </c>
      <c r="AO336" s="285">
        <v>0</v>
      </c>
      <c r="AP336" s="285">
        <v>0</v>
      </c>
      <c r="AQ336" s="285">
        <v>0</v>
      </c>
      <c r="AR336" s="285">
        <v>0</v>
      </c>
      <c r="AS336" s="285">
        <v>0</v>
      </c>
      <c r="AT336" s="285">
        <v>0</v>
      </c>
      <c r="AU336" s="285">
        <v>0</v>
      </c>
      <c r="AV336" s="285">
        <v>0</v>
      </c>
    </row>
    <row r="337" spans="1:48" x14ac:dyDescent="0.35">
      <c r="A337" s="285" t="s">
        <v>10</v>
      </c>
      <c r="B337" s="285">
        <v>1</v>
      </c>
      <c r="C337" s="285">
        <v>7008</v>
      </c>
      <c r="D337" s="285">
        <v>5</v>
      </c>
      <c r="E337" s="285" t="s">
        <v>336</v>
      </c>
      <c r="F337" s="285"/>
      <c r="G337" s="285">
        <v>0</v>
      </c>
      <c r="H337" s="285">
        <v>0</v>
      </c>
      <c r="I337" s="285">
        <v>0</v>
      </c>
      <c r="J337" s="285">
        <v>0</v>
      </c>
      <c r="K337" s="285">
        <v>0</v>
      </c>
      <c r="L337" s="285">
        <v>0</v>
      </c>
      <c r="M337" s="285">
        <v>0</v>
      </c>
      <c r="N337" s="285">
        <v>0</v>
      </c>
      <c r="O337" s="285">
        <v>86.23</v>
      </c>
      <c r="P337" s="285">
        <v>0</v>
      </c>
      <c r="Q337" s="285">
        <v>1460.18</v>
      </c>
      <c r="R337" s="285">
        <v>0</v>
      </c>
      <c r="S337" s="285">
        <v>2376.84</v>
      </c>
      <c r="T337" s="285">
        <v>0</v>
      </c>
      <c r="U337" s="285">
        <v>0</v>
      </c>
      <c r="V337" s="285">
        <v>0</v>
      </c>
      <c r="W337" s="285">
        <v>0</v>
      </c>
      <c r="X337" s="285">
        <v>0</v>
      </c>
      <c r="Y337" s="285">
        <v>0</v>
      </c>
      <c r="Z337" s="285">
        <v>0</v>
      </c>
      <c r="AA337" s="285">
        <v>0</v>
      </c>
      <c r="AB337" s="285">
        <v>0</v>
      </c>
      <c r="AC337" s="285">
        <v>0</v>
      </c>
      <c r="AD337" s="285">
        <v>482.9</v>
      </c>
      <c r="AE337" s="285">
        <v>1030.44</v>
      </c>
      <c r="AF337" s="285">
        <v>0</v>
      </c>
      <c r="AG337" s="285">
        <v>218.44</v>
      </c>
      <c r="AH337" s="285">
        <v>0</v>
      </c>
      <c r="AI337" s="285">
        <v>0</v>
      </c>
      <c r="AJ337" s="285">
        <v>0</v>
      </c>
      <c r="AK337" s="285">
        <v>0</v>
      </c>
      <c r="AL337" s="285">
        <v>0</v>
      </c>
      <c r="AM337" s="285">
        <v>122.92</v>
      </c>
      <c r="AN337" s="285">
        <v>2936.46</v>
      </c>
      <c r="AO337" s="285">
        <v>125</v>
      </c>
      <c r="AP337" s="285">
        <v>0</v>
      </c>
      <c r="AQ337" s="285">
        <v>1000</v>
      </c>
      <c r="AR337" s="285">
        <v>0</v>
      </c>
      <c r="AS337" s="285">
        <v>0</v>
      </c>
      <c r="AT337" s="285">
        <v>0</v>
      </c>
      <c r="AU337" s="285">
        <v>0</v>
      </c>
      <c r="AV337" s="285">
        <v>0</v>
      </c>
    </row>
    <row r="338" spans="1:48" x14ac:dyDescent="0.35">
      <c r="A338" s="285" t="s">
        <v>10</v>
      </c>
      <c r="B338" s="285">
        <v>1</v>
      </c>
      <c r="C338" s="285">
        <v>7009</v>
      </c>
      <c r="D338" s="285">
        <v>5</v>
      </c>
      <c r="E338" s="285" t="s">
        <v>337</v>
      </c>
      <c r="F338" s="285"/>
      <c r="G338" s="285">
        <v>0</v>
      </c>
      <c r="H338" s="285">
        <v>0</v>
      </c>
      <c r="I338" s="285">
        <v>0</v>
      </c>
      <c r="J338" s="285">
        <v>0</v>
      </c>
      <c r="K338" s="285">
        <v>0</v>
      </c>
      <c r="L338" s="285">
        <v>0</v>
      </c>
      <c r="M338" s="285">
        <v>93.22</v>
      </c>
      <c r="N338" s="285">
        <v>0</v>
      </c>
      <c r="O338" s="285">
        <v>0</v>
      </c>
      <c r="P338" s="285">
        <v>6824.79</v>
      </c>
      <c r="Q338" s="285">
        <v>1339.61</v>
      </c>
      <c r="R338" s="285">
        <v>0</v>
      </c>
      <c r="S338" s="285">
        <v>488.95</v>
      </c>
      <c r="T338" s="285">
        <v>0</v>
      </c>
      <c r="U338" s="285">
        <v>0</v>
      </c>
      <c r="V338" s="285">
        <v>0</v>
      </c>
      <c r="W338" s="285">
        <v>0</v>
      </c>
      <c r="X338" s="285">
        <v>0</v>
      </c>
      <c r="Y338" s="285">
        <v>0</v>
      </c>
      <c r="Z338" s="285">
        <v>444.79</v>
      </c>
      <c r="AA338" s="285">
        <v>1460.17</v>
      </c>
      <c r="AB338" s="285">
        <v>2549.2800000000002</v>
      </c>
      <c r="AC338" s="285">
        <v>0</v>
      </c>
      <c r="AD338" s="285">
        <v>0</v>
      </c>
      <c r="AE338" s="285">
        <v>1827.95</v>
      </c>
      <c r="AF338" s="285">
        <v>100</v>
      </c>
      <c r="AG338" s="285">
        <v>0</v>
      </c>
      <c r="AH338" s="285">
        <v>0</v>
      </c>
      <c r="AI338" s="285">
        <v>0</v>
      </c>
      <c r="AJ338" s="285">
        <v>0</v>
      </c>
      <c r="AK338" s="285">
        <v>0</v>
      </c>
      <c r="AL338" s="285">
        <v>0</v>
      </c>
      <c r="AM338" s="285">
        <v>0</v>
      </c>
      <c r="AN338" s="285">
        <v>991.32</v>
      </c>
      <c r="AO338" s="285">
        <v>151.78</v>
      </c>
      <c r="AP338" s="285">
        <v>259</v>
      </c>
      <c r="AQ338" s="285">
        <v>0</v>
      </c>
      <c r="AR338" s="285">
        <v>0</v>
      </c>
      <c r="AS338" s="285">
        <v>0</v>
      </c>
      <c r="AT338" s="285">
        <v>0</v>
      </c>
      <c r="AU338" s="285">
        <v>0</v>
      </c>
      <c r="AV338" s="285">
        <v>0</v>
      </c>
    </row>
    <row r="339" spans="1:48" x14ac:dyDescent="0.35">
      <c r="A339" s="285" t="s">
        <v>10</v>
      </c>
      <c r="B339" s="285">
        <v>1</v>
      </c>
      <c r="C339" s="285">
        <v>7010</v>
      </c>
      <c r="D339" s="285">
        <v>5</v>
      </c>
      <c r="E339" s="285" t="s">
        <v>338</v>
      </c>
      <c r="F339" s="285"/>
      <c r="G339" s="285">
        <v>0</v>
      </c>
      <c r="H339" s="285">
        <v>0</v>
      </c>
      <c r="I339" s="285">
        <v>0</v>
      </c>
      <c r="J339" s="285">
        <v>0</v>
      </c>
      <c r="K339" s="285">
        <v>0</v>
      </c>
      <c r="L339" s="285">
        <v>0</v>
      </c>
      <c r="M339" s="285">
        <v>0</v>
      </c>
      <c r="N339" s="285">
        <v>0</v>
      </c>
      <c r="O339" s="285">
        <v>0</v>
      </c>
      <c r="P339" s="285">
        <v>0</v>
      </c>
      <c r="Q339" s="285">
        <v>0</v>
      </c>
      <c r="R339" s="285">
        <v>0</v>
      </c>
      <c r="S339" s="285">
        <v>862.35</v>
      </c>
      <c r="T339" s="285">
        <v>0</v>
      </c>
      <c r="U339" s="285">
        <v>0</v>
      </c>
      <c r="V339" s="285">
        <v>0</v>
      </c>
      <c r="W339" s="285">
        <v>0</v>
      </c>
      <c r="X339" s="285">
        <v>0</v>
      </c>
      <c r="Y339" s="285">
        <v>0</v>
      </c>
      <c r="Z339" s="285">
        <v>0</v>
      </c>
      <c r="AA339" s="285">
        <v>0</v>
      </c>
      <c r="AB339" s="285">
        <v>0</v>
      </c>
      <c r="AC339" s="285">
        <v>0</v>
      </c>
      <c r="AD339" s="285">
        <v>0</v>
      </c>
      <c r="AE339" s="285">
        <v>0</v>
      </c>
      <c r="AF339" s="285">
        <v>0</v>
      </c>
      <c r="AG339" s="285">
        <v>0</v>
      </c>
      <c r="AH339" s="285">
        <v>0</v>
      </c>
      <c r="AI339" s="285">
        <v>0</v>
      </c>
      <c r="AJ339" s="285">
        <v>0</v>
      </c>
      <c r="AK339" s="285">
        <v>0</v>
      </c>
      <c r="AL339" s="285">
        <v>0</v>
      </c>
      <c r="AM339" s="285">
        <v>0</v>
      </c>
      <c r="AN339" s="285">
        <v>0</v>
      </c>
      <c r="AO339" s="285">
        <v>0</v>
      </c>
      <c r="AP339" s="285">
        <v>0</v>
      </c>
      <c r="AQ339" s="285">
        <v>0</v>
      </c>
      <c r="AR339" s="285">
        <v>0</v>
      </c>
      <c r="AS339" s="285">
        <v>0</v>
      </c>
      <c r="AT339" s="285">
        <v>0</v>
      </c>
      <c r="AU339" s="285">
        <v>0</v>
      </c>
      <c r="AV339" s="285">
        <v>0</v>
      </c>
    </row>
    <row r="340" spans="1:48" x14ac:dyDescent="0.35">
      <c r="A340" s="285" t="s">
        <v>10</v>
      </c>
      <c r="B340" s="285">
        <v>1</v>
      </c>
      <c r="C340" s="285">
        <v>7011</v>
      </c>
      <c r="D340" s="285">
        <v>5</v>
      </c>
      <c r="E340" s="285" t="s">
        <v>339</v>
      </c>
      <c r="F340" s="285"/>
      <c r="G340" s="285">
        <v>0</v>
      </c>
      <c r="H340" s="285">
        <v>0</v>
      </c>
      <c r="I340" s="285">
        <v>0</v>
      </c>
      <c r="J340" s="285">
        <v>0</v>
      </c>
      <c r="K340" s="285">
        <v>0</v>
      </c>
      <c r="L340" s="285">
        <v>0</v>
      </c>
      <c r="M340" s="285">
        <v>811.89</v>
      </c>
      <c r="N340" s="285">
        <v>0</v>
      </c>
      <c r="O340" s="285">
        <v>0</v>
      </c>
      <c r="P340" s="285">
        <v>0</v>
      </c>
      <c r="Q340" s="285">
        <v>27.9</v>
      </c>
      <c r="R340" s="285">
        <v>75</v>
      </c>
      <c r="S340" s="285">
        <v>475.72</v>
      </c>
      <c r="T340" s="285">
        <v>0</v>
      </c>
      <c r="U340" s="285">
        <v>0</v>
      </c>
      <c r="V340" s="285">
        <v>0</v>
      </c>
      <c r="W340" s="285">
        <v>0</v>
      </c>
      <c r="X340" s="285">
        <v>0</v>
      </c>
      <c r="Y340" s="285">
        <v>0</v>
      </c>
      <c r="Z340" s="285">
        <v>0</v>
      </c>
      <c r="AA340" s="285">
        <v>0</v>
      </c>
      <c r="AB340" s="285">
        <v>0</v>
      </c>
      <c r="AC340" s="285">
        <v>0</v>
      </c>
      <c r="AD340" s="285">
        <v>0</v>
      </c>
      <c r="AE340" s="285">
        <v>0</v>
      </c>
      <c r="AF340" s="285">
        <v>0</v>
      </c>
      <c r="AG340" s="285">
        <v>0</v>
      </c>
      <c r="AH340" s="285">
        <v>0</v>
      </c>
      <c r="AI340" s="285">
        <v>0</v>
      </c>
      <c r="AJ340" s="285">
        <v>0</v>
      </c>
      <c r="AK340" s="285">
        <v>200</v>
      </c>
      <c r="AL340" s="285">
        <v>0</v>
      </c>
      <c r="AM340" s="285">
        <v>500</v>
      </c>
      <c r="AN340" s="285">
        <v>0</v>
      </c>
      <c r="AO340" s="285">
        <v>0</v>
      </c>
      <c r="AP340" s="285">
        <v>200</v>
      </c>
      <c r="AQ340" s="285">
        <v>0</v>
      </c>
      <c r="AR340" s="285">
        <v>0</v>
      </c>
      <c r="AS340" s="285">
        <v>0</v>
      </c>
      <c r="AT340" s="285">
        <v>0</v>
      </c>
      <c r="AU340" s="285">
        <v>0</v>
      </c>
      <c r="AV340" s="285">
        <v>0</v>
      </c>
    </row>
    <row r="341" spans="1:48" x14ac:dyDescent="0.35">
      <c r="A341" s="285" t="s">
        <v>10</v>
      </c>
      <c r="B341" s="285">
        <v>1</v>
      </c>
      <c r="C341" s="285">
        <v>7012</v>
      </c>
      <c r="D341" s="285">
        <v>5</v>
      </c>
      <c r="E341" s="285" t="s">
        <v>340</v>
      </c>
      <c r="F341" s="285"/>
      <c r="G341" s="285">
        <v>0</v>
      </c>
      <c r="H341" s="285">
        <v>0</v>
      </c>
      <c r="I341" s="285">
        <v>0</v>
      </c>
      <c r="J341" s="285">
        <v>0</v>
      </c>
      <c r="K341" s="285">
        <v>0</v>
      </c>
      <c r="L341" s="285">
        <v>0</v>
      </c>
      <c r="M341" s="285">
        <v>0</v>
      </c>
      <c r="N341" s="285">
        <v>0</v>
      </c>
      <c r="O341" s="285">
        <v>139.9</v>
      </c>
      <c r="P341" s="285">
        <v>0</v>
      </c>
      <c r="Q341" s="285">
        <v>0</v>
      </c>
      <c r="R341" s="285">
        <v>0</v>
      </c>
      <c r="S341" s="285">
        <v>0</v>
      </c>
      <c r="T341" s="285">
        <v>0</v>
      </c>
      <c r="U341" s="285">
        <v>0</v>
      </c>
      <c r="V341" s="285">
        <v>0</v>
      </c>
      <c r="W341" s="285">
        <v>0</v>
      </c>
      <c r="X341" s="285">
        <v>0</v>
      </c>
      <c r="Y341" s="285">
        <v>0</v>
      </c>
      <c r="Z341" s="285">
        <v>0</v>
      </c>
      <c r="AA341" s="285">
        <v>0</v>
      </c>
      <c r="AB341" s="285">
        <v>0</v>
      </c>
      <c r="AC341" s="285">
        <v>0</v>
      </c>
      <c r="AD341" s="285">
        <v>0</v>
      </c>
      <c r="AE341" s="285">
        <v>0</v>
      </c>
      <c r="AF341" s="285">
        <v>0</v>
      </c>
      <c r="AG341" s="285">
        <v>0</v>
      </c>
      <c r="AH341" s="285">
        <v>0</v>
      </c>
      <c r="AI341" s="285">
        <v>0</v>
      </c>
      <c r="AJ341" s="285">
        <v>0</v>
      </c>
      <c r="AK341" s="285">
        <v>0</v>
      </c>
      <c r="AL341" s="285">
        <v>0</v>
      </c>
      <c r="AM341" s="285">
        <v>0</v>
      </c>
      <c r="AN341" s="285">
        <v>0</v>
      </c>
      <c r="AO341" s="285">
        <v>0</v>
      </c>
      <c r="AP341" s="285">
        <v>0</v>
      </c>
      <c r="AQ341" s="285">
        <v>0</v>
      </c>
      <c r="AR341" s="285">
        <v>0</v>
      </c>
      <c r="AS341" s="285">
        <v>0</v>
      </c>
      <c r="AT341" s="285">
        <v>0</v>
      </c>
      <c r="AU341" s="285">
        <v>0</v>
      </c>
      <c r="AV341" s="285">
        <v>0</v>
      </c>
    </row>
    <row r="342" spans="1:48" x14ac:dyDescent="0.35">
      <c r="A342" s="285" t="s">
        <v>10</v>
      </c>
      <c r="B342" s="285">
        <v>1</v>
      </c>
      <c r="C342" s="285">
        <v>7013</v>
      </c>
      <c r="D342" s="285">
        <v>5</v>
      </c>
      <c r="E342" s="285" t="s">
        <v>341</v>
      </c>
      <c r="F342" s="285"/>
      <c r="G342" s="285">
        <v>0</v>
      </c>
      <c r="H342" s="285">
        <v>0</v>
      </c>
      <c r="I342" s="285">
        <v>0</v>
      </c>
      <c r="J342" s="285">
        <v>0</v>
      </c>
      <c r="K342" s="285">
        <v>0</v>
      </c>
      <c r="L342" s="285">
        <v>0</v>
      </c>
      <c r="M342" s="285">
        <v>0</v>
      </c>
      <c r="N342" s="285">
        <v>0</v>
      </c>
      <c r="O342" s="285">
        <v>287.27999999999997</v>
      </c>
      <c r="P342" s="285">
        <v>0</v>
      </c>
      <c r="Q342" s="285">
        <v>0</v>
      </c>
      <c r="R342" s="285">
        <v>0</v>
      </c>
      <c r="S342" s="285">
        <v>0</v>
      </c>
      <c r="T342" s="285">
        <v>0</v>
      </c>
      <c r="U342" s="285">
        <v>0</v>
      </c>
      <c r="V342" s="285">
        <v>0</v>
      </c>
      <c r="W342" s="285">
        <v>0</v>
      </c>
      <c r="X342" s="285">
        <v>0</v>
      </c>
      <c r="Y342" s="285">
        <v>93.24</v>
      </c>
      <c r="Z342" s="285">
        <v>0</v>
      </c>
      <c r="AA342" s="285">
        <v>0</v>
      </c>
      <c r="AB342" s="285">
        <v>277.62</v>
      </c>
      <c r="AC342" s="285">
        <v>139.87</v>
      </c>
      <c r="AD342" s="285">
        <v>178.47</v>
      </c>
      <c r="AE342" s="285">
        <v>124.77</v>
      </c>
      <c r="AF342" s="285">
        <v>0</v>
      </c>
      <c r="AG342" s="285">
        <v>68.53</v>
      </c>
      <c r="AH342" s="285">
        <v>0</v>
      </c>
      <c r="AI342" s="285">
        <v>0</v>
      </c>
      <c r="AJ342" s="285">
        <v>0</v>
      </c>
      <c r="AK342" s="285">
        <v>0</v>
      </c>
      <c r="AL342" s="285">
        <v>0</v>
      </c>
      <c r="AM342" s="285">
        <v>0</v>
      </c>
      <c r="AN342" s="285">
        <v>0</v>
      </c>
      <c r="AO342" s="285">
        <v>0</v>
      </c>
      <c r="AP342" s="285">
        <v>0</v>
      </c>
      <c r="AQ342" s="285">
        <v>0</v>
      </c>
      <c r="AR342" s="285">
        <v>0</v>
      </c>
      <c r="AS342" s="285">
        <v>0</v>
      </c>
      <c r="AT342" s="285">
        <v>0</v>
      </c>
      <c r="AU342" s="285">
        <v>0</v>
      </c>
      <c r="AV342" s="285">
        <v>0</v>
      </c>
    </row>
    <row r="343" spans="1:48" x14ac:dyDescent="0.35">
      <c r="A343" s="285" t="s">
        <v>10</v>
      </c>
      <c r="B343" s="285">
        <v>1</v>
      </c>
      <c r="C343" s="285">
        <v>7014</v>
      </c>
      <c r="D343" s="285">
        <v>5</v>
      </c>
      <c r="E343" s="285" t="s">
        <v>342</v>
      </c>
      <c r="F343" s="285"/>
      <c r="G343" s="285">
        <v>0</v>
      </c>
      <c r="H343" s="285">
        <v>0</v>
      </c>
      <c r="I343" s="285">
        <v>0</v>
      </c>
      <c r="J343" s="285">
        <v>0</v>
      </c>
      <c r="K343" s="285">
        <v>151.74</v>
      </c>
      <c r="L343" s="285">
        <v>239.06</v>
      </c>
      <c r="M343" s="285">
        <v>424.06</v>
      </c>
      <c r="N343" s="285">
        <v>0</v>
      </c>
      <c r="O343" s="285">
        <v>406.99</v>
      </c>
      <c r="P343" s="285">
        <v>0</v>
      </c>
      <c r="Q343" s="285">
        <v>1046.3900000000001</v>
      </c>
      <c r="R343" s="285">
        <v>300.72000000000003</v>
      </c>
      <c r="S343" s="285">
        <v>830.74</v>
      </c>
      <c r="T343" s="285">
        <v>0</v>
      </c>
      <c r="U343" s="285">
        <v>0</v>
      </c>
      <c r="V343" s="285">
        <v>0</v>
      </c>
      <c r="W343" s="285">
        <v>0</v>
      </c>
      <c r="X343" s="285">
        <v>0</v>
      </c>
      <c r="Y343" s="285">
        <v>0</v>
      </c>
      <c r="Z343" s="285">
        <v>570.57000000000005</v>
      </c>
      <c r="AA343" s="285">
        <v>383.8</v>
      </c>
      <c r="AB343" s="285">
        <v>425.5</v>
      </c>
      <c r="AC343" s="285">
        <v>361.94</v>
      </c>
      <c r="AD343" s="285">
        <v>714.37</v>
      </c>
      <c r="AE343" s="285">
        <v>378.21</v>
      </c>
      <c r="AF343" s="285">
        <v>331.85</v>
      </c>
      <c r="AG343" s="285">
        <v>1688.17</v>
      </c>
      <c r="AH343" s="285">
        <v>0</v>
      </c>
      <c r="AI343" s="285">
        <v>0</v>
      </c>
      <c r="AJ343" s="285">
        <v>0</v>
      </c>
      <c r="AK343" s="285">
        <v>0</v>
      </c>
      <c r="AL343" s="285">
        <v>0</v>
      </c>
      <c r="AM343" s="285">
        <v>0</v>
      </c>
      <c r="AN343" s="285">
        <v>642.29</v>
      </c>
      <c r="AO343" s="285">
        <v>798.13</v>
      </c>
      <c r="AP343" s="285">
        <v>58.53</v>
      </c>
      <c r="AQ343" s="285">
        <v>0</v>
      </c>
      <c r="AR343" s="285">
        <v>0</v>
      </c>
      <c r="AS343" s="285">
        <v>0</v>
      </c>
      <c r="AT343" s="285">
        <v>0</v>
      </c>
      <c r="AU343" s="285">
        <v>0</v>
      </c>
      <c r="AV343" s="285">
        <v>0</v>
      </c>
    </row>
    <row r="344" spans="1:48" x14ac:dyDescent="0.35">
      <c r="A344" s="285" t="s">
        <v>10</v>
      </c>
      <c r="B344" s="285">
        <v>1</v>
      </c>
      <c r="C344" s="285">
        <v>7015</v>
      </c>
      <c r="D344" s="285">
        <v>5</v>
      </c>
      <c r="E344" s="285" t="s">
        <v>343</v>
      </c>
      <c r="F344" s="285"/>
      <c r="G344" s="285">
        <v>0</v>
      </c>
      <c r="H344" s="285">
        <v>0</v>
      </c>
      <c r="I344" s="285">
        <v>0</v>
      </c>
      <c r="J344" s="285">
        <v>0</v>
      </c>
      <c r="K344" s="285">
        <v>0</v>
      </c>
      <c r="L344" s="285">
        <v>0</v>
      </c>
      <c r="M344" s="285">
        <v>0</v>
      </c>
      <c r="N344" s="285">
        <v>0</v>
      </c>
      <c r="O344" s="285">
        <v>0</v>
      </c>
      <c r="P344" s="285">
        <v>0</v>
      </c>
      <c r="Q344" s="285">
        <v>0</v>
      </c>
      <c r="R344" s="285">
        <v>0</v>
      </c>
      <c r="S344" s="285">
        <v>0</v>
      </c>
      <c r="T344" s="285">
        <v>0</v>
      </c>
      <c r="U344" s="285">
        <v>0</v>
      </c>
      <c r="V344" s="285">
        <v>0</v>
      </c>
      <c r="W344" s="285">
        <v>0</v>
      </c>
      <c r="X344" s="285">
        <v>0</v>
      </c>
      <c r="Y344" s="285">
        <v>0</v>
      </c>
      <c r="Z344" s="285">
        <v>0</v>
      </c>
      <c r="AA344" s="285">
        <v>0</v>
      </c>
      <c r="AB344" s="285">
        <v>0</v>
      </c>
      <c r="AC344" s="285">
        <v>0</v>
      </c>
      <c r="AD344" s="285">
        <v>0</v>
      </c>
      <c r="AE344" s="285">
        <v>0</v>
      </c>
      <c r="AF344" s="285">
        <v>0</v>
      </c>
      <c r="AG344" s="285">
        <v>0</v>
      </c>
      <c r="AH344" s="285">
        <v>0</v>
      </c>
      <c r="AI344" s="285">
        <v>0</v>
      </c>
      <c r="AJ344" s="285">
        <v>0</v>
      </c>
      <c r="AK344" s="285">
        <v>0</v>
      </c>
      <c r="AL344" s="285">
        <v>0</v>
      </c>
      <c r="AM344" s="285">
        <v>0</v>
      </c>
      <c r="AN344" s="285">
        <v>0</v>
      </c>
      <c r="AO344" s="285">
        <v>0</v>
      </c>
      <c r="AP344" s="285">
        <v>0</v>
      </c>
      <c r="AQ344" s="285">
        <v>0</v>
      </c>
      <c r="AR344" s="285">
        <v>0</v>
      </c>
      <c r="AS344" s="285">
        <v>0</v>
      </c>
      <c r="AT344" s="285">
        <v>0</v>
      </c>
      <c r="AU344" s="285">
        <v>0</v>
      </c>
      <c r="AV344" s="285">
        <v>0</v>
      </c>
    </row>
    <row r="345" spans="1:48" x14ac:dyDescent="0.35">
      <c r="A345" s="285" t="s">
        <v>10</v>
      </c>
      <c r="B345" s="285">
        <v>1</v>
      </c>
      <c r="C345" s="285">
        <v>7016</v>
      </c>
      <c r="D345" s="285">
        <v>5</v>
      </c>
      <c r="E345" s="285" t="s">
        <v>344</v>
      </c>
      <c r="F345" s="285"/>
      <c r="G345" s="285">
        <v>0</v>
      </c>
      <c r="H345" s="285">
        <v>0</v>
      </c>
      <c r="I345" s="285">
        <v>0</v>
      </c>
      <c r="J345" s="285">
        <v>0</v>
      </c>
      <c r="K345" s="285">
        <v>0</v>
      </c>
      <c r="L345" s="285">
        <v>1115.29</v>
      </c>
      <c r="M345" s="285">
        <v>0</v>
      </c>
      <c r="N345" s="285">
        <v>0</v>
      </c>
      <c r="O345" s="285">
        <v>0</v>
      </c>
      <c r="P345" s="285">
        <v>450.16</v>
      </c>
      <c r="Q345" s="285">
        <v>1303.8800000000001</v>
      </c>
      <c r="R345" s="285">
        <v>0</v>
      </c>
      <c r="S345" s="285">
        <v>740</v>
      </c>
      <c r="T345" s="285">
        <v>0</v>
      </c>
      <c r="U345" s="285">
        <v>0</v>
      </c>
      <c r="V345" s="285">
        <v>0</v>
      </c>
      <c r="W345" s="285">
        <v>0</v>
      </c>
      <c r="X345" s="285">
        <v>0</v>
      </c>
      <c r="Y345" s="285">
        <v>0</v>
      </c>
      <c r="Z345" s="285">
        <v>63.06</v>
      </c>
      <c r="AA345" s="285">
        <v>0</v>
      </c>
      <c r="AB345" s="285">
        <v>0</v>
      </c>
      <c r="AC345" s="285">
        <v>0</v>
      </c>
      <c r="AD345" s="285">
        <v>0</v>
      </c>
      <c r="AE345" s="285">
        <v>0</v>
      </c>
      <c r="AF345" s="285">
        <v>1351.82</v>
      </c>
      <c r="AG345" s="285">
        <v>2085.13</v>
      </c>
      <c r="AH345" s="285">
        <v>0</v>
      </c>
      <c r="AI345" s="285">
        <v>0</v>
      </c>
      <c r="AJ345" s="285">
        <v>0</v>
      </c>
      <c r="AK345" s="285">
        <v>0</v>
      </c>
      <c r="AL345" s="285">
        <v>0</v>
      </c>
      <c r="AM345" s="285">
        <v>0</v>
      </c>
      <c r="AN345" s="285">
        <v>0</v>
      </c>
      <c r="AO345" s="285">
        <v>0</v>
      </c>
      <c r="AP345" s="285">
        <v>0</v>
      </c>
      <c r="AQ345" s="285">
        <v>0</v>
      </c>
      <c r="AR345" s="285">
        <v>0</v>
      </c>
      <c r="AS345" s="285">
        <v>0</v>
      </c>
      <c r="AT345" s="285">
        <v>0</v>
      </c>
      <c r="AU345" s="285">
        <v>0</v>
      </c>
      <c r="AV345" s="285">
        <v>0</v>
      </c>
    </row>
    <row r="346" spans="1:48" x14ac:dyDescent="0.35">
      <c r="A346" s="285" t="s">
        <v>10</v>
      </c>
      <c r="B346" s="285">
        <v>1</v>
      </c>
      <c r="C346" s="285">
        <v>7017</v>
      </c>
      <c r="D346" s="285">
        <v>5</v>
      </c>
      <c r="E346" s="285" t="s">
        <v>345</v>
      </c>
      <c r="F346" s="285"/>
      <c r="G346" s="285">
        <v>0</v>
      </c>
      <c r="H346" s="285">
        <v>0</v>
      </c>
      <c r="I346" s="285">
        <v>0</v>
      </c>
      <c r="J346" s="285">
        <v>0</v>
      </c>
      <c r="K346" s="285">
        <v>0</v>
      </c>
      <c r="L346" s="285">
        <v>0</v>
      </c>
      <c r="M346" s="285">
        <v>344.1</v>
      </c>
      <c r="N346" s="285">
        <v>623.91999999999996</v>
      </c>
      <c r="O346" s="285">
        <v>319.79000000000002</v>
      </c>
      <c r="P346" s="285">
        <v>167.53</v>
      </c>
      <c r="Q346" s="285">
        <v>862.24</v>
      </c>
      <c r="R346" s="285">
        <v>2734.38</v>
      </c>
      <c r="S346" s="285">
        <v>774.11</v>
      </c>
      <c r="T346" s="285">
        <v>0</v>
      </c>
      <c r="U346" s="285">
        <v>0</v>
      </c>
      <c r="V346" s="285">
        <v>0</v>
      </c>
      <c r="W346" s="285">
        <v>0</v>
      </c>
      <c r="X346" s="285">
        <v>0</v>
      </c>
      <c r="Y346" s="285">
        <v>0</v>
      </c>
      <c r="Z346" s="285">
        <v>661.89</v>
      </c>
      <c r="AA346" s="285">
        <v>251.17</v>
      </c>
      <c r="AB346" s="285">
        <v>0</v>
      </c>
      <c r="AC346" s="285">
        <v>134.9</v>
      </c>
      <c r="AD346" s="285">
        <v>2058.61</v>
      </c>
      <c r="AE346" s="285">
        <v>421.29</v>
      </c>
      <c r="AF346" s="285">
        <v>1578.35</v>
      </c>
      <c r="AG346" s="285">
        <v>1029.6400000000001</v>
      </c>
      <c r="AH346" s="285">
        <v>0</v>
      </c>
      <c r="AI346" s="285">
        <v>0</v>
      </c>
      <c r="AJ346" s="285">
        <v>0</v>
      </c>
      <c r="AK346" s="285">
        <v>0</v>
      </c>
      <c r="AL346" s="285">
        <v>0</v>
      </c>
      <c r="AM346" s="285">
        <v>0</v>
      </c>
      <c r="AN346" s="285">
        <v>40.65</v>
      </c>
      <c r="AO346" s="285">
        <v>1154.8900000000001</v>
      </c>
      <c r="AP346" s="285">
        <v>200</v>
      </c>
      <c r="AQ346" s="285">
        <v>0</v>
      </c>
      <c r="AR346" s="285">
        <v>0</v>
      </c>
      <c r="AS346" s="285">
        <v>0</v>
      </c>
      <c r="AT346" s="285">
        <v>0</v>
      </c>
      <c r="AU346" s="285">
        <v>0</v>
      </c>
      <c r="AV346" s="285">
        <v>0</v>
      </c>
    </row>
    <row r="347" spans="1:48" x14ac:dyDescent="0.35">
      <c r="A347" s="285" t="s">
        <v>10</v>
      </c>
      <c r="B347" s="285">
        <v>1</v>
      </c>
      <c r="C347" s="285">
        <v>7018</v>
      </c>
      <c r="D347" s="285">
        <v>5</v>
      </c>
      <c r="E347" s="285" t="s">
        <v>346</v>
      </c>
      <c r="F347" s="285"/>
      <c r="G347" s="285">
        <v>0</v>
      </c>
      <c r="H347" s="285">
        <v>0</v>
      </c>
      <c r="I347" s="285">
        <v>0</v>
      </c>
      <c r="J347" s="285">
        <v>0</v>
      </c>
      <c r="K347" s="285">
        <v>0</v>
      </c>
      <c r="L347" s="285">
        <v>0</v>
      </c>
      <c r="M347" s="285">
        <v>0</v>
      </c>
      <c r="N347" s="285">
        <v>0</v>
      </c>
      <c r="O347" s="285">
        <v>226.94</v>
      </c>
      <c r="P347" s="285">
        <v>0</v>
      </c>
      <c r="Q347" s="285">
        <v>443.68</v>
      </c>
      <c r="R347" s="285">
        <v>0</v>
      </c>
      <c r="S347" s="285">
        <v>599.41</v>
      </c>
      <c r="T347" s="285">
        <v>0</v>
      </c>
      <c r="U347" s="285">
        <v>0</v>
      </c>
      <c r="V347" s="285">
        <v>0</v>
      </c>
      <c r="W347" s="285">
        <v>0</v>
      </c>
      <c r="X347" s="285">
        <v>0</v>
      </c>
      <c r="Y347" s="285">
        <v>0</v>
      </c>
      <c r="Z347" s="285">
        <v>0</v>
      </c>
      <c r="AA347" s="285">
        <v>0</v>
      </c>
      <c r="AB347" s="285">
        <v>0</v>
      </c>
      <c r="AC347" s="285">
        <v>0</v>
      </c>
      <c r="AD347" s="285">
        <v>0</v>
      </c>
      <c r="AE347" s="285">
        <v>207.77</v>
      </c>
      <c r="AF347" s="285">
        <v>0</v>
      </c>
      <c r="AG347" s="285">
        <v>695.32</v>
      </c>
      <c r="AH347" s="285">
        <v>0</v>
      </c>
      <c r="AI347" s="285">
        <v>0</v>
      </c>
      <c r="AJ347" s="285">
        <v>0</v>
      </c>
      <c r="AK347" s="285">
        <v>0</v>
      </c>
      <c r="AL347" s="285">
        <v>0</v>
      </c>
      <c r="AM347" s="285">
        <v>0</v>
      </c>
      <c r="AN347" s="285">
        <v>0</v>
      </c>
      <c r="AO347" s="285">
        <v>0</v>
      </c>
      <c r="AP347" s="285">
        <v>0</v>
      </c>
      <c r="AQ347" s="285">
        <v>0</v>
      </c>
      <c r="AR347" s="285">
        <v>0</v>
      </c>
      <c r="AS347" s="285">
        <v>0</v>
      </c>
      <c r="AT347" s="285">
        <v>0</v>
      </c>
      <c r="AU347" s="285">
        <v>0</v>
      </c>
      <c r="AV347" s="285">
        <v>0</v>
      </c>
    </row>
    <row r="348" spans="1:48" x14ac:dyDescent="0.35">
      <c r="A348" s="285" t="s">
        <v>10</v>
      </c>
      <c r="B348" s="285">
        <v>1</v>
      </c>
      <c r="C348" s="285">
        <v>7019</v>
      </c>
      <c r="D348" s="285">
        <v>5</v>
      </c>
      <c r="E348" s="285" t="s">
        <v>347</v>
      </c>
      <c r="F348" s="285"/>
      <c r="G348" s="285">
        <v>0</v>
      </c>
      <c r="H348" s="285">
        <v>0</v>
      </c>
      <c r="I348" s="285">
        <v>0</v>
      </c>
      <c r="J348" s="285">
        <v>0</v>
      </c>
      <c r="K348" s="285">
        <v>0</v>
      </c>
      <c r="L348" s="285">
        <v>0</v>
      </c>
      <c r="M348" s="285">
        <v>147</v>
      </c>
      <c r="N348" s="285">
        <v>0</v>
      </c>
      <c r="O348" s="285">
        <v>45.99</v>
      </c>
      <c r="P348" s="285">
        <v>0</v>
      </c>
      <c r="Q348" s="285">
        <v>110.85</v>
      </c>
      <c r="R348" s="285">
        <v>0</v>
      </c>
      <c r="S348" s="285">
        <v>3642.13</v>
      </c>
      <c r="T348" s="285">
        <v>0</v>
      </c>
      <c r="U348" s="285">
        <v>0</v>
      </c>
      <c r="V348" s="285">
        <v>0</v>
      </c>
      <c r="W348" s="285">
        <v>0</v>
      </c>
      <c r="X348" s="285">
        <v>0</v>
      </c>
      <c r="Y348" s="285">
        <v>0</v>
      </c>
      <c r="Z348" s="285">
        <v>211.82</v>
      </c>
      <c r="AA348" s="285">
        <v>24.34</v>
      </c>
      <c r="AB348" s="285">
        <v>1253.8</v>
      </c>
      <c r="AC348" s="285">
        <v>458.53</v>
      </c>
      <c r="AD348" s="285">
        <v>1220.72</v>
      </c>
      <c r="AE348" s="285">
        <v>1540.91</v>
      </c>
      <c r="AF348" s="285">
        <v>0</v>
      </c>
      <c r="AG348" s="285">
        <v>364.2</v>
      </c>
      <c r="AH348" s="285">
        <v>0</v>
      </c>
      <c r="AI348" s="285">
        <v>0</v>
      </c>
      <c r="AJ348" s="285">
        <v>0</v>
      </c>
      <c r="AK348" s="285">
        <v>0</v>
      </c>
      <c r="AL348" s="285">
        <v>0</v>
      </c>
      <c r="AM348" s="285">
        <v>0</v>
      </c>
      <c r="AN348" s="285">
        <v>0</v>
      </c>
      <c r="AO348" s="285">
        <v>0</v>
      </c>
      <c r="AP348" s="285">
        <v>2296.88</v>
      </c>
      <c r="AQ348" s="285">
        <v>0</v>
      </c>
      <c r="AR348" s="285">
        <v>0</v>
      </c>
      <c r="AS348" s="285">
        <v>0</v>
      </c>
      <c r="AT348" s="285">
        <v>0</v>
      </c>
      <c r="AU348" s="285">
        <v>0</v>
      </c>
      <c r="AV348" s="285">
        <v>0</v>
      </c>
    </row>
    <row r="349" spans="1:48" x14ac:dyDescent="0.35">
      <c r="A349" s="285" t="s">
        <v>10</v>
      </c>
      <c r="B349" s="285">
        <v>1</v>
      </c>
      <c r="C349" s="285">
        <v>7020</v>
      </c>
      <c r="D349" s="285">
        <v>5</v>
      </c>
      <c r="E349" s="285" t="s">
        <v>348</v>
      </c>
      <c r="F349" s="285"/>
      <c r="G349" s="285">
        <v>0</v>
      </c>
      <c r="H349" s="285">
        <v>0</v>
      </c>
      <c r="I349" s="285">
        <v>0</v>
      </c>
      <c r="J349" s="285">
        <v>0</v>
      </c>
      <c r="K349" s="285">
        <v>0</v>
      </c>
      <c r="L349" s="285">
        <v>0</v>
      </c>
      <c r="M349" s="285">
        <v>0</v>
      </c>
      <c r="N349" s="285">
        <v>0</v>
      </c>
      <c r="O349" s="285">
        <v>0</v>
      </c>
      <c r="P349" s="285">
        <v>0</v>
      </c>
      <c r="Q349" s="285">
        <v>0</v>
      </c>
      <c r="R349" s="285">
        <v>0</v>
      </c>
      <c r="S349" s="285">
        <v>0</v>
      </c>
      <c r="T349" s="285">
        <v>0</v>
      </c>
      <c r="U349" s="285">
        <v>0</v>
      </c>
      <c r="V349" s="285">
        <v>0</v>
      </c>
      <c r="W349" s="285">
        <v>0</v>
      </c>
      <c r="X349" s="285">
        <v>0</v>
      </c>
      <c r="Y349" s="285">
        <v>0</v>
      </c>
      <c r="Z349" s="285">
        <v>0</v>
      </c>
      <c r="AA349" s="285">
        <v>0</v>
      </c>
      <c r="AB349" s="285">
        <v>0</v>
      </c>
      <c r="AC349" s="285">
        <v>0</v>
      </c>
      <c r="AD349" s="285">
        <v>0</v>
      </c>
      <c r="AE349" s="285">
        <v>0</v>
      </c>
      <c r="AF349" s="285">
        <v>0</v>
      </c>
      <c r="AG349" s="285">
        <v>0</v>
      </c>
      <c r="AH349" s="285">
        <v>0</v>
      </c>
      <c r="AI349" s="285">
        <v>0</v>
      </c>
      <c r="AJ349" s="285">
        <v>0</v>
      </c>
      <c r="AK349" s="285">
        <v>0</v>
      </c>
      <c r="AL349" s="285">
        <v>0</v>
      </c>
      <c r="AM349" s="285">
        <v>0</v>
      </c>
      <c r="AN349" s="285">
        <v>0</v>
      </c>
      <c r="AO349" s="285">
        <v>0</v>
      </c>
      <c r="AP349" s="285">
        <v>0</v>
      </c>
      <c r="AQ349" s="285">
        <v>0</v>
      </c>
      <c r="AR349" s="285">
        <v>0</v>
      </c>
      <c r="AS349" s="285">
        <v>0</v>
      </c>
      <c r="AT349" s="285">
        <v>0</v>
      </c>
      <c r="AU349" s="285">
        <v>0</v>
      </c>
      <c r="AV349" s="285">
        <v>0</v>
      </c>
    </row>
    <row r="350" spans="1:48" x14ac:dyDescent="0.35">
      <c r="A350" s="285" t="s">
        <v>10</v>
      </c>
      <c r="B350" s="285">
        <v>1</v>
      </c>
      <c r="C350" s="285">
        <v>7021</v>
      </c>
      <c r="D350" s="285">
        <v>5</v>
      </c>
      <c r="E350" s="285" t="s">
        <v>349</v>
      </c>
      <c r="F350" s="285"/>
      <c r="G350" s="285">
        <v>0</v>
      </c>
      <c r="H350" s="285">
        <v>0</v>
      </c>
      <c r="I350" s="285">
        <v>0</v>
      </c>
      <c r="J350" s="285">
        <v>450</v>
      </c>
      <c r="K350" s="285">
        <v>67</v>
      </c>
      <c r="L350" s="285">
        <v>0</v>
      </c>
      <c r="M350" s="285">
        <v>0</v>
      </c>
      <c r="N350" s="285">
        <v>0</v>
      </c>
      <c r="O350" s="285">
        <v>0</v>
      </c>
      <c r="P350" s="285">
        <v>0</v>
      </c>
      <c r="Q350" s="285">
        <v>1333.4</v>
      </c>
      <c r="R350" s="285">
        <v>0</v>
      </c>
      <c r="S350" s="285">
        <v>380.22</v>
      </c>
      <c r="T350" s="285">
        <v>0</v>
      </c>
      <c r="U350" s="285">
        <v>0</v>
      </c>
      <c r="V350" s="285">
        <v>0</v>
      </c>
      <c r="W350" s="285">
        <v>0</v>
      </c>
      <c r="X350" s="285">
        <v>0</v>
      </c>
      <c r="Y350" s="285">
        <v>196.11</v>
      </c>
      <c r="Z350" s="285">
        <v>277.24</v>
      </c>
      <c r="AA350" s="285">
        <v>720.4</v>
      </c>
      <c r="AB350" s="285">
        <v>0</v>
      </c>
      <c r="AC350" s="285">
        <v>0</v>
      </c>
      <c r="AD350" s="285">
        <v>1063.5</v>
      </c>
      <c r="AE350" s="285">
        <v>0</v>
      </c>
      <c r="AF350" s="285">
        <v>0</v>
      </c>
      <c r="AG350" s="285">
        <v>0</v>
      </c>
      <c r="AH350" s="285">
        <v>0</v>
      </c>
      <c r="AI350" s="285">
        <v>0</v>
      </c>
      <c r="AJ350" s="285">
        <v>0</v>
      </c>
      <c r="AK350" s="285">
        <v>0</v>
      </c>
      <c r="AL350" s="285">
        <v>0</v>
      </c>
      <c r="AM350" s="285">
        <v>0</v>
      </c>
      <c r="AN350" s="285">
        <v>0</v>
      </c>
      <c r="AO350" s="285">
        <v>0</v>
      </c>
      <c r="AP350" s="285">
        <v>0</v>
      </c>
      <c r="AQ350" s="285">
        <v>0</v>
      </c>
      <c r="AR350" s="285">
        <v>0</v>
      </c>
      <c r="AS350" s="285">
        <v>0</v>
      </c>
      <c r="AT350" s="285">
        <v>0</v>
      </c>
      <c r="AU350" s="285">
        <v>0</v>
      </c>
      <c r="AV350" s="285">
        <v>0</v>
      </c>
    </row>
    <row r="351" spans="1:48" x14ac:dyDescent="0.35">
      <c r="A351" s="285" t="s">
        <v>10</v>
      </c>
      <c r="B351" s="285">
        <v>1</v>
      </c>
      <c r="C351" s="285">
        <v>7022</v>
      </c>
      <c r="D351" s="285">
        <v>5</v>
      </c>
      <c r="E351" s="285" t="s">
        <v>350</v>
      </c>
      <c r="F351" s="285"/>
      <c r="G351" s="285">
        <v>0</v>
      </c>
      <c r="H351" s="285">
        <v>0</v>
      </c>
      <c r="I351" s="285">
        <v>0</v>
      </c>
      <c r="J351" s="285">
        <v>0</v>
      </c>
      <c r="K351" s="285">
        <v>0</v>
      </c>
      <c r="L351" s="285">
        <v>0</v>
      </c>
      <c r="M351" s="285">
        <v>0</v>
      </c>
      <c r="N351" s="285">
        <v>0</v>
      </c>
      <c r="O351" s="285">
        <v>0</v>
      </c>
      <c r="P351" s="285">
        <v>0</v>
      </c>
      <c r="Q351" s="285">
        <v>0</v>
      </c>
      <c r="R351" s="285">
        <v>0</v>
      </c>
      <c r="S351" s="285">
        <v>0</v>
      </c>
      <c r="T351" s="285">
        <v>0</v>
      </c>
      <c r="U351" s="285">
        <v>0</v>
      </c>
      <c r="V351" s="285">
        <v>0</v>
      </c>
      <c r="W351" s="285">
        <v>0</v>
      </c>
      <c r="X351" s="285">
        <v>0</v>
      </c>
      <c r="Y351" s="285">
        <v>0</v>
      </c>
      <c r="Z351" s="285">
        <v>0</v>
      </c>
      <c r="AA351" s="285">
        <v>0</v>
      </c>
      <c r="AB351" s="285">
        <v>0</v>
      </c>
      <c r="AC351" s="285">
        <v>0</v>
      </c>
      <c r="AD351" s="285">
        <v>0</v>
      </c>
      <c r="AE351" s="285">
        <v>0</v>
      </c>
      <c r="AF351" s="285">
        <v>0</v>
      </c>
      <c r="AG351" s="285">
        <v>0</v>
      </c>
      <c r="AH351" s="285">
        <v>0</v>
      </c>
      <c r="AI351" s="285">
        <v>0</v>
      </c>
      <c r="AJ351" s="285">
        <v>0</v>
      </c>
      <c r="AK351" s="285">
        <v>0</v>
      </c>
      <c r="AL351" s="285">
        <v>0</v>
      </c>
      <c r="AM351" s="285">
        <v>0</v>
      </c>
      <c r="AN351" s="285">
        <v>0</v>
      </c>
      <c r="AO351" s="285">
        <v>0</v>
      </c>
      <c r="AP351" s="285">
        <v>0</v>
      </c>
      <c r="AQ351" s="285">
        <v>0</v>
      </c>
      <c r="AR351" s="285">
        <v>0</v>
      </c>
      <c r="AS351" s="285">
        <v>0</v>
      </c>
      <c r="AT351" s="285">
        <v>0</v>
      </c>
      <c r="AU351" s="285">
        <v>0</v>
      </c>
      <c r="AV351" s="285">
        <v>0</v>
      </c>
    </row>
    <row r="352" spans="1:48" x14ac:dyDescent="0.35">
      <c r="A352" s="285" t="s">
        <v>10</v>
      </c>
      <c r="B352" s="285">
        <v>1</v>
      </c>
      <c r="C352" s="285">
        <v>7023</v>
      </c>
      <c r="D352" s="285">
        <v>5</v>
      </c>
      <c r="E352" s="285" t="s">
        <v>351</v>
      </c>
      <c r="F352" s="285"/>
      <c r="G352" s="285">
        <v>0</v>
      </c>
      <c r="H352" s="285">
        <v>0</v>
      </c>
      <c r="I352" s="285">
        <v>0</v>
      </c>
      <c r="J352" s="285">
        <v>0</v>
      </c>
      <c r="K352" s="285">
        <v>0</v>
      </c>
      <c r="L352" s="285">
        <v>0</v>
      </c>
      <c r="M352" s="285">
        <v>318.58999999999997</v>
      </c>
      <c r="N352" s="285">
        <v>0</v>
      </c>
      <c r="O352" s="285">
        <v>2000</v>
      </c>
      <c r="P352" s="285">
        <v>0</v>
      </c>
      <c r="Q352" s="285">
        <v>90.83</v>
      </c>
      <c r="R352" s="285">
        <v>0</v>
      </c>
      <c r="S352" s="285">
        <v>358.45</v>
      </c>
      <c r="T352" s="285">
        <v>0</v>
      </c>
      <c r="U352" s="285">
        <v>0</v>
      </c>
      <c r="V352" s="285">
        <v>0</v>
      </c>
      <c r="W352" s="285">
        <v>0</v>
      </c>
      <c r="X352" s="285">
        <v>0</v>
      </c>
      <c r="Y352" s="285">
        <v>0</v>
      </c>
      <c r="Z352" s="285">
        <v>2000</v>
      </c>
      <c r="AA352" s="285">
        <v>0</v>
      </c>
      <c r="AB352" s="285">
        <v>0</v>
      </c>
      <c r="AC352" s="285">
        <v>0</v>
      </c>
      <c r="AD352" s="285">
        <v>0</v>
      </c>
      <c r="AE352" s="285">
        <v>300</v>
      </c>
      <c r="AF352" s="285">
        <v>0</v>
      </c>
      <c r="AG352" s="285">
        <v>0</v>
      </c>
      <c r="AH352" s="285">
        <v>0</v>
      </c>
      <c r="AI352" s="285">
        <v>0</v>
      </c>
      <c r="AJ352" s="285">
        <v>0</v>
      </c>
      <c r="AK352" s="285">
        <v>0</v>
      </c>
      <c r="AL352" s="285">
        <v>0</v>
      </c>
      <c r="AM352" s="285">
        <v>800</v>
      </c>
      <c r="AN352" s="285">
        <v>723.54</v>
      </c>
      <c r="AO352" s="285">
        <v>0</v>
      </c>
      <c r="AP352" s="285">
        <v>0</v>
      </c>
      <c r="AQ352" s="285">
        <v>0</v>
      </c>
      <c r="AR352" s="285">
        <v>0</v>
      </c>
      <c r="AS352" s="285">
        <v>0</v>
      </c>
      <c r="AT352" s="285">
        <v>0</v>
      </c>
      <c r="AU352" s="285">
        <v>0</v>
      </c>
      <c r="AV352" s="285">
        <v>0</v>
      </c>
    </row>
    <row r="353" spans="1:48" x14ac:dyDescent="0.35">
      <c r="A353" s="285" t="s">
        <v>10</v>
      </c>
      <c r="B353" s="285">
        <v>1</v>
      </c>
      <c r="C353" s="285">
        <v>7024</v>
      </c>
      <c r="D353" s="285">
        <v>5</v>
      </c>
      <c r="E353" s="285" t="s">
        <v>352</v>
      </c>
      <c r="F353" s="285"/>
      <c r="G353" s="285">
        <v>0</v>
      </c>
      <c r="H353" s="285">
        <v>0</v>
      </c>
      <c r="I353" s="285">
        <v>0</v>
      </c>
      <c r="J353" s="285">
        <v>0</v>
      </c>
      <c r="K353" s="285">
        <v>1500</v>
      </c>
      <c r="L353" s="285">
        <v>0</v>
      </c>
      <c r="M353" s="285">
        <v>0</v>
      </c>
      <c r="N353" s="285">
        <v>0</v>
      </c>
      <c r="O353" s="285">
        <v>6200</v>
      </c>
      <c r="P353" s="285">
        <v>8585.27</v>
      </c>
      <c r="Q353" s="285">
        <v>0</v>
      </c>
      <c r="R353" s="285">
        <v>0</v>
      </c>
      <c r="S353" s="285">
        <v>2236.88</v>
      </c>
      <c r="T353" s="285">
        <v>0</v>
      </c>
      <c r="U353" s="285">
        <v>0</v>
      </c>
      <c r="V353" s="285">
        <v>0</v>
      </c>
      <c r="W353" s="285">
        <v>0</v>
      </c>
      <c r="X353" s="285">
        <v>0</v>
      </c>
      <c r="Y353" s="285">
        <v>1649.76</v>
      </c>
      <c r="Z353" s="285">
        <v>840</v>
      </c>
      <c r="AA353" s="285">
        <v>0</v>
      </c>
      <c r="AB353" s="285">
        <v>1000</v>
      </c>
      <c r="AC353" s="285">
        <v>3800</v>
      </c>
      <c r="AD353" s="285">
        <v>10924.22</v>
      </c>
      <c r="AE353" s="285">
        <v>0</v>
      </c>
      <c r="AF353" s="285">
        <v>0</v>
      </c>
      <c r="AG353" s="285">
        <v>0</v>
      </c>
      <c r="AH353" s="285">
        <v>0</v>
      </c>
      <c r="AI353" s="285">
        <v>0</v>
      </c>
      <c r="AJ353" s="285">
        <v>0</v>
      </c>
      <c r="AK353" s="285">
        <v>0</v>
      </c>
      <c r="AL353" s="285">
        <v>0</v>
      </c>
      <c r="AM353" s="285">
        <v>1500</v>
      </c>
      <c r="AN353" s="285">
        <v>0</v>
      </c>
      <c r="AO353" s="285">
        <v>1251.44</v>
      </c>
      <c r="AP353" s="285">
        <v>0</v>
      </c>
      <c r="AQ353" s="285">
        <v>0</v>
      </c>
      <c r="AR353" s="285">
        <v>0</v>
      </c>
      <c r="AS353" s="285">
        <v>0</v>
      </c>
      <c r="AT353" s="285">
        <v>0</v>
      </c>
      <c r="AU353" s="285">
        <v>0</v>
      </c>
      <c r="AV353" s="285">
        <v>0</v>
      </c>
    </row>
    <row r="354" spans="1:48" x14ac:dyDescent="0.35">
      <c r="A354" s="285" t="s">
        <v>10</v>
      </c>
      <c r="B354" s="285">
        <v>1</v>
      </c>
      <c r="C354" s="285">
        <v>7025</v>
      </c>
      <c r="D354" s="285">
        <v>5</v>
      </c>
      <c r="E354" s="285" t="s">
        <v>353</v>
      </c>
      <c r="F354" s="285"/>
      <c r="G354" s="285">
        <v>0</v>
      </c>
      <c r="H354" s="285">
        <v>0</v>
      </c>
      <c r="I354" s="285">
        <v>0</v>
      </c>
      <c r="J354" s="285">
        <v>0</v>
      </c>
      <c r="K354" s="285">
        <v>0</v>
      </c>
      <c r="L354" s="285">
        <v>0</v>
      </c>
      <c r="M354" s="285">
        <v>0</v>
      </c>
      <c r="N354" s="285">
        <v>0</v>
      </c>
      <c r="O354" s="285">
        <v>0</v>
      </c>
      <c r="P354" s="285">
        <v>0</v>
      </c>
      <c r="Q354" s="285">
        <v>0</v>
      </c>
      <c r="R354" s="285">
        <v>114.98</v>
      </c>
      <c r="S354" s="285">
        <v>737.69</v>
      </c>
      <c r="T354" s="285">
        <v>0</v>
      </c>
      <c r="U354" s="285">
        <v>0</v>
      </c>
      <c r="V354" s="285">
        <v>0</v>
      </c>
      <c r="W354" s="285">
        <v>0</v>
      </c>
      <c r="X354" s="285">
        <v>0</v>
      </c>
      <c r="Y354" s="285">
        <v>0</v>
      </c>
      <c r="Z354" s="285">
        <v>0</v>
      </c>
      <c r="AA354" s="285">
        <v>994.9</v>
      </c>
      <c r="AB354" s="285">
        <v>0</v>
      </c>
      <c r="AC354" s="285">
        <v>0</v>
      </c>
      <c r="AD354" s="285">
        <v>0</v>
      </c>
      <c r="AE354" s="285">
        <v>0</v>
      </c>
      <c r="AF354" s="285">
        <v>0</v>
      </c>
      <c r="AG354" s="285">
        <v>0</v>
      </c>
      <c r="AH354" s="285">
        <v>0</v>
      </c>
      <c r="AI354" s="285">
        <v>0</v>
      </c>
      <c r="AJ354" s="285">
        <v>0</v>
      </c>
      <c r="AK354" s="285">
        <v>0</v>
      </c>
      <c r="AL354" s="285">
        <v>0</v>
      </c>
      <c r="AM354" s="285">
        <v>0</v>
      </c>
      <c r="AN354" s="285">
        <v>0</v>
      </c>
      <c r="AO354" s="285">
        <v>927.41</v>
      </c>
      <c r="AP354" s="285">
        <v>145</v>
      </c>
      <c r="AQ354" s="285">
        <v>0</v>
      </c>
      <c r="AR354" s="285">
        <v>0</v>
      </c>
      <c r="AS354" s="285">
        <v>0</v>
      </c>
      <c r="AT354" s="285">
        <v>0</v>
      </c>
      <c r="AU354" s="285">
        <v>0</v>
      </c>
      <c r="AV354" s="285">
        <v>0</v>
      </c>
    </row>
    <row r="355" spans="1:48" x14ac:dyDescent="0.35">
      <c r="A355" s="285" t="s">
        <v>10</v>
      </c>
      <c r="B355" s="285">
        <v>1</v>
      </c>
      <c r="C355" s="285">
        <v>7026</v>
      </c>
      <c r="D355" s="285">
        <v>5</v>
      </c>
      <c r="E355" s="285" t="s">
        <v>354</v>
      </c>
      <c r="F355" s="285"/>
      <c r="G355" s="285">
        <v>0</v>
      </c>
      <c r="H355" s="285">
        <v>0</v>
      </c>
      <c r="I355" s="285">
        <v>0</v>
      </c>
      <c r="J355" s="285">
        <v>0</v>
      </c>
      <c r="K355" s="285">
        <v>0</v>
      </c>
      <c r="L355" s="285">
        <v>0</v>
      </c>
      <c r="M355" s="285">
        <v>0</v>
      </c>
      <c r="N355" s="285">
        <v>0</v>
      </c>
      <c r="O355" s="285">
        <v>2500</v>
      </c>
      <c r="P355" s="285">
        <v>0</v>
      </c>
      <c r="Q355" s="285">
        <v>0</v>
      </c>
      <c r="R355" s="285">
        <v>0</v>
      </c>
      <c r="S355" s="285">
        <v>0</v>
      </c>
      <c r="T355" s="285">
        <v>0</v>
      </c>
      <c r="U355" s="285">
        <v>0</v>
      </c>
      <c r="V355" s="285">
        <v>0</v>
      </c>
      <c r="W355" s="285">
        <v>0</v>
      </c>
      <c r="X355" s="285">
        <v>0</v>
      </c>
      <c r="Y355" s="285">
        <v>0</v>
      </c>
      <c r="Z355" s="285">
        <v>0</v>
      </c>
      <c r="AA355" s="285">
        <v>0</v>
      </c>
      <c r="AB355" s="285">
        <v>0</v>
      </c>
      <c r="AC355" s="285">
        <v>0</v>
      </c>
      <c r="AD355" s="285">
        <v>0</v>
      </c>
      <c r="AE355" s="285">
        <v>0</v>
      </c>
      <c r="AF355" s="285">
        <v>0</v>
      </c>
      <c r="AG355" s="285">
        <v>0</v>
      </c>
      <c r="AH355" s="285">
        <v>0</v>
      </c>
      <c r="AI355" s="285">
        <v>0</v>
      </c>
      <c r="AJ355" s="285">
        <v>0</v>
      </c>
      <c r="AK355" s="285">
        <v>0</v>
      </c>
      <c r="AL355" s="285">
        <v>0</v>
      </c>
      <c r="AM355" s="285">
        <v>0</v>
      </c>
      <c r="AN355" s="285">
        <v>0</v>
      </c>
      <c r="AO355" s="285">
        <v>0</v>
      </c>
      <c r="AP355" s="285">
        <v>0</v>
      </c>
      <c r="AQ355" s="285">
        <v>0</v>
      </c>
      <c r="AR355" s="285">
        <v>0</v>
      </c>
      <c r="AS355" s="285">
        <v>0</v>
      </c>
      <c r="AT355" s="285">
        <v>0</v>
      </c>
      <c r="AU355" s="285">
        <v>0</v>
      </c>
      <c r="AV355" s="285">
        <v>0</v>
      </c>
    </row>
    <row r="356" spans="1:48" x14ac:dyDescent="0.35">
      <c r="A356" s="285" t="s">
        <v>10</v>
      </c>
      <c r="B356" s="285">
        <v>1</v>
      </c>
      <c r="C356" s="285">
        <v>7027</v>
      </c>
      <c r="D356" s="285">
        <v>5</v>
      </c>
      <c r="E356" s="285" t="s">
        <v>355</v>
      </c>
      <c r="F356" s="285"/>
      <c r="G356" s="285">
        <v>0</v>
      </c>
      <c r="H356" s="285">
        <v>0</v>
      </c>
      <c r="I356" s="285">
        <v>0</v>
      </c>
      <c r="J356" s="285">
        <v>0</v>
      </c>
      <c r="K356" s="285">
        <v>0</v>
      </c>
      <c r="L356" s="285">
        <v>1162.72</v>
      </c>
      <c r="M356" s="285">
        <v>0</v>
      </c>
      <c r="N356" s="285">
        <v>0</v>
      </c>
      <c r="O356" s="285">
        <v>0</v>
      </c>
      <c r="P356" s="285">
        <v>777.43</v>
      </c>
      <c r="Q356" s="285">
        <v>0</v>
      </c>
      <c r="R356" s="285">
        <v>0</v>
      </c>
      <c r="S356" s="285">
        <v>724.34</v>
      </c>
      <c r="T356" s="285">
        <v>0</v>
      </c>
      <c r="U356" s="285">
        <v>0</v>
      </c>
      <c r="V356" s="285">
        <v>0</v>
      </c>
      <c r="W356" s="285">
        <v>0</v>
      </c>
      <c r="X356" s="285">
        <v>0</v>
      </c>
      <c r="Y356" s="285">
        <v>0</v>
      </c>
      <c r="Z356" s="285">
        <v>0</v>
      </c>
      <c r="AA356" s="285">
        <v>0</v>
      </c>
      <c r="AB356" s="285">
        <v>2163.79</v>
      </c>
      <c r="AC356" s="285">
        <v>0</v>
      </c>
      <c r="AD356" s="285">
        <v>3829.04</v>
      </c>
      <c r="AE356" s="285">
        <v>0</v>
      </c>
      <c r="AF356" s="285">
        <v>0</v>
      </c>
      <c r="AG356" s="285">
        <v>4306.41</v>
      </c>
      <c r="AH356" s="285">
        <v>0</v>
      </c>
      <c r="AI356" s="285">
        <v>0</v>
      </c>
      <c r="AJ356" s="285">
        <v>0</v>
      </c>
      <c r="AK356" s="285">
        <v>0</v>
      </c>
      <c r="AL356" s="285">
        <v>0</v>
      </c>
      <c r="AM356" s="285">
        <v>0</v>
      </c>
      <c r="AN356" s="285">
        <v>1482.18</v>
      </c>
      <c r="AO356" s="285">
        <v>150.13999999999999</v>
      </c>
      <c r="AP356" s="285">
        <v>0</v>
      </c>
      <c r="AQ356" s="285">
        <v>0</v>
      </c>
      <c r="AR356" s="285">
        <v>0</v>
      </c>
      <c r="AS356" s="285">
        <v>0</v>
      </c>
      <c r="AT356" s="285">
        <v>0</v>
      </c>
      <c r="AU356" s="285">
        <v>0</v>
      </c>
      <c r="AV356" s="285">
        <v>0</v>
      </c>
    </row>
    <row r="357" spans="1:48" x14ac:dyDescent="0.35">
      <c r="A357" s="285" t="s">
        <v>10</v>
      </c>
      <c r="B357" s="285">
        <v>1</v>
      </c>
      <c r="C357" s="285">
        <v>7028</v>
      </c>
      <c r="D357" s="285">
        <v>5</v>
      </c>
      <c r="E357" s="285" t="s">
        <v>356</v>
      </c>
      <c r="F357" s="285"/>
      <c r="G357" s="285">
        <v>0</v>
      </c>
      <c r="H357" s="285">
        <v>0</v>
      </c>
      <c r="I357" s="285">
        <v>0</v>
      </c>
      <c r="J357" s="285">
        <v>0</v>
      </c>
      <c r="K357" s="285">
        <v>0</v>
      </c>
      <c r="L357" s="285">
        <v>0</v>
      </c>
      <c r="M357" s="285">
        <v>0</v>
      </c>
      <c r="N357" s="285">
        <v>58.29</v>
      </c>
      <c r="O357" s="285">
        <v>0</v>
      </c>
      <c r="P357" s="285">
        <v>231.21</v>
      </c>
      <c r="Q357" s="285">
        <v>0</v>
      </c>
      <c r="R357" s="285">
        <v>0</v>
      </c>
      <c r="S357" s="285">
        <v>756.46</v>
      </c>
      <c r="T357" s="285">
        <v>0</v>
      </c>
      <c r="U357" s="285">
        <v>0</v>
      </c>
      <c r="V357" s="285">
        <v>0</v>
      </c>
      <c r="W357" s="285">
        <v>0</v>
      </c>
      <c r="X357" s="285">
        <v>0</v>
      </c>
      <c r="Y357" s="285">
        <v>0</v>
      </c>
      <c r="Z357" s="285">
        <v>0</v>
      </c>
      <c r="AA357" s="285">
        <v>0</v>
      </c>
      <c r="AB357" s="285">
        <v>0</v>
      </c>
      <c r="AC357" s="285">
        <v>0</v>
      </c>
      <c r="AD357" s="285">
        <v>535.21</v>
      </c>
      <c r="AE357" s="285">
        <v>133.43</v>
      </c>
      <c r="AF357" s="285">
        <v>0</v>
      </c>
      <c r="AG357" s="285">
        <v>502.88</v>
      </c>
      <c r="AH357" s="285">
        <v>0</v>
      </c>
      <c r="AI357" s="285">
        <v>0</v>
      </c>
      <c r="AJ357" s="285">
        <v>0</v>
      </c>
      <c r="AK357" s="285">
        <v>0</v>
      </c>
      <c r="AL357" s="285">
        <v>0</v>
      </c>
      <c r="AM357" s="285">
        <v>0</v>
      </c>
      <c r="AN357" s="285">
        <v>0</v>
      </c>
      <c r="AO357" s="285">
        <v>0</v>
      </c>
      <c r="AP357" s="285">
        <v>0</v>
      </c>
      <c r="AQ357" s="285">
        <v>0</v>
      </c>
      <c r="AR357" s="285">
        <v>0</v>
      </c>
      <c r="AS357" s="285">
        <v>0</v>
      </c>
      <c r="AT357" s="285">
        <v>0</v>
      </c>
      <c r="AU357" s="285">
        <v>0</v>
      </c>
      <c r="AV357" s="285">
        <v>0</v>
      </c>
    </row>
    <row r="358" spans="1:48" x14ac:dyDescent="0.35">
      <c r="A358" s="285" t="s">
        <v>10</v>
      </c>
      <c r="B358" s="285">
        <v>1</v>
      </c>
      <c r="C358" s="285">
        <v>7029</v>
      </c>
      <c r="D358" s="285">
        <v>5</v>
      </c>
      <c r="E358" s="285" t="s">
        <v>357</v>
      </c>
      <c r="F358" s="285"/>
      <c r="G358" s="285">
        <v>0</v>
      </c>
      <c r="H358" s="285">
        <v>0</v>
      </c>
      <c r="I358" s="285">
        <v>0</v>
      </c>
      <c r="J358" s="285">
        <v>0</v>
      </c>
      <c r="K358" s="285">
        <v>0</v>
      </c>
      <c r="L358" s="285">
        <v>0</v>
      </c>
      <c r="M358" s="285">
        <v>0</v>
      </c>
      <c r="N358" s="285">
        <v>0</v>
      </c>
      <c r="O358" s="285">
        <v>0</v>
      </c>
      <c r="P358" s="285">
        <v>0</v>
      </c>
      <c r="Q358" s="285">
        <v>0</v>
      </c>
      <c r="R358" s="285">
        <v>0</v>
      </c>
      <c r="S358" s="285">
        <v>0</v>
      </c>
      <c r="T358" s="285">
        <v>0</v>
      </c>
      <c r="U358" s="285">
        <v>0</v>
      </c>
      <c r="V358" s="285">
        <v>0</v>
      </c>
      <c r="W358" s="285">
        <v>0</v>
      </c>
      <c r="X358" s="285">
        <v>0</v>
      </c>
      <c r="Y358" s="285">
        <v>0</v>
      </c>
      <c r="Z358" s="285">
        <v>0</v>
      </c>
      <c r="AA358" s="285">
        <v>0</v>
      </c>
      <c r="AB358" s="285">
        <v>0</v>
      </c>
      <c r="AC358" s="285">
        <v>0</v>
      </c>
      <c r="AD358" s="285">
        <v>0</v>
      </c>
      <c r="AE358" s="285">
        <v>0</v>
      </c>
      <c r="AF358" s="285">
        <v>0</v>
      </c>
      <c r="AG358" s="285">
        <v>0</v>
      </c>
      <c r="AH358" s="285">
        <v>0</v>
      </c>
      <c r="AI358" s="285">
        <v>0</v>
      </c>
      <c r="AJ358" s="285">
        <v>0</v>
      </c>
      <c r="AK358" s="285">
        <v>0</v>
      </c>
      <c r="AL358" s="285">
        <v>0</v>
      </c>
      <c r="AM358" s="285">
        <v>0</v>
      </c>
      <c r="AN358" s="285">
        <v>0</v>
      </c>
      <c r="AO358" s="285">
        <v>0</v>
      </c>
      <c r="AP358" s="285">
        <v>0</v>
      </c>
      <c r="AQ358" s="285">
        <v>0</v>
      </c>
      <c r="AR358" s="285">
        <v>0</v>
      </c>
      <c r="AS358" s="285">
        <v>0</v>
      </c>
      <c r="AT358" s="285">
        <v>0</v>
      </c>
      <c r="AU358" s="285">
        <v>0</v>
      </c>
      <c r="AV358" s="285">
        <v>0</v>
      </c>
    </row>
    <row r="359" spans="1:48" x14ac:dyDescent="0.35">
      <c r="A359" s="285" t="s">
        <v>10</v>
      </c>
      <c r="B359" s="285">
        <v>1</v>
      </c>
      <c r="C359" s="285">
        <v>7030</v>
      </c>
      <c r="D359" s="285">
        <v>5</v>
      </c>
      <c r="E359" s="285" t="s">
        <v>358</v>
      </c>
      <c r="F359" s="285"/>
      <c r="G359" s="285">
        <v>0</v>
      </c>
      <c r="H359" s="285">
        <v>0</v>
      </c>
      <c r="I359" s="285">
        <v>0</v>
      </c>
      <c r="J359" s="285">
        <v>0</v>
      </c>
      <c r="K359" s="285">
        <v>0</v>
      </c>
      <c r="L359" s="285">
        <v>0</v>
      </c>
      <c r="M359" s="285">
        <v>0</v>
      </c>
      <c r="N359" s="285">
        <v>0</v>
      </c>
      <c r="O359" s="285">
        <v>0</v>
      </c>
      <c r="P359" s="285">
        <v>0</v>
      </c>
      <c r="Q359" s="285">
        <v>0</v>
      </c>
      <c r="R359" s="285">
        <v>0</v>
      </c>
      <c r="S359" s="285">
        <v>0</v>
      </c>
      <c r="T359" s="285">
        <v>0</v>
      </c>
      <c r="U359" s="285">
        <v>0</v>
      </c>
      <c r="V359" s="285">
        <v>0</v>
      </c>
      <c r="W359" s="285">
        <v>0</v>
      </c>
      <c r="X359" s="285">
        <v>0</v>
      </c>
      <c r="Y359" s="285">
        <v>0</v>
      </c>
      <c r="Z359" s="285">
        <v>0</v>
      </c>
      <c r="AA359" s="285">
        <v>0</v>
      </c>
      <c r="AB359" s="285">
        <v>0</v>
      </c>
      <c r="AC359" s="285">
        <v>0</v>
      </c>
      <c r="AD359" s="285">
        <v>0</v>
      </c>
      <c r="AE359" s="285">
        <v>0</v>
      </c>
      <c r="AF359" s="285">
        <v>0</v>
      </c>
      <c r="AG359" s="285">
        <v>0</v>
      </c>
      <c r="AH359" s="285">
        <v>0</v>
      </c>
      <c r="AI359" s="285">
        <v>0</v>
      </c>
      <c r="AJ359" s="285">
        <v>0</v>
      </c>
      <c r="AK359" s="285">
        <v>0</v>
      </c>
      <c r="AL359" s="285">
        <v>0</v>
      </c>
      <c r="AM359" s="285">
        <v>0</v>
      </c>
      <c r="AN359" s="285">
        <v>0</v>
      </c>
      <c r="AO359" s="285">
        <v>0</v>
      </c>
      <c r="AP359" s="285">
        <v>0</v>
      </c>
      <c r="AQ359" s="285">
        <v>0</v>
      </c>
      <c r="AR359" s="285">
        <v>0</v>
      </c>
      <c r="AS359" s="285">
        <v>0</v>
      </c>
      <c r="AT359" s="285">
        <v>0</v>
      </c>
      <c r="AU359" s="285">
        <v>0</v>
      </c>
      <c r="AV359" s="285">
        <v>0</v>
      </c>
    </row>
    <row r="360" spans="1:48" x14ac:dyDescent="0.35">
      <c r="A360" s="285" t="s">
        <v>10</v>
      </c>
      <c r="B360" s="285">
        <v>1</v>
      </c>
      <c r="C360" s="285">
        <v>7031</v>
      </c>
      <c r="D360" s="285">
        <v>5</v>
      </c>
      <c r="E360" s="285" t="s">
        <v>359</v>
      </c>
      <c r="F360" s="285"/>
      <c r="G360" s="285">
        <v>0</v>
      </c>
      <c r="H360" s="285">
        <v>0</v>
      </c>
      <c r="I360" s="285">
        <v>0</v>
      </c>
      <c r="J360" s="285">
        <v>0</v>
      </c>
      <c r="K360" s="285">
        <v>0</v>
      </c>
      <c r="L360" s="285">
        <v>0</v>
      </c>
      <c r="M360" s="285">
        <v>0</v>
      </c>
      <c r="N360" s="285">
        <v>0</v>
      </c>
      <c r="O360" s="285">
        <v>0</v>
      </c>
      <c r="P360" s="285">
        <v>0</v>
      </c>
      <c r="Q360" s="285">
        <v>0</v>
      </c>
      <c r="R360" s="285">
        <v>0</v>
      </c>
      <c r="S360" s="285">
        <v>0</v>
      </c>
      <c r="T360" s="285">
        <v>0</v>
      </c>
      <c r="U360" s="285">
        <v>0</v>
      </c>
      <c r="V360" s="285">
        <v>0</v>
      </c>
      <c r="W360" s="285">
        <v>0</v>
      </c>
      <c r="X360" s="285">
        <v>0</v>
      </c>
      <c r="Y360" s="285">
        <v>0</v>
      </c>
      <c r="Z360" s="285">
        <v>0</v>
      </c>
      <c r="AA360" s="285">
        <v>0</v>
      </c>
      <c r="AB360" s="285">
        <v>0</v>
      </c>
      <c r="AC360" s="285">
        <v>0</v>
      </c>
      <c r="AD360" s="285">
        <v>0</v>
      </c>
      <c r="AE360" s="285">
        <v>0</v>
      </c>
      <c r="AF360" s="285">
        <v>0</v>
      </c>
      <c r="AG360" s="285">
        <v>0</v>
      </c>
      <c r="AH360" s="285">
        <v>0</v>
      </c>
      <c r="AI360" s="285">
        <v>0</v>
      </c>
      <c r="AJ360" s="285">
        <v>0</v>
      </c>
      <c r="AK360" s="285">
        <v>0</v>
      </c>
      <c r="AL360" s="285">
        <v>0</v>
      </c>
      <c r="AM360" s="285">
        <v>0</v>
      </c>
      <c r="AN360" s="285">
        <v>0</v>
      </c>
      <c r="AO360" s="285">
        <v>0</v>
      </c>
      <c r="AP360" s="285">
        <v>0</v>
      </c>
      <c r="AQ360" s="285">
        <v>0</v>
      </c>
      <c r="AR360" s="285">
        <v>0</v>
      </c>
      <c r="AS360" s="285">
        <v>0</v>
      </c>
      <c r="AT360" s="285">
        <v>0</v>
      </c>
      <c r="AU360" s="285">
        <v>0</v>
      </c>
      <c r="AV360" s="285">
        <v>0</v>
      </c>
    </row>
    <row r="361" spans="1:48" x14ac:dyDescent="0.35">
      <c r="A361" s="285" t="s">
        <v>10</v>
      </c>
      <c r="B361" s="285">
        <v>1</v>
      </c>
      <c r="C361" s="285">
        <v>7032</v>
      </c>
      <c r="D361" s="285">
        <v>5</v>
      </c>
      <c r="E361" s="285" t="s">
        <v>360</v>
      </c>
      <c r="F361" s="285"/>
      <c r="G361" s="285">
        <v>0</v>
      </c>
      <c r="H361" s="285">
        <v>0</v>
      </c>
      <c r="I361" s="285">
        <v>0</v>
      </c>
      <c r="J361" s="285">
        <v>0</v>
      </c>
      <c r="K361" s="285">
        <v>1159.45</v>
      </c>
      <c r="L361" s="285">
        <v>5534.99</v>
      </c>
      <c r="M361" s="285">
        <v>12236.39</v>
      </c>
      <c r="N361" s="285">
        <v>2209.17</v>
      </c>
      <c r="O361" s="285">
        <v>419.66</v>
      </c>
      <c r="P361" s="285">
        <v>0</v>
      </c>
      <c r="Q361" s="285">
        <v>7922.94</v>
      </c>
      <c r="R361" s="285">
        <v>0</v>
      </c>
      <c r="S361" s="285">
        <v>0</v>
      </c>
      <c r="T361" s="285">
        <v>0</v>
      </c>
      <c r="U361" s="285">
        <v>0</v>
      </c>
      <c r="V361" s="285">
        <v>0</v>
      </c>
      <c r="W361" s="285">
        <v>0</v>
      </c>
      <c r="X361" s="285">
        <v>0</v>
      </c>
      <c r="Y361" s="285">
        <v>0</v>
      </c>
      <c r="Z361" s="285">
        <v>0</v>
      </c>
      <c r="AA361" s="285">
        <v>6873.23</v>
      </c>
      <c r="AB361" s="285">
        <v>0</v>
      </c>
      <c r="AC361" s="285">
        <v>0</v>
      </c>
      <c r="AD361" s="285">
        <v>9284.82</v>
      </c>
      <c r="AE361" s="285">
        <v>0</v>
      </c>
      <c r="AF361" s="285">
        <v>0</v>
      </c>
      <c r="AG361" s="285">
        <v>0</v>
      </c>
      <c r="AH361" s="285">
        <v>0</v>
      </c>
      <c r="AI361" s="285">
        <v>0</v>
      </c>
      <c r="AJ361" s="285">
        <v>0</v>
      </c>
      <c r="AK361" s="285">
        <v>0</v>
      </c>
      <c r="AL361" s="285">
        <v>0</v>
      </c>
      <c r="AM361" s="285">
        <v>75</v>
      </c>
      <c r="AN361" s="285">
        <v>0</v>
      </c>
      <c r="AO361" s="285">
        <v>1546.99</v>
      </c>
      <c r="AP361" s="285">
        <v>0</v>
      </c>
      <c r="AQ361" s="285">
        <v>0</v>
      </c>
      <c r="AR361" s="285">
        <v>0</v>
      </c>
      <c r="AS361" s="285">
        <v>0</v>
      </c>
      <c r="AT361" s="285">
        <v>0</v>
      </c>
      <c r="AU361" s="285">
        <v>0</v>
      </c>
      <c r="AV361" s="285">
        <v>0</v>
      </c>
    </row>
    <row r="362" spans="1:48" x14ac:dyDescent="0.35">
      <c r="A362" s="285" t="s">
        <v>10</v>
      </c>
      <c r="B362" s="285">
        <v>1</v>
      </c>
      <c r="C362" s="285">
        <v>7033</v>
      </c>
      <c r="D362" s="285">
        <v>5</v>
      </c>
      <c r="E362" s="285" t="s">
        <v>361</v>
      </c>
      <c r="F362" s="285"/>
      <c r="G362" s="285">
        <v>0</v>
      </c>
      <c r="H362" s="285">
        <v>0</v>
      </c>
      <c r="I362" s="285">
        <v>0</v>
      </c>
      <c r="J362" s="285">
        <v>0</v>
      </c>
      <c r="K362" s="285">
        <v>0</v>
      </c>
      <c r="L362" s="285">
        <v>0</v>
      </c>
      <c r="M362" s="285">
        <v>0</v>
      </c>
      <c r="N362" s="285">
        <v>0</v>
      </c>
      <c r="O362" s="285">
        <v>0</v>
      </c>
      <c r="P362" s="285">
        <v>0</v>
      </c>
      <c r="Q362" s="285">
        <v>0</v>
      </c>
      <c r="R362" s="285">
        <v>0</v>
      </c>
      <c r="S362" s="285">
        <v>0</v>
      </c>
      <c r="T362" s="285">
        <v>0</v>
      </c>
      <c r="U362" s="285">
        <v>0</v>
      </c>
      <c r="V362" s="285">
        <v>0</v>
      </c>
      <c r="W362" s="285">
        <v>0</v>
      </c>
      <c r="X362" s="285">
        <v>0</v>
      </c>
      <c r="Y362" s="285">
        <v>0</v>
      </c>
      <c r="Z362" s="285">
        <v>0</v>
      </c>
      <c r="AA362" s="285">
        <v>0</v>
      </c>
      <c r="AB362" s="285">
        <v>869.96</v>
      </c>
      <c r="AC362" s="285">
        <v>0</v>
      </c>
      <c r="AD362" s="285">
        <v>0</v>
      </c>
      <c r="AE362" s="285">
        <v>516.58000000000004</v>
      </c>
      <c r="AF362" s="285">
        <v>183.3</v>
      </c>
      <c r="AG362" s="285">
        <v>590.34</v>
      </c>
      <c r="AH362" s="285">
        <v>0</v>
      </c>
      <c r="AI362" s="285">
        <v>0</v>
      </c>
      <c r="AJ362" s="285">
        <v>0</v>
      </c>
      <c r="AK362" s="285">
        <v>0</v>
      </c>
      <c r="AL362" s="285">
        <v>0</v>
      </c>
      <c r="AM362" s="285">
        <v>0</v>
      </c>
      <c r="AN362" s="285">
        <v>433.2</v>
      </c>
      <c r="AO362" s="285">
        <v>369.35</v>
      </c>
      <c r="AP362" s="285">
        <v>355.71</v>
      </c>
      <c r="AQ362" s="285">
        <v>181.37</v>
      </c>
      <c r="AR362" s="285">
        <v>0</v>
      </c>
      <c r="AS362" s="285">
        <v>0</v>
      </c>
      <c r="AT362" s="285">
        <v>0</v>
      </c>
      <c r="AU362" s="285">
        <v>0</v>
      </c>
      <c r="AV362" s="285">
        <v>0</v>
      </c>
    </row>
    <row r="363" spans="1:48" x14ac:dyDescent="0.35">
      <c r="A363" s="285" t="s">
        <v>10</v>
      </c>
      <c r="B363" s="285">
        <v>1</v>
      </c>
      <c r="C363" s="285">
        <v>7034</v>
      </c>
      <c r="D363" s="285">
        <v>5</v>
      </c>
      <c r="E363" s="285" t="s">
        <v>362</v>
      </c>
      <c r="F363" s="285"/>
      <c r="G363" s="285">
        <v>0</v>
      </c>
      <c r="H363" s="285">
        <v>0</v>
      </c>
      <c r="I363" s="285">
        <v>0</v>
      </c>
      <c r="J363" s="285">
        <v>0</v>
      </c>
      <c r="K363" s="285">
        <v>0</v>
      </c>
      <c r="L363" s="285">
        <v>147.66999999999999</v>
      </c>
      <c r="M363" s="285">
        <v>47.5</v>
      </c>
      <c r="N363" s="285">
        <v>86.2</v>
      </c>
      <c r="O363" s="285">
        <v>0</v>
      </c>
      <c r="P363" s="285">
        <v>527.35</v>
      </c>
      <c r="Q363" s="285">
        <v>319.42</v>
      </c>
      <c r="R363" s="285">
        <v>1109.3800000000001</v>
      </c>
      <c r="S363" s="285">
        <v>0</v>
      </c>
      <c r="T363" s="285">
        <v>0</v>
      </c>
      <c r="U363" s="285">
        <v>0</v>
      </c>
      <c r="V363" s="285">
        <v>0</v>
      </c>
      <c r="W363" s="285">
        <v>0</v>
      </c>
      <c r="X363" s="285">
        <v>0</v>
      </c>
      <c r="Y363" s="285">
        <v>0</v>
      </c>
      <c r="Z363" s="285">
        <v>0</v>
      </c>
      <c r="AA363" s="285">
        <v>724.37</v>
      </c>
      <c r="AB363" s="285">
        <v>0</v>
      </c>
      <c r="AC363" s="285">
        <v>0</v>
      </c>
      <c r="AD363" s="285">
        <v>0</v>
      </c>
      <c r="AE363" s="285">
        <v>0</v>
      </c>
      <c r="AF363" s="285">
        <v>0</v>
      </c>
      <c r="AG363" s="285">
        <v>1500</v>
      </c>
      <c r="AH363" s="285">
        <v>0</v>
      </c>
      <c r="AI363" s="285">
        <v>0</v>
      </c>
      <c r="AJ363" s="285">
        <v>0</v>
      </c>
      <c r="AK363" s="285">
        <v>0</v>
      </c>
      <c r="AL363" s="285">
        <v>0</v>
      </c>
      <c r="AM363" s="285">
        <v>0</v>
      </c>
      <c r="AN363" s="285">
        <v>340.45</v>
      </c>
      <c r="AO363" s="285">
        <v>1643.6</v>
      </c>
      <c r="AP363" s="285">
        <v>0</v>
      </c>
      <c r="AQ363" s="285">
        <v>0</v>
      </c>
      <c r="AR363" s="285">
        <v>0</v>
      </c>
      <c r="AS363" s="285">
        <v>0</v>
      </c>
      <c r="AT363" s="285">
        <v>0</v>
      </c>
      <c r="AU363" s="285">
        <v>0</v>
      </c>
      <c r="AV363" s="285">
        <v>0</v>
      </c>
    </row>
    <row r="364" spans="1:48" x14ac:dyDescent="0.35">
      <c r="A364" s="285" t="s">
        <v>10</v>
      </c>
      <c r="B364" s="285">
        <v>1</v>
      </c>
      <c r="C364" s="285">
        <v>7035</v>
      </c>
      <c r="D364" s="285">
        <v>5</v>
      </c>
      <c r="E364" s="285" t="s">
        <v>363</v>
      </c>
      <c r="F364" s="285"/>
      <c r="G364" s="285">
        <v>0</v>
      </c>
      <c r="H364" s="285">
        <v>0</v>
      </c>
      <c r="I364" s="285">
        <v>0</v>
      </c>
      <c r="J364" s="285">
        <v>0</v>
      </c>
      <c r="K364" s="285">
        <v>0</v>
      </c>
      <c r="L364" s="285">
        <v>0</v>
      </c>
      <c r="M364" s="285">
        <v>1856.04</v>
      </c>
      <c r="N364" s="285">
        <v>0</v>
      </c>
      <c r="O364" s="285">
        <v>0</v>
      </c>
      <c r="P364" s="285">
        <v>0</v>
      </c>
      <c r="Q364" s="285">
        <v>1144</v>
      </c>
      <c r="R364" s="285">
        <v>0</v>
      </c>
      <c r="S364" s="285">
        <v>0</v>
      </c>
      <c r="T364" s="285">
        <v>0</v>
      </c>
      <c r="U364" s="285">
        <v>0</v>
      </c>
      <c r="V364" s="285">
        <v>0</v>
      </c>
      <c r="W364" s="285">
        <v>0</v>
      </c>
      <c r="X364" s="285">
        <v>0</v>
      </c>
      <c r="Y364" s="285">
        <v>0</v>
      </c>
      <c r="Z364" s="285">
        <v>0</v>
      </c>
      <c r="AA364" s="285">
        <v>0</v>
      </c>
      <c r="AB364" s="285">
        <v>0</v>
      </c>
      <c r="AC364" s="285">
        <v>1689.82</v>
      </c>
      <c r="AD364" s="285">
        <v>0</v>
      </c>
      <c r="AE364" s="285">
        <v>0</v>
      </c>
      <c r="AF364" s="285">
        <v>0</v>
      </c>
      <c r="AG364" s="285">
        <v>310</v>
      </c>
      <c r="AH364" s="285">
        <v>0</v>
      </c>
      <c r="AI364" s="285">
        <v>0</v>
      </c>
      <c r="AJ364" s="285">
        <v>0</v>
      </c>
      <c r="AK364" s="285">
        <v>0</v>
      </c>
      <c r="AL364" s="285">
        <v>0</v>
      </c>
      <c r="AM364" s="285">
        <v>0</v>
      </c>
      <c r="AN364" s="285">
        <v>0</v>
      </c>
      <c r="AO364" s="285">
        <v>0</v>
      </c>
      <c r="AP364" s="285">
        <v>200.85</v>
      </c>
      <c r="AQ364" s="285">
        <v>0</v>
      </c>
      <c r="AR364" s="285">
        <v>0</v>
      </c>
      <c r="AS364" s="285">
        <v>0</v>
      </c>
      <c r="AT364" s="285">
        <v>0</v>
      </c>
      <c r="AU364" s="285">
        <v>0</v>
      </c>
      <c r="AV364" s="285">
        <v>0</v>
      </c>
    </row>
    <row r="365" spans="1:48" x14ac:dyDescent="0.35">
      <c r="A365" s="285" t="s">
        <v>10</v>
      </c>
      <c r="B365" s="285">
        <v>1</v>
      </c>
      <c r="C365" s="285">
        <v>7036</v>
      </c>
      <c r="D365" s="285">
        <v>5</v>
      </c>
      <c r="E365" s="285" t="s">
        <v>364</v>
      </c>
      <c r="F365" s="285"/>
      <c r="G365" s="285">
        <v>0</v>
      </c>
      <c r="H365" s="285">
        <v>0</v>
      </c>
      <c r="I365" s="285">
        <v>0</v>
      </c>
      <c r="J365" s="285">
        <v>0</v>
      </c>
      <c r="K365" s="285">
        <v>0</v>
      </c>
      <c r="L365" s="285">
        <v>0</v>
      </c>
      <c r="M365" s="285">
        <v>0</v>
      </c>
      <c r="N365" s="285">
        <v>0</v>
      </c>
      <c r="O365" s="285">
        <v>0</v>
      </c>
      <c r="P365" s="285">
        <v>0</v>
      </c>
      <c r="Q365" s="285">
        <v>0</v>
      </c>
      <c r="R365" s="285">
        <v>8000</v>
      </c>
      <c r="S365" s="285">
        <v>0</v>
      </c>
      <c r="T365" s="285">
        <v>0</v>
      </c>
      <c r="U365" s="285">
        <v>0</v>
      </c>
      <c r="V365" s="285">
        <v>0</v>
      </c>
      <c r="W365" s="285">
        <v>0</v>
      </c>
      <c r="X365" s="285">
        <v>0</v>
      </c>
      <c r="Y365" s="285">
        <v>0</v>
      </c>
      <c r="Z365" s="285">
        <v>0</v>
      </c>
      <c r="AA365" s="285">
        <v>0</v>
      </c>
      <c r="AB365" s="285">
        <v>0</v>
      </c>
      <c r="AC365" s="285">
        <v>0</v>
      </c>
      <c r="AD365" s="285">
        <v>10267.31</v>
      </c>
      <c r="AE365" s="285">
        <v>0</v>
      </c>
      <c r="AF365" s="285">
        <v>0</v>
      </c>
      <c r="AG365" s="285">
        <v>1698.47</v>
      </c>
      <c r="AH365" s="285">
        <v>0</v>
      </c>
      <c r="AI365" s="285">
        <v>0</v>
      </c>
      <c r="AJ365" s="285">
        <v>0</v>
      </c>
      <c r="AK365" s="285">
        <v>0</v>
      </c>
      <c r="AL365" s="285">
        <v>0</v>
      </c>
      <c r="AM365" s="285">
        <v>0</v>
      </c>
      <c r="AN365" s="285">
        <v>0</v>
      </c>
      <c r="AO365" s="285">
        <v>0</v>
      </c>
      <c r="AP365" s="285">
        <v>0</v>
      </c>
      <c r="AQ365" s="285">
        <v>0</v>
      </c>
      <c r="AR365" s="285">
        <v>0</v>
      </c>
      <c r="AS365" s="285">
        <v>0</v>
      </c>
      <c r="AT365" s="285">
        <v>0</v>
      </c>
      <c r="AU365" s="285">
        <v>0</v>
      </c>
      <c r="AV365" s="285">
        <v>0</v>
      </c>
    </row>
    <row r="366" spans="1:48" x14ac:dyDescent="0.35">
      <c r="A366" s="285" t="s">
        <v>10</v>
      </c>
      <c r="B366" s="285">
        <v>1</v>
      </c>
      <c r="C366" s="285">
        <v>7037</v>
      </c>
      <c r="D366" s="285">
        <v>5</v>
      </c>
      <c r="E366" s="285" t="s">
        <v>365</v>
      </c>
      <c r="F366" s="285"/>
      <c r="G366" s="285">
        <v>0</v>
      </c>
      <c r="H366" s="285">
        <v>0</v>
      </c>
      <c r="I366" s="285">
        <v>0</v>
      </c>
      <c r="J366" s="285">
        <v>0</v>
      </c>
      <c r="K366" s="285">
        <v>0</v>
      </c>
      <c r="L366" s="285">
        <v>0</v>
      </c>
      <c r="M366" s="285">
        <v>415.33</v>
      </c>
      <c r="N366" s="285">
        <v>100</v>
      </c>
      <c r="O366" s="285">
        <v>155</v>
      </c>
      <c r="P366" s="285">
        <v>514.27</v>
      </c>
      <c r="Q366" s="285">
        <v>300</v>
      </c>
      <c r="R366" s="285">
        <v>275</v>
      </c>
      <c r="S366" s="285">
        <v>-30</v>
      </c>
      <c r="T366" s="285">
        <v>0</v>
      </c>
      <c r="U366" s="285">
        <v>0</v>
      </c>
      <c r="V366" s="285">
        <v>0</v>
      </c>
      <c r="W366" s="285">
        <v>0</v>
      </c>
      <c r="X366" s="285">
        <v>0</v>
      </c>
      <c r="Y366" s="285">
        <v>0</v>
      </c>
      <c r="Z366" s="285">
        <v>0</v>
      </c>
      <c r="AA366" s="285">
        <v>551.37</v>
      </c>
      <c r="AB366" s="285">
        <v>55</v>
      </c>
      <c r="AC366" s="285">
        <v>320.27999999999997</v>
      </c>
      <c r="AD366" s="285">
        <v>485</v>
      </c>
      <c r="AE366" s="285">
        <v>210</v>
      </c>
      <c r="AF366" s="285">
        <v>0</v>
      </c>
      <c r="AG366" s="285">
        <v>250</v>
      </c>
      <c r="AH366" s="285">
        <v>0</v>
      </c>
      <c r="AI366" s="285">
        <v>0</v>
      </c>
      <c r="AJ366" s="285">
        <v>0</v>
      </c>
      <c r="AK366" s="285">
        <v>0</v>
      </c>
      <c r="AL366" s="285">
        <v>0</v>
      </c>
      <c r="AM366" s="285">
        <v>0</v>
      </c>
      <c r="AN366" s="285">
        <v>492.31</v>
      </c>
      <c r="AO366" s="285">
        <v>575</v>
      </c>
      <c r="AP366" s="285">
        <v>0</v>
      </c>
      <c r="AQ366" s="285">
        <v>0</v>
      </c>
      <c r="AR366" s="285">
        <v>0</v>
      </c>
      <c r="AS366" s="285">
        <v>0</v>
      </c>
      <c r="AT366" s="285">
        <v>0</v>
      </c>
      <c r="AU366" s="285">
        <v>0</v>
      </c>
      <c r="AV366" s="285">
        <v>0</v>
      </c>
    </row>
    <row r="367" spans="1:48" x14ac:dyDescent="0.35">
      <c r="A367" s="285" t="s">
        <v>10</v>
      </c>
      <c r="B367" s="285">
        <v>1</v>
      </c>
      <c r="C367" s="285">
        <v>7038</v>
      </c>
      <c r="D367" s="285">
        <v>5</v>
      </c>
      <c r="E367" s="285" t="s">
        <v>366</v>
      </c>
      <c r="F367" s="285"/>
      <c r="G367" s="285">
        <v>0</v>
      </c>
      <c r="H367" s="285">
        <v>0</v>
      </c>
      <c r="I367" s="285">
        <v>0</v>
      </c>
      <c r="J367" s="285">
        <v>0</v>
      </c>
      <c r="K367" s="285">
        <v>0</v>
      </c>
      <c r="L367" s="285">
        <v>0</v>
      </c>
      <c r="M367" s="285">
        <v>0</v>
      </c>
      <c r="N367" s="285">
        <v>0</v>
      </c>
      <c r="O367" s="285">
        <v>0</v>
      </c>
      <c r="P367" s="285">
        <v>0</v>
      </c>
      <c r="Q367" s="285">
        <v>0</v>
      </c>
      <c r="R367" s="285">
        <v>0</v>
      </c>
      <c r="S367" s="285">
        <v>0</v>
      </c>
      <c r="T367" s="285">
        <v>0</v>
      </c>
      <c r="U367" s="285">
        <v>0</v>
      </c>
      <c r="V367" s="285">
        <v>0</v>
      </c>
      <c r="W367" s="285">
        <v>0</v>
      </c>
      <c r="X367" s="285">
        <v>0</v>
      </c>
      <c r="Y367" s="285">
        <v>0</v>
      </c>
      <c r="Z367" s="285">
        <v>0</v>
      </c>
      <c r="AA367" s="285">
        <v>0</v>
      </c>
      <c r="AB367" s="285">
        <v>0</v>
      </c>
      <c r="AC367" s="285">
        <v>0</v>
      </c>
      <c r="AD367" s="285">
        <v>0</v>
      </c>
      <c r="AE367" s="285">
        <v>0</v>
      </c>
      <c r="AF367" s="285">
        <v>0</v>
      </c>
      <c r="AG367" s="285">
        <v>0</v>
      </c>
      <c r="AH367" s="285">
        <v>0</v>
      </c>
      <c r="AI367" s="285">
        <v>0</v>
      </c>
      <c r="AJ367" s="285">
        <v>0</v>
      </c>
      <c r="AK367" s="285">
        <v>0</v>
      </c>
      <c r="AL367" s="285">
        <v>0</v>
      </c>
      <c r="AM367" s="285">
        <v>0</v>
      </c>
      <c r="AN367" s="285">
        <v>0</v>
      </c>
      <c r="AO367" s="285">
        <v>0</v>
      </c>
      <c r="AP367" s="285">
        <v>0</v>
      </c>
      <c r="AQ367" s="285">
        <v>0</v>
      </c>
      <c r="AR367" s="285">
        <v>0</v>
      </c>
      <c r="AS367" s="285">
        <v>0</v>
      </c>
      <c r="AT367" s="285">
        <v>0</v>
      </c>
      <c r="AU367" s="285">
        <v>0</v>
      </c>
      <c r="AV367" s="285">
        <v>0</v>
      </c>
    </row>
    <row r="368" spans="1:48" x14ac:dyDescent="0.35">
      <c r="A368" s="285" t="s">
        <v>10</v>
      </c>
      <c r="B368" s="285">
        <v>1</v>
      </c>
      <c r="C368" s="285">
        <v>7039</v>
      </c>
      <c r="D368" s="285">
        <v>5</v>
      </c>
      <c r="E368" s="285" t="s">
        <v>367</v>
      </c>
      <c r="F368" s="285"/>
      <c r="G368" s="285">
        <v>0</v>
      </c>
      <c r="H368" s="285">
        <v>0</v>
      </c>
      <c r="I368" s="285">
        <v>0</v>
      </c>
      <c r="J368" s="285">
        <v>0</v>
      </c>
      <c r="K368" s="285">
        <v>0</v>
      </c>
      <c r="L368" s="285">
        <v>0</v>
      </c>
      <c r="M368" s="285">
        <v>0</v>
      </c>
      <c r="N368" s="285">
        <v>0</v>
      </c>
      <c r="O368" s="285">
        <v>0</v>
      </c>
      <c r="P368" s="285">
        <v>0</v>
      </c>
      <c r="Q368" s="285">
        <v>0</v>
      </c>
      <c r="R368" s="285">
        <v>0</v>
      </c>
      <c r="S368" s="285">
        <v>0</v>
      </c>
      <c r="T368" s="285">
        <v>0</v>
      </c>
      <c r="U368" s="285">
        <v>0</v>
      </c>
      <c r="V368" s="285">
        <v>0</v>
      </c>
      <c r="W368" s="285">
        <v>0</v>
      </c>
      <c r="X368" s="285">
        <v>0</v>
      </c>
      <c r="Y368" s="285">
        <v>0</v>
      </c>
      <c r="Z368" s="285">
        <v>0</v>
      </c>
      <c r="AA368" s="285">
        <v>0</v>
      </c>
      <c r="AB368" s="285">
        <v>0</v>
      </c>
      <c r="AC368" s="285">
        <v>0</v>
      </c>
      <c r="AD368" s="285">
        <v>0</v>
      </c>
      <c r="AE368" s="285">
        <v>0</v>
      </c>
      <c r="AF368" s="285">
        <v>0</v>
      </c>
      <c r="AG368" s="285">
        <v>0</v>
      </c>
      <c r="AH368" s="285">
        <v>0</v>
      </c>
      <c r="AI368" s="285">
        <v>0</v>
      </c>
      <c r="AJ368" s="285">
        <v>0</v>
      </c>
      <c r="AK368" s="285">
        <v>0</v>
      </c>
      <c r="AL368" s="285">
        <v>0</v>
      </c>
      <c r="AM368" s="285">
        <v>85.96</v>
      </c>
      <c r="AN368" s="285">
        <v>343.44</v>
      </c>
      <c r="AO368" s="285">
        <v>170.24</v>
      </c>
      <c r="AP368" s="285">
        <v>0</v>
      </c>
      <c r="AQ368" s="285">
        <v>0</v>
      </c>
      <c r="AR368" s="285">
        <v>0</v>
      </c>
      <c r="AS368" s="285">
        <v>0</v>
      </c>
      <c r="AT368" s="285">
        <v>0</v>
      </c>
      <c r="AU368" s="285">
        <v>0</v>
      </c>
      <c r="AV368" s="285">
        <v>0</v>
      </c>
    </row>
    <row r="369" spans="1:48" x14ac:dyDescent="0.35">
      <c r="A369" s="285" t="s">
        <v>10</v>
      </c>
      <c r="B369" s="285">
        <v>1</v>
      </c>
      <c r="C369" s="285">
        <v>7040</v>
      </c>
      <c r="D369" s="285">
        <v>5</v>
      </c>
      <c r="E369" s="285" t="s">
        <v>368</v>
      </c>
      <c r="F369" s="285"/>
      <c r="G369" s="285">
        <v>0</v>
      </c>
      <c r="H369" s="285">
        <v>0</v>
      </c>
      <c r="I369" s="285">
        <v>0</v>
      </c>
      <c r="J369" s="285">
        <v>0</v>
      </c>
      <c r="K369" s="285">
        <v>0</v>
      </c>
      <c r="L369" s="285">
        <v>0</v>
      </c>
      <c r="M369" s="285">
        <v>0</v>
      </c>
      <c r="N369" s="285">
        <v>0</v>
      </c>
      <c r="O369" s="285">
        <v>33.93</v>
      </c>
      <c r="P369" s="285">
        <v>0</v>
      </c>
      <c r="Q369" s="285">
        <v>98.5</v>
      </c>
      <c r="R369" s="285">
        <v>0</v>
      </c>
      <c r="S369" s="285">
        <v>417.47</v>
      </c>
      <c r="T369" s="285">
        <v>0</v>
      </c>
      <c r="U369" s="285">
        <v>0</v>
      </c>
      <c r="V369" s="285">
        <v>0</v>
      </c>
      <c r="W369" s="285">
        <v>0</v>
      </c>
      <c r="X369" s="285">
        <v>0</v>
      </c>
      <c r="Y369" s="285">
        <v>0</v>
      </c>
      <c r="Z369" s="285">
        <v>0</v>
      </c>
      <c r="AA369" s="285">
        <v>0</v>
      </c>
      <c r="AB369" s="285">
        <v>0</v>
      </c>
      <c r="AC369" s="285">
        <v>164.3</v>
      </c>
      <c r="AD369" s="285">
        <v>86</v>
      </c>
      <c r="AE369" s="285">
        <v>144.03</v>
      </c>
      <c r="AF369" s="285">
        <v>223.24</v>
      </c>
      <c r="AG369" s="285">
        <v>172.46</v>
      </c>
      <c r="AH369" s="285">
        <v>0</v>
      </c>
      <c r="AI369" s="285">
        <v>0</v>
      </c>
      <c r="AJ369" s="285">
        <v>0</v>
      </c>
      <c r="AK369" s="285">
        <v>0</v>
      </c>
      <c r="AL369" s="285">
        <v>0</v>
      </c>
      <c r="AM369" s="285">
        <v>0</v>
      </c>
      <c r="AN369" s="285">
        <v>24.06</v>
      </c>
      <c r="AO369" s="285">
        <v>150</v>
      </c>
      <c r="AP369" s="285">
        <v>60</v>
      </c>
      <c r="AQ369" s="285">
        <v>0</v>
      </c>
      <c r="AR369" s="285">
        <v>0</v>
      </c>
      <c r="AS369" s="285">
        <v>0</v>
      </c>
      <c r="AT369" s="285">
        <v>0</v>
      </c>
      <c r="AU369" s="285">
        <v>0</v>
      </c>
      <c r="AV369" s="285">
        <v>0</v>
      </c>
    </row>
    <row r="370" spans="1:48" x14ac:dyDescent="0.35">
      <c r="A370" s="285" t="s">
        <v>10</v>
      </c>
      <c r="B370" s="285">
        <v>1</v>
      </c>
      <c r="C370" s="285">
        <v>7041</v>
      </c>
      <c r="D370" s="285">
        <v>5</v>
      </c>
      <c r="E370" s="285" t="s">
        <v>369</v>
      </c>
      <c r="F370" s="285"/>
      <c r="G370" s="285">
        <v>0</v>
      </c>
      <c r="H370" s="285">
        <v>0</v>
      </c>
      <c r="I370" s="285">
        <v>0</v>
      </c>
      <c r="J370" s="285">
        <v>0</v>
      </c>
      <c r="K370" s="285">
        <v>0</v>
      </c>
      <c r="L370" s="285">
        <v>0</v>
      </c>
      <c r="M370" s="285">
        <v>0</v>
      </c>
      <c r="N370" s="285">
        <v>0</v>
      </c>
      <c r="O370" s="285">
        <v>57.49</v>
      </c>
      <c r="P370" s="285">
        <v>0</v>
      </c>
      <c r="Q370" s="285">
        <v>0</v>
      </c>
      <c r="R370" s="285">
        <v>304.87</v>
      </c>
      <c r="S370" s="285">
        <v>1178.33</v>
      </c>
      <c r="T370" s="285">
        <v>0</v>
      </c>
      <c r="U370" s="285">
        <v>0</v>
      </c>
      <c r="V370" s="285">
        <v>0</v>
      </c>
      <c r="W370" s="285">
        <v>0</v>
      </c>
      <c r="X370" s="285">
        <v>0</v>
      </c>
      <c r="Y370" s="285">
        <v>0</v>
      </c>
      <c r="Z370" s="285">
        <v>0</v>
      </c>
      <c r="AA370" s="285">
        <v>0</v>
      </c>
      <c r="AB370" s="285">
        <v>0</v>
      </c>
      <c r="AC370" s="285">
        <v>0</v>
      </c>
      <c r="AD370" s="285">
        <v>0</v>
      </c>
      <c r="AE370" s="285">
        <v>0</v>
      </c>
      <c r="AF370" s="285">
        <v>0</v>
      </c>
      <c r="AG370" s="285">
        <v>258.8</v>
      </c>
      <c r="AH370" s="285">
        <v>0</v>
      </c>
      <c r="AI370" s="285">
        <v>0</v>
      </c>
      <c r="AJ370" s="285">
        <v>0</v>
      </c>
      <c r="AK370" s="285">
        <v>0</v>
      </c>
      <c r="AL370" s="285">
        <v>0</v>
      </c>
      <c r="AM370" s="285">
        <v>0</v>
      </c>
      <c r="AN370" s="285">
        <v>0</v>
      </c>
      <c r="AO370" s="285">
        <v>0</v>
      </c>
      <c r="AP370" s="285">
        <v>0</v>
      </c>
      <c r="AQ370" s="285">
        <v>0</v>
      </c>
      <c r="AR370" s="285">
        <v>0</v>
      </c>
      <c r="AS370" s="285">
        <v>0</v>
      </c>
      <c r="AT370" s="285">
        <v>0</v>
      </c>
      <c r="AU370" s="285">
        <v>0</v>
      </c>
      <c r="AV370" s="285">
        <v>0</v>
      </c>
    </row>
    <row r="371" spans="1:48" x14ac:dyDescent="0.35">
      <c r="A371" s="285" t="s">
        <v>10</v>
      </c>
      <c r="B371" s="285">
        <v>1</v>
      </c>
      <c r="C371" s="285">
        <v>7042</v>
      </c>
      <c r="D371" s="285">
        <v>5</v>
      </c>
      <c r="E371" s="285" t="s">
        <v>370</v>
      </c>
      <c r="F371" s="285"/>
      <c r="G371" s="285">
        <v>0</v>
      </c>
      <c r="H371" s="285">
        <v>0</v>
      </c>
      <c r="I371" s="285">
        <v>0</v>
      </c>
      <c r="J371" s="285">
        <v>0</v>
      </c>
      <c r="K371" s="285">
        <v>0</v>
      </c>
      <c r="L371" s="285">
        <v>0</v>
      </c>
      <c r="M371" s="285">
        <v>0</v>
      </c>
      <c r="N371" s="285">
        <v>0</v>
      </c>
      <c r="O371" s="285">
        <v>0</v>
      </c>
      <c r="P371" s="285">
        <v>0</v>
      </c>
      <c r="Q371" s="285">
        <v>0</v>
      </c>
      <c r="R371" s="285">
        <v>0</v>
      </c>
      <c r="S371" s="285">
        <v>940.5</v>
      </c>
      <c r="T371" s="285">
        <v>0</v>
      </c>
      <c r="U371" s="285">
        <v>0</v>
      </c>
      <c r="V371" s="285">
        <v>0</v>
      </c>
      <c r="W371" s="285">
        <v>0</v>
      </c>
      <c r="X371" s="285">
        <v>0</v>
      </c>
      <c r="Y371" s="285">
        <v>0</v>
      </c>
      <c r="Z371" s="285">
        <v>0</v>
      </c>
      <c r="AA371" s="285">
        <v>0</v>
      </c>
      <c r="AB371" s="285">
        <v>0</v>
      </c>
      <c r="AC371" s="285">
        <v>0</v>
      </c>
      <c r="AD371" s="285">
        <v>528.26</v>
      </c>
      <c r="AE371" s="285">
        <v>0</v>
      </c>
      <c r="AF371" s="285">
        <v>0</v>
      </c>
      <c r="AG371" s="285">
        <v>0</v>
      </c>
      <c r="AH371" s="285">
        <v>0</v>
      </c>
      <c r="AI371" s="285">
        <v>0</v>
      </c>
      <c r="AJ371" s="285">
        <v>0</v>
      </c>
      <c r="AK371" s="285">
        <v>0</v>
      </c>
      <c r="AL371" s="285">
        <v>0</v>
      </c>
      <c r="AM371" s="285">
        <v>0</v>
      </c>
      <c r="AN371" s="285">
        <v>0</v>
      </c>
      <c r="AO371" s="285">
        <v>0</v>
      </c>
      <c r="AP371" s="285">
        <v>0</v>
      </c>
      <c r="AQ371" s="285">
        <v>0</v>
      </c>
      <c r="AR371" s="285">
        <v>0</v>
      </c>
      <c r="AS371" s="285">
        <v>0</v>
      </c>
      <c r="AT371" s="285">
        <v>0</v>
      </c>
      <c r="AU371" s="285">
        <v>0</v>
      </c>
      <c r="AV371" s="285">
        <v>0</v>
      </c>
    </row>
    <row r="372" spans="1:48" x14ac:dyDescent="0.35">
      <c r="A372" s="285" t="s">
        <v>10</v>
      </c>
      <c r="B372" s="285">
        <v>1</v>
      </c>
      <c r="C372" s="285">
        <v>7043</v>
      </c>
      <c r="D372" s="285">
        <v>5</v>
      </c>
      <c r="E372" s="285" t="s">
        <v>371</v>
      </c>
      <c r="F372" s="285"/>
      <c r="G372" s="285">
        <v>0</v>
      </c>
      <c r="H372" s="285">
        <v>0</v>
      </c>
      <c r="I372" s="285">
        <v>0</v>
      </c>
      <c r="J372" s="285">
        <v>0</v>
      </c>
      <c r="K372" s="285">
        <v>0</v>
      </c>
      <c r="L372" s="285">
        <v>0</v>
      </c>
      <c r="M372" s="285">
        <v>0</v>
      </c>
      <c r="N372" s="285">
        <v>0</v>
      </c>
      <c r="O372" s="285">
        <v>0</v>
      </c>
      <c r="P372" s="285">
        <v>0</v>
      </c>
      <c r="Q372" s="285">
        <v>0</v>
      </c>
      <c r="R372" s="285">
        <v>0</v>
      </c>
      <c r="S372" s="285">
        <v>0</v>
      </c>
      <c r="T372" s="285">
        <v>0</v>
      </c>
      <c r="U372" s="285">
        <v>0</v>
      </c>
      <c r="V372" s="285">
        <v>0</v>
      </c>
      <c r="W372" s="285">
        <v>0</v>
      </c>
      <c r="X372" s="285">
        <v>0</v>
      </c>
      <c r="Y372" s="285">
        <v>0</v>
      </c>
      <c r="Z372" s="285">
        <v>0</v>
      </c>
      <c r="AA372" s="285">
        <v>0</v>
      </c>
      <c r="AB372" s="285">
        <v>0</v>
      </c>
      <c r="AC372" s="285">
        <v>0</v>
      </c>
      <c r="AD372" s="285">
        <v>0</v>
      </c>
      <c r="AE372" s="285">
        <v>0</v>
      </c>
      <c r="AF372" s="285">
        <v>0</v>
      </c>
      <c r="AG372" s="285">
        <v>0</v>
      </c>
      <c r="AH372" s="285">
        <v>0</v>
      </c>
      <c r="AI372" s="285">
        <v>0</v>
      </c>
      <c r="AJ372" s="285">
        <v>0</v>
      </c>
      <c r="AK372" s="285">
        <v>0</v>
      </c>
      <c r="AL372" s="285">
        <v>0</v>
      </c>
      <c r="AM372" s="285">
        <v>0</v>
      </c>
      <c r="AN372" s="285">
        <v>0</v>
      </c>
      <c r="AO372" s="285">
        <v>0</v>
      </c>
      <c r="AP372" s="285">
        <v>0</v>
      </c>
      <c r="AQ372" s="285">
        <v>0</v>
      </c>
      <c r="AR372" s="285">
        <v>0</v>
      </c>
      <c r="AS372" s="285">
        <v>0</v>
      </c>
      <c r="AT372" s="285">
        <v>0</v>
      </c>
      <c r="AU372" s="285">
        <v>0</v>
      </c>
      <c r="AV372" s="285">
        <v>0</v>
      </c>
    </row>
    <row r="373" spans="1:48" x14ac:dyDescent="0.35">
      <c r="A373" s="285" t="s">
        <v>10</v>
      </c>
      <c r="B373" s="285">
        <v>1</v>
      </c>
      <c r="C373" s="285">
        <v>7044</v>
      </c>
      <c r="D373" s="285">
        <v>5</v>
      </c>
      <c r="E373" s="285" t="s">
        <v>372</v>
      </c>
      <c r="F373" s="285"/>
      <c r="G373" s="285">
        <v>0</v>
      </c>
      <c r="H373" s="285">
        <v>0</v>
      </c>
      <c r="I373" s="285">
        <v>0</v>
      </c>
      <c r="J373" s="285">
        <v>0</v>
      </c>
      <c r="K373" s="285">
        <v>1852.05</v>
      </c>
      <c r="L373" s="285">
        <v>0</v>
      </c>
      <c r="M373" s="285">
        <v>0</v>
      </c>
      <c r="N373" s="285">
        <v>0</v>
      </c>
      <c r="O373" s="285">
        <v>0</v>
      </c>
      <c r="P373" s="285">
        <v>0</v>
      </c>
      <c r="Q373" s="285">
        <v>0</v>
      </c>
      <c r="R373" s="285">
        <v>0</v>
      </c>
      <c r="S373" s="285">
        <v>0</v>
      </c>
      <c r="T373" s="285">
        <v>0</v>
      </c>
      <c r="U373" s="285">
        <v>0</v>
      </c>
      <c r="V373" s="285">
        <v>0</v>
      </c>
      <c r="W373" s="285">
        <v>0</v>
      </c>
      <c r="X373" s="285">
        <v>0</v>
      </c>
      <c r="Y373" s="285">
        <v>400</v>
      </c>
      <c r="Z373" s="285">
        <v>0</v>
      </c>
      <c r="AA373" s="285">
        <v>0</v>
      </c>
      <c r="AB373" s="285">
        <v>0</v>
      </c>
      <c r="AC373" s="285">
        <v>0</v>
      </c>
      <c r="AD373" s="285">
        <v>805</v>
      </c>
      <c r="AE373" s="285">
        <v>0</v>
      </c>
      <c r="AF373" s="285">
        <v>0</v>
      </c>
      <c r="AG373" s="285">
        <v>0</v>
      </c>
      <c r="AH373" s="285">
        <v>0</v>
      </c>
      <c r="AI373" s="285">
        <v>0</v>
      </c>
      <c r="AJ373" s="285">
        <v>0</v>
      </c>
      <c r="AK373" s="285">
        <v>0</v>
      </c>
      <c r="AL373" s="285">
        <v>0</v>
      </c>
      <c r="AM373" s="285">
        <v>0</v>
      </c>
      <c r="AN373" s="285">
        <v>0</v>
      </c>
      <c r="AO373" s="285">
        <v>0</v>
      </c>
      <c r="AP373" s="285">
        <v>0</v>
      </c>
      <c r="AQ373" s="285">
        <v>0</v>
      </c>
      <c r="AR373" s="285">
        <v>0</v>
      </c>
      <c r="AS373" s="285">
        <v>0</v>
      </c>
      <c r="AT373" s="285">
        <v>0</v>
      </c>
      <c r="AU373" s="285">
        <v>0</v>
      </c>
      <c r="AV373" s="285">
        <v>0</v>
      </c>
    </row>
    <row r="374" spans="1:48" x14ac:dyDescent="0.35">
      <c r="A374" s="285" t="s">
        <v>10</v>
      </c>
      <c r="B374" s="285">
        <v>1</v>
      </c>
      <c r="C374" s="285">
        <v>7045</v>
      </c>
      <c r="D374" s="285">
        <v>5</v>
      </c>
      <c r="E374" s="285" t="s">
        <v>373</v>
      </c>
      <c r="F374" s="285"/>
      <c r="G374" s="285">
        <v>0</v>
      </c>
      <c r="H374" s="285">
        <v>0</v>
      </c>
      <c r="I374" s="285">
        <v>0</v>
      </c>
      <c r="J374" s="285">
        <v>0</v>
      </c>
      <c r="K374" s="285">
        <v>0</v>
      </c>
      <c r="L374" s="285">
        <v>0</v>
      </c>
      <c r="M374" s="285">
        <v>0</v>
      </c>
      <c r="N374" s="285">
        <v>0</v>
      </c>
      <c r="O374" s="285">
        <v>0</v>
      </c>
      <c r="P374" s="285">
        <v>0</v>
      </c>
      <c r="Q374" s="285">
        <v>0</v>
      </c>
      <c r="R374" s="285">
        <v>0</v>
      </c>
      <c r="S374" s="285">
        <v>0</v>
      </c>
      <c r="T374" s="285">
        <v>0</v>
      </c>
      <c r="U374" s="285">
        <v>0</v>
      </c>
      <c r="V374" s="285">
        <v>0</v>
      </c>
      <c r="W374" s="285">
        <v>0</v>
      </c>
      <c r="X374" s="285">
        <v>0</v>
      </c>
      <c r="Y374" s="285">
        <v>0</v>
      </c>
      <c r="Z374" s="285">
        <v>0</v>
      </c>
      <c r="AA374" s="285">
        <v>0</v>
      </c>
      <c r="AB374" s="285">
        <v>0</v>
      </c>
      <c r="AC374" s="285">
        <v>0</v>
      </c>
      <c r="AD374" s="285">
        <v>0</v>
      </c>
      <c r="AE374" s="285">
        <v>93.39</v>
      </c>
      <c r="AF374" s="285">
        <v>0</v>
      </c>
      <c r="AG374" s="285">
        <v>455.3</v>
      </c>
      <c r="AH374" s="285">
        <v>0</v>
      </c>
      <c r="AI374" s="285">
        <v>0</v>
      </c>
      <c r="AJ374" s="285">
        <v>0</v>
      </c>
      <c r="AK374" s="285">
        <v>0</v>
      </c>
      <c r="AL374" s="285">
        <v>0</v>
      </c>
      <c r="AM374" s="285">
        <v>0</v>
      </c>
      <c r="AN374" s="285">
        <v>0</v>
      </c>
      <c r="AO374" s="285">
        <v>400</v>
      </c>
      <c r="AP374" s="285">
        <v>0</v>
      </c>
      <c r="AQ374" s="285">
        <v>0</v>
      </c>
      <c r="AR374" s="285">
        <v>0</v>
      </c>
      <c r="AS374" s="285">
        <v>0</v>
      </c>
      <c r="AT374" s="285">
        <v>0</v>
      </c>
      <c r="AU374" s="285">
        <v>0</v>
      </c>
      <c r="AV374" s="285">
        <v>0</v>
      </c>
    </row>
    <row r="375" spans="1:48" x14ac:dyDescent="0.35">
      <c r="A375" s="285" t="s">
        <v>10</v>
      </c>
      <c r="B375" s="285">
        <v>1</v>
      </c>
      <c r="C375" s="285">
        <v>7046</v>
      </c>
      <c r="D375" s="285">
        <v>5</v>
      </c>
      <c r="E375" s="285" t="s">
        <v>374</v>
      </c>
      <c r="F375" s="285"/>
      <c r="G375" s="285">
        <v>0</v>
      </c>
      <c r="H375" s="285">
        <v>0</v>
      </c>
      <c r="I375" s="285">
        <v>0</v>
      </c>
      <c r="J375" s="285">
        <v>0</v>
      </c>
      <c r="K375" s="285">
        <v>0</v>
      </c>
      <c r="L375" s="285">
        <v>0</v>
      </c>
      <c r="M375" s="285">
        <v>0</v>
      </c>
      <c r="N375" s="285">
        <v>0</v>
      </c>
      <c r="O375" s="285">
        <v>0</v>
      </c>
      <c r="P375" s="285">
        <v>0</v>
      </c>
      <c r="Q375" s="285">
        <v>0</v>
      </c>
      <c r="R375" s="285">
        <v>0</v>
      </c>
      <c r="S375" s="285">
        <v>0</v>
      </c>
      <c r="T375" s="285">
        <v>0</v>
      </c>
      <c r="U375" s="285">
        <v>0</v>
      </c>
      <c r="V375" s="285">
        <v>0</v>
      </c>
      <c r="W375" s="285">
        <v>0</v>
      </c>
      <c r="X375" s="285">
        <v>0</v>
      </c>
      <c r="Y375" s="285">
        <v>0</v>
      </c>
      <c r="Z375" s="285">
        <v>0</v>
      </c>
      <c r="AA375" s="285">
        <v>0</v>
      </c>
      <c r="AB375" s="285">
        <v>0</v>
      </c>
      <c r="AC375" s="285">
        <v>0</v>
      </c>
      <c r="AD375" s="285">
        <v>0</v>
      </c>
      <c r="AE375" s="285">
        <v>0</v>
      </c>
      <c r="AF375" s="285">
        <v>0</v>
      </c>
      <c r="AG375" s="285">
        <v>0</v>
      </c>
      <c r="AH375" s="285">
        <v>0</v>
      </c>
      <c r="AI375" s="285">
        <v>0</v>
      </c>
      <c r="AJ375" s="285">
        <v>0</v>
      </c>
      <c r="AK375" s="285">
        <v>0</v>
      </c>
      <c r="AL375" s="285">
        <v>0</v>
      </c>
      <c r="AM375" s="285">
        <v>0</v>
      </c>
      <c r="AN375" s="285">
        <v>0</v>
      </c>
      <c r="AO375" s="285">
        <v>0</v>
      </c>
      <c r="AP375" s="285">
        <v>0</v>
      </c>
      <c r="AQ375" s="285">
        <v>0</v>
      </c>
      <c r="AR375" s="285">
        <v>0</v>
      </c>
      <c r="AS375" s="285">
        <v>0</v>
      </c>
      <c r="AT375" s="285">
        <v>0</v>
      </c>
      <c r="AU375" s="285">
        <v>0</v>
      </c>
      <c r="AV375" s="285">
        <v>0</v>
      </c>
    </row>
    <row r="376" spans="1:48" x14ac:dyDescent="0.35">
      <c r="A376" s="285" t="s">
        <v>10</v>
      </c>
      <c r="B376" s="285">
        <v>1</v>
      </c>
      <c r="C376" s="285">
        <v>7047</v>
      </c>
      <c r="D376" s="285">
        <v>5</v>
      </c>
      <c r="E376" s="285" t="s">
        <v>375</v>
      </c>
      <c r="F376" s="285"/>
      <c r="G376" s="285">
        <v>0</v>
      </c>
      <c r="H376" s="285">
        <v>0</v>
      </c>
      <c r="I376" s="285">
        <v>0</v>
      </c>
      <c r="J376" s="285">
        <v>0</v>
      </c>
      <c r="K376" s="285">
        <v>0</v>
      </c>
      <c r="L376" s="285">
        <v>0</v>
      </c>
      <c r="M376" s="285">
        <v>0</v>
      </c>
      <c r="N376" s="285">
        <v>0</v>
      </c>
      <c r="O376" s="285">
        <v>0</v>
      </c>
      <c r="P376" s="285">
        <v>0</v>
      </c>
      <c r="Q376" s="285">
        <v>0</v>
      </c>
      <c r="R376" s="285">
        <v>0</v>
      </c>
      <c r="S376" s="285">
        <v>0</v>
      </c>
      <c r="T376" s="285">
        <v>0</v>
      </c>
      <c r="U376" s="285">
        <v>0</v>
      </c>
      <c r="V376" s="285">
        <v>0</v>
      </c>
      <c r="W376" s="285">
        <v>0</v>
      </c>
      <c r="X376" s="285">
        <v>0</v>
      </c>
      <c r="Y376" s="285">
        <v>0</v>
      </c>
      <c r="Z376" s="285">
        <v>0</v>
      </c>
      <c r="AA376" s="285">
        <v>0</v>
      </c>
      <c r="AB376" s="285">
        <v>0</v>
      </c>
      <c r="AC376" s="285">
        <v>0</v>
      </c>
      <c r="AD376" s="285">
        <v>0</v>
      </c>
      <c r="AE376" s="285">
        <v>0</v>
      </c>
      <c r="AF376" s="285">
        <v>0</v>
      </c>
      <c r="AG376" s="285">
        <v>0</v>
      </c>
      <c r="AH376" s="285">
        <v>0</v>
      </c>
      <c r="AI376" s="285">
        <v>0</v>
      </c>
      <c r="AJ376" s="285">
        <v>0</v>
      </c>
      <c r="AK376" s="285">
        <v>0</v>
      </c>
      <c r="AL376" s="285">
        <v>0</v>
      </c>
      <c r="AM376" s="285">
        <v>0</v>
      </c>
      <c r="AN376" s="285">
        <v>0</v>
      </c>
      <c r="AO376" s="285">
        <v>0</v>
      </c>
      <c r="AP376" s="285">
        <v>0</v>
      </c>
      <c r="AQ376" s="285">
        <v>0</v>
      </c>
      <c r="AR376" s="285">
        <v>0</v>
      </c>
      <c r="AS376" s="285">
        <v>0</v>
      </c>
      <c r="AT376" s="285">
        <v>0</v>
      </c>
      <c r="AU376" s="285">
        <v>0</v>
      </c>
      <c r="AV376" s="285">
        <v>0</v>
      </c>
    </row>
    <row r="377" spans="1:48" x14ac:dyDescent="0.35">
      <c r="A377" s="285" t="s">
        <v>10</v>
      </c>
      <c r="B377" s="285">
        <v>1</v>
      </c>
      <c r="C377" s="285">
        <v>7048</v>
      </c>
      <c r="D377" s="285">
        <v>5</v>
      </c>
      <c r="E377" s="285" t="s">
        <v>376</v>
      </c>
      <c r="F377" s="285"/>
      <c r="G377" s="285">
        <v>0</v>
      </c>
      <c r="H377" s="285">
        <v>0</v>
      </c>
      <c r="I377" s="285">
        <v>0</v>
      </c>
      <c r="J377" s="285">
        <v>0</v>
      </c>
      <c r="K377" s="285">
        <v>0</v>
      </c>
      <c r="L377" s="285">
        <v>0</v>
      </c>
      <c r="M377" s="285">
        <v>0</v>
      </c>
      <c r="N377" s="285">
        <v>0</v>
      </c>
      <c r="O377" s="285">
        <v>0</v>
      </c>
      <c r="P377" s="285">
        <v>0</v>
      </c>
      <c r="Q377" s="285">
        <v>0</v>
      </c>
      <c r="R377" s="285">
        <v>0</v>
      </c>
      <c r="S377" s="285">
        <v>0</v>
      </c>
      <c r="T377" s="285">
        <v>0</v>
      </c>
      <c r="U377" s="285">
        <v>0</v>
      </c>
      <c r="V377" s="285">
        <v>0</v>
      </c>
      <c r="W377" s="285">
        <v>0</v>
      </c>
      <c r="X377" s="285">
        <v>0</v>
      </c>
      <c r="Y377" s="285">
        <v>0</v>
      </c>
      <c r="Z377" s="285">
        <v>0</v>
      </c>
      <c r="AA377" s="285">
        <v>0</v>
      </c>
      <c r="AB377" s="285">
        <v>0</v>
      </c>
      <c r="AC377" s="285">
        <v>0</v>
      </c>
      <c r="AD377" s="285">
        <v>0</v>
      </c>
      <c r="AE377" s="285">
        <v>0</v>
      </c>
      <c r="AF377" s="285">
        <v>0</v>
      </c>
      <c r="AG377" s="285">
        <v>0</v>
      </c>
      <c r="AH377" s="285">
        <v>0</v>
      </c>
      <c r="AI377" s="285">
        <v>0</v>
      </c>
      <c r="AJ377" s="285">
        <v>0</v>
      </c>
      <c r="AK377" s="285">
        <v>0</v>
      </c>
      <c r="AL377" s="285">
        <v>0</v>
      </c>
      <c r="AM377" s="285">
        <v>0</v>
      </c>
      <c r="AN377" s="285">
        <v>0</v>
      </c>
      <c r="AO377" s="285">
        <v>0</v>
      </c>
      <c r="AP377" s="285">
        <v>0</v>
      </c>
      <c r="AQ377" s="285">
        <v>0</v>
      </c>
      <c r="AR377" s="285">
        <v>0</v>
      </c>
      <c r="AS377" s="285">
        <v>0</v>
      </c>
      <c r="AT377" s="285">
        <v>0</v>
      </c>
      <c r="AU377" s="285">
        <v>0</v>
      </c>
      <c r="AV377" s="285">
        <v>0</v>
      </c>
    </row>
    <row r="378" spans="1:48" x14ac:dyDescent="0.35">
      <c r="A378" s="285" t="s">
        <v>10</v>
      </c>
      <c r="B378" s="285">
        <v>1</v>
      </c>
      <c r="C378" s="285">
        <v>7049</v>
      </c>
      <c r="D378" s="285">
        <v>5</v>
      </c>
      <c r="E378" s="285" t="s">
        <v>377</v>
      </c>
      <c r="F378" s="285"/>
      <c r="G378" s="285">
        <v>0</v>
      </c>
      <c r="H378" s="285">
        <v>0</v>
      </c>
      <c r="I378" s="285">
        <v>0</v>
      </c>
      <c r="J378" s="285">
        <v>0</v>
      </c>
      <c r="K378" s="285">
        <v>0</v>
      </c>
      <c r="L378" s="285">
        <v>0</v>
      </c>
      <c r="M378" s="285">
        <v>0</v>
      </c>
      <c r="N378" s="285">
        <v>0</v>
      </c>
      <c r="O378" s="285">
        <v>0</v>
      </c>
      <c r="P378" s="285">
        <v>0</v>
      </c>
      <c r="Q378" s="285">
        <v>0</v>
      </c>
      <c r="R378" s="285">
        <v>0</v>
      </c>
      <c r="S378" s="285">
        <v>0</v>
      </c>
      <c r="T378" s="285">
        <v>0</v>
      </c>
      <c r="U378" s="285">
        <v>0</v>
      </c>
      <c r="V378" s="285">
        <v>0</v>
      </c>
      <c r="W378" s="285">
        <v>0</v>
      </c>
      <c r="X378" s="285">
        <v>0</v>
      </c>
      <c r="Y378" s="285">
        <v>0</v>
      </c>
      <c r="Z378" s="285">
        <v>0</v>
      </c>
      <c r="AA378" s="285">
        <v>0</v>
      </c>
      <c r="AB378" s="285">
        <v>0</v>
      </c>
      <c r="AC378" s="285">
        <v>0</v>
      </c>
      <c r="AD378" s="285">
        <v>0</v>
      </c>
      <c r="AE378" s="285">
        <v>0</v>
      </c>
      <c r="AF378" s="285">
        <v>0</v>
      </c>
      <c r="AG378" s="285">
        <v>0</v>
      </c>
      <c r="AH378" s="285">
        <v>0</v>
      </c>
      <c r="AI378" s="285">
        <v>0</v>
      </c>
      <c r="AJ378" s="285">
        <v>0</v>
      </c>
      <c r="AK378" s="285">
        <v>0</v>
      </c>
      <c r="AL378" s="285">
        <v>0</v>
      </c>
      <c r="AM378" s="285">
        <v>0</v>
      </c>
      <c r="AN378" s="285">
        <v>0</v>
      </c>
      <c r="AO378" s="285">
        <v>0</v>
      </c>
      <c r="AP378" s="285">
        <v>0</v>
      </c>
      <c r="AQ378" s="285">
        <v>0</v>
      </c>
      <c r="AR378" s="285">
        <v>0</v>
      </c>
      <c r="AS378" s="285">
        <v>0</v>
      </c>
      <c r="AT378" s="285">
        <v>0</v>
      </c>
      <c r="AU378" s="285">
        <v>0</v>
      </c>
      <c r="AV378" s="285">
        <v>0</v>
      </c>
    </row>
    <row r="379" spans="1:48" x14ac:dyDescent="0.35">
      <c r="A379" s="285" t="s">
        <v>10</v>
      </c>
      <c r="B379" s="285">
        <v>1</v>
      </c>
      <c r="C379" s="285">
        <v>7050</v>
      </c>
      <c r="D379" s="285">
        <v>5</v>
      </c>
      <c r="E379" s="285" t="s">
        <v>378</v>
      </c>
      <c r="F379" s="285"/>
      <c r="G379" s="285">
        <v>0</v>
      </c>
      <c r="H379" s="285">
        <v>0</v>
      </c>
      <c r="I379" s="285">
        <v>0</v>
      </c>
      <c r="J379" s="285">
        <v>0</v>
      </c>
      <c r="K379" s="285">
        <v>0</v>
      </c>
      <c r="L379" s="285">
        <v>0</v>
      </c>
      <c r="M379" s="285">
        <v>0</v>
      </c>
      <c r="N379" s="285">
        <v>0</v>
      </c>
      <c r="O379" s="285">
        <v>0</v>
      </c>
      <c r="P379" s="285">
        <v>0</v>
      </c>
      <c r="Q379" s="285">
        <v>0</v>
      </c>
      <c r="R379" s="285">
        <v>0</v>
      </c>
      <c r="S379" s="285">
        <v>0</v>
      </c>
      <c r="T379" s="285">
        <v>0</v>
      </c>
      <c r="U379" s="285">
        <v>0</v>
      </c>
      <c r="V379" s="285">
        <v>0</v>
      </c>
      <c r="W379" s="285">
        <v>0</v>
      </c>
      <c r="X379" s="285">
        <v>0</v>
      </c>
      <c r="Y379" s="285">
        <v>0</v>
      </c>
      <c r="Z379" s="285">
        <v>0</v>
      </c>
      <c r="AA379" s="285">
        <v>0</v>
      </c>
      <c r="AB379" s="285">
        <v>0</v>
      </c>
      <c r="AC379" s="285">
        <v>0</v>
      </c>
      <c r="AD379" s="285">
        <v>0</v>
      </c>
      <c r="AE379" s="285">
        <v>0</v>
      </c>
      <c r="AF379" s="285">
        <v>0</v>
      </c>
      <c r="AG379" s="285">
        <v>0</v>
      </c>
      <c r="AH379" s="285">
        <v>0</v>
      </c>
      <c r="AI379" s="285">
        <v>0</v>
      </c>
      <c r="AJ379" s="285">
        <v>0</v>
      </c>
      <c r="AK379" s="285">
        <v>0</v>
      </c>
      <c r="AL379" s="285">
        <v>0</v>
      </c>
      <c r="AM379" s="285">
        <v>0</v>
      </c>
      <c r="AN379" s="285">
        <v>0</v>
      </c>
      <c r="AO379" s="285">
        <v>0</v>
      </c>
      <c r="AP379" s="285">
        <v>0</v>
      </c>
      <c r="AQ379" s="285">
        <v>0</v>
      </c>
      <c r="AR379" s="285">
        <v>0</v>
      </c>
      <c r="AS379" s="285">
        <v>0</v>
      </c>
      <c r="AT379" s="285">
        <v>0</v>
      </c>
      <c r="AU379" s="285">
        <v>0</v>
      </c>
      <c r="AV379" s="285">
        <v>0</v>
      </c>
    </row>
    <row r="380" spans="1:48" x14ac:dyDescent="0.35">
      <c r="A380" s="285" t="s">
        <v>10</v>
      </c>
      <c r="B380" s="285">
        <v>1</v>
      </c>
      <c r="C380" s="285">
        <v>7051</v>
      </c>
      <c r="D380" s="285">
        <v>5</v>
      </c>
      <c r="E380" s="285" t="s">
        <v>379</v>
      </c>
      <c r="F380" s="285"/>
      <c r="G380" s="285">
        <v>0</v>
      </c>
      <c r="H380" s="285">
        <v>0</v>
      </c>
      <c r="I380" s="285">
        <v>0</v>
      </c>
      <c r="J380" s="285">
        <v>0</v>
      </c>
      <c r="K380" s="285">
        <v>0</v>
      </c>
      <c r="L380" s="285">
        <v>0</v>
      </c>
      <c r="M380" s="285">
        <v>0</v>
      </c>
      <c r="N380" s="285">
        <v>0</v>
      </c>
      <c r="O380" s="285">
        <v>0</v>
      </c>
      <c r="P380" s="285">
        <v>0</v>
      </c>
      <c r="Q380" s="285">
        <v>0</v>
      </c>
      <c r="R380" s="285">
        <v>0</v>
      </c>
      <c r="S380" s="285">
        <v>0</v>
      </c>
      <c r="T380" s="285">
        <v>0</v>
      </c>
      <c r="U380" s="285">
        <v>0</v>
      </c>
      <c r="V380" s="285">
        <v>0</v>
      </c>
      <c r="W380" s="285">
        <v>0</v>
      </c>
      <c r="X380" s="285">
        <v>0</v>
      </c>
      <c r="Y380" s="285">
        <v>0</v>
      </c>
      <c r="Z380" s="285">
        <v>0</v>
      </c>
      <c r="AA380" s="285">
        <v>0</v>
      </c>
      <c r="AB380" s="285">
        <v>0</v>
      </c>
      <c r="AC380" s="285">
        <v>0</v>
      </c>
      <c r="AD380" s="285">
        <v>0</v>
      </c>
      <c r="AE380" s="285">
        <v>0</v>
      </c>
      <c r="AF380" s="285">
        <v>0</v>
      </c>
      <c r="AG380" s="285">
        <v>0</v>
      </c>
      <c r="AH380" s="285">
        <v>0</v>
      </c>
      <c r="AI380" s="285">
        <v>0</v>
      </c>
      <c r="AJ380" s="285">
        <v>0</v>
      </c>
      <c r="AK380" s="285">
        <v>0</v>
      </c>
      <c r="AL380" s="285">
        <v>0</v>
      </c>
      <c r="AM380" s="285">
        <v>0</v>
      </c>
      <c r="AN380" s="285">
        <v>0</v>
      </c>
      <c r="AO380" s="285">
        <v>0</v>
      </c>
      <c r="AP380" s="285">
        <v>0</v>
      </c>
      <c r="AQ380" s="285">
        <v>0</v>
      </c>
      <c r="AR380" s="285">
        <v>0</v>
      </c>
      <c r="AS380" s="285">
        <v>0</v>
      </c>
      <c r="AT380" s="285">
        <v>0</v>
      </c>
      <c r="AU380" s="285">
        <v>0</v>
      </c>
      <c r="AV380" s="285">
        <v>0</v>
      </c>
    </row>
    <row r="381" spans="1:48" x14ac:dyDescent="0.35">
      <c r="A381" s="285" t="s">
        <v>10</v>
      </c>
      <c r="B381" s="285">
        <v>1</v>
      </c>
      <c r="C381" s="285">
        <v>7052</v>
      </c>
      <c r="D381" s="285">
        <v>5</v>
      </c>
      <c r="E381" s="285" t="s">
        <v>380</v>
      </c>
      <c r="F381" s="285"/>
      <c r="G381" s="285">
        <v>0</v>
      </c>
      <c r="H381" s="285">
        <v>0</v>
      </c>
      <c r="I381" s="285">
        <v>0</v>
      </c>
      <c r="J381" s="285">
        <v>0</v>
      </c>
      <c r="K381" s="285">
        <v>0</v>
      </c>
      <c r="L381" s="285">
        <v>0</v>
      </c>
      <c r="M381" s="285">
        <v>290.05</v>
      </c>
      <c r="N381" s="285">
        <v>0</v>
      </c>
      <c r="O381" s="285">
        <v>0</v>
      </c>
      <c r="P381" s="285">
        <v>0</v>
      </c>
      <c r="Q381" s="285">
        <v>130.05000000000001</v>
      </c>
      <c r="R381" s="285">
        <v>232.83</v>
      </c>
      <c r="S381" s="285">
        <v>0</v>
      </c>
      <c r="T381" s="285">
        <v>0</v>
      </c>
      <c r="U381" s="285">
        <v>0</v>
      </c>
      <c r="V381" s="285">
        <v>0</v>
      </c>
      <c r="W381" s="285">
        <v>0</v>
      </c>
      <c r="X381" s="285">
        <v>0</v>
      </c>
      <c r="Y381" s="285">
        <v>0</v>
      </c>
      <c r="Z381" s="285">
        <v>0</v>
      </c>
      <c r="AA381" s="285">
        <v>187.99</v>
      </c>
      <c r="AB381" s="285">
        <v>0</v>
      </c>
      <c r="AC381" s="285">
        <v>0</v>
      </c>
      <c r="AD381" s="285">
        <v>0</v>
      </c>
      <c r="AE381" s="285">
        <v>0</v>
      </c>
      <c r="AF381" s="285">
        <v>0</v>
      </c>
      <c r="AG381" s="285">
        <v>575.35</v>
      </c>
      <c r="AH381" s="285">
        <v>0</v>
      </c>
      <c r="AI381" s="285">
        <v>0</v>
      </c>
      <c r="AJ381" s="285">
        <v>0</v>
      </c>
      <c r="AK381" s="285">
        <v>0</v>
      </c>
      <c r="AL381" s="285">
        <v>0</v>
      </c>
      <c r="AM381" s="285">
        <v>0</v>
      </c>
      <c r="AN381" s="285">
        <v>0</v>
      </c>
      <c r="AO381" s="285">
        <v>1163.57</v>
      </c>
      <c r="AP381" s="285">
        <v>50</v>
      </c>
      <c r="AQ381" s="285">
        <v>0</v>
      </c>
      <c r="AR381" s="285">
        <v>0</v>
      </c>
      <c r="AS381" s="285">
        <v>0</v>
      </c>
      <c r="AT381" s="285">
        <v>0</v>
      </c>
      <c r="AU381" s="285">
        <v>0</v>
      </c>
      <c r="AV381" s="285">
        <v>0</v>
      </c>
    </row>
    <row r="382" spans="1:48" x14ac:dyDescent="0.35">
      <c r="A382" s="285" t="s">
        <v>10</v>
      </c>
      <c r="B382" s="285">
        <v>1</v>
      </c>
      <c r="C382" s="285">
        <v>7053</v>
      </c>
      <c r="D382" s="285">
        <v>5</v>
      </c>
      <c r="E382" s="285" t="s">
        <v>381</v>
      </c>
      <c r="F382" s="285"/>
      <c r="G382" s="285">
        <v>0</v>
      </c>
      <c r="H382" s="285">
        <v>0</v>
      </c>
      <c r="I382" s="285">
        <v>0</v>
      </c>
      <c r="J382" s="285">
        <v>0</v>
      </c>
      <c r="K382" s="285">
        <v>0</v>
      </c>
      <c r="L382" s="285">
        <v>106.77</v>
      </c>
      <c r="M382" s="285">
        <v>86.23</v>
      </c>
      <c r="N382" s="285">
        <v>0</v>
      </c>
      <c r="O382" s="285">
        <v>0</v>
      </c>
      <c r="P382" s="285">
        <v>1595.13</v>
      </c>
      <c r="Q382" s="285">
        <v>0</v>
      </c>
      <c r="R382" s="285">
        <v>702</v>
      </c>
      <c r="S382" s="285">
        <v>0</v>
      </c>
      <c r="T382" s="285">
        <v>0</v>
      </c>
      <c r="U382" s="285">
        <v>0</v>
      </c>
      <c r="V382" s="285">
        <v>0</v>
      </c>
      <c r="W382" s="285">
        <v>0</v>
      </c>
      <c r="X382" s="285">
        <v>0</v>
      </c>
      <c r="Y382" s="285">
        <v>0</v>
      </c>
      <c r="Z382" s="285">
        <v>143.72</v>
      </c>
      <c r="AA382" s="285">
        <v>272.79000000000002</v>
      </c>
      <c r="AB382" s="285">
        <v>0</v>
      </c>
      <c r="AC382" s="285">
        <v>50.54</v>
      </c>
      <c r="AD382" s="285">
        <v>311.08</v>
      </c>
      <c r="AE382" s="285">
        <v>80.290000000000006</v>
      </c>
      <c r="AF382" s="285">
        <v>600</v>
      </c>
      <c r="AG382" s="285">
        <v>1090.1099999999999</v>
      </c>
      <c r="AH382" s="285">
        <v>0</v>
      </c>
      <c r="AI382" s="285">
        <v>0</v>
      </c>
      <c r="AJ382" s="285">
        <v>0</v>
      </c>
      <c r="AK382" s="285">
        <v>0</v>
      </c>
      <c r="AL382" s="285">
        <v>0</v>
      </c>
      <c r="AM382" s="285">
        <v>0</v>
      </c>
      <c r="AN382" s="285">
        <v>0</v>
      </c>
      <c r="AO382" s="285">
        <v>319.27</v>
      </c>
      <c r="AP382" s="285">
        <v>50</v>
      </c>
      <c r="AQ382" s="285">
        <v>0</v>
      </c>
      <c r="AR382" s="285">
        <v>0</v>
      </c>
      <c r="AS382" s="285">
        <v>0</v>
      </c>
      <c r="AT382" s="285">
        <v>0</v>
      </c>
      <c r="AU382" s="285">
        <v>0</v>
      </c>
      <c r="AV382" s="285">
        <v>0</v>
      </c>
    </row>
    <row r="383" spans="1:48" x14ac:dyDescent="0.35">
      <c r="A383" s="285" t="s">
        <v>10</v>
      </c>
      <c r="B383" s="285">
        <v>1</v>
      </c>
      <c r="C383" s="285">
        <v>7054</v>
      </c>
      <c r="D383" s="285">
        <v>5</v>
      </c>
      <c r="E383" s="285" t="s">
        <v>382</v>
      </c>
      <c r="F383" s="285"/>
      <c r="G383" s="285">
        <v>0</v>
      </c>
      <c r="H383" s="285">
        <v>0</v>
      </c>
      <c r="I383" s="285">
        <v>0</v>
      </c>
      <c r="J383" s="285">
        <v>0</v>
      </c>
      <c r="K383" s="285">
        <v>0</v>
      </c>
      <c r="L383" s="285">
        <v>0</v>
      </c>
      <c r="M383" s="285">
        <v>0</v>
      </c>
      <c r="N383" s="285">
        <v>0</v>
      </c>
      <c r="O383" s="285">
        <v>0</v>
      </c>
      <c r="P383" s="285">
        <v>0</v>
      </c>
      <c r="Q383" s="285">
        <v>0</v>
      </c>
      <c r="R383" s="285">
        <v>0</v>
      </c>
      <c r="S383" s="285">
        <v>0</v>
      </c>
      <c r="T383" s="285">
        <v>0</v>
      </c>
      <c r="U383" s="285">
        <v>0</v>
      </c>
      <c r="V383" s="285">
        <v>0</v>
      </c>
      <c r="W383" s="285">
        <v>0</v>
      </c>
      <c r="X383" s="285">
        <v>0</v>
      </c>
      <c r="Y383" s="285">
        <v>0</v>
      </c>
      <c r="Z383" s="285">
        <v>0</v>
      </c>
      <c r="AA383" s="285">
        <v>0</v>
      </c>
      <c r="AB383" s="285">
        <v>0</v>
      </c>
      <c r="AC383" s="285">
        <v>0</v>
      </c>
      <c r="AD383" s="285">
        <v>0</v>
      </c>
      <c r="AE383" s="285">
        <v>0</v>
      </c>
      <c r="AF383" s="285">
        <v>0</v>
      </c>
      <c r="AG383" s="285">
        <v>0</v>
      </c>
      <c r="AH383" s="285">
        <v>0</v>
      </c>
      <c r="AI383" s="285">
        <v>0</v>
      </c>
      <c r="AJ383" s="285">
        <v>0</v>
      </c>
      <c r="AK383" s="285">
        <v>0</v>
      </c>
      <c r="AL383" s="285">
        <v>0</v>
      </c>
      <c r="AM383" s="285">
        <v>0</v>
      </c>
      <c r="AN383" s="285">
        <v>0</v>
      </c>
      <c r="AO383" s="285">
        <v>0</v>
      </c>
      <c r="AP383" s="285">
        <v>0</v>
      </c>
      <c r="AQ383" s="285">
        <v>0</v>
      </c>
      <c r="AR383" s="285">
        <v>0</v>
      </c>
      <c r="AS383" s="285">
        <v>0</v>
      </c>
      <c r="AT383" s="285">
        <v>0</v>
      </c>
      <c r="AU383" s="285">
        <v>0</v>
      </c>
      <c r="AV383" s="285">
        <v>0</v>
      </c>
    </row>
    <row r="384" spans="1:48" x14ac:dyDescent="0.35">
      <c r="A384" s="285" t="s">
        <v>10</v>
      </c>
      <c r="B384" s="285">
        <v>1</v>
      </c>
      <c r="C384" s="285">
        <v>7055</v>
      </c>
      <c r="D384" s="285">
        <v>5</v>
      </c>
      <c r="E384" s="285" t="s">
        <v>383</v>
      </c>
      <c r="F384" s="285"/>
      <c r="G384" s="285">
        <v>0</v>
      </c>
      <c r="H384" s="285">
        <v>0</v>
      </c>
      <c r="I384" s="285">
        <v>0</v>
      </c>
      <c r="J384" s="285">
        <v>0</v>
      </c>
      <c r="K384" s="285">
        <v>0</v>
      </c>
      <c r="L384" s="285">
        <v>0</v>
      </c>
      <c r="M384" s="285">
        <v>0</v>
      </c>
      <c r="N384" s="285">
        <v>0</v>
      </c>
      <c r="O384" s="285">
        <v>0</v>
      </c>
      <c r="P384" s="285">
        <v>0</v>
      </c>
      <c r="Q384" s="285">
        <v>0</v>
      </c>
      <c r="R384" s="285">
        <v>0</v>
      </c>
      <c r="S384" s="285">
        <v>739.47</v>
      </c>
      <c r="T384" s="285">
        <v>0</v>
      </c>
      <c r="U384" s="285">
        <v>0</v>
      </c>
      <c r="V384" s="285">
        <v>0</v>
      </c>
      <c r="W384" s="285">
        <v>0</v>
      </c>
      <c r="X384" s="285">
        <v>0</v>
      </c>
      <c r="Y384" s="285">
        <v>0</v>
      </c>
      <c r="Z384" s="285">
        <v>0</v>
      </c>
      <c r="AA384" s="285">
        <v>0</v>
      </c>
      <c r="AB384" s="285">
        <v>0</v>
      </c>
      <c r="AC384" s="285">
        <v>0</v>
      </c>
      <c r="AD384" s="285">
        <v>0</v>
      </c>
      <c r="AE384" s="285">
        <v>82.78</v>
      </c>
      <c r="AF384" s="285">
        <v>0</v>
      </c>
      <c r="AG384" s="285">
        <v>0</v>
      </c>
      <c r="AH384" s="285">
        <v>0</v>
      </c>
      <c r="AI384" s="285">
        <v>0</v>
      </c>
      <c r="AJ384" s="285">
        <v>0</v>
      </c>
      <c r="AK384" s="285">
        <v>0</v>
      </c>
      <c r="AL384" s="285">
        <v>0</v>
      </c>
      <c r="AM384" s="285">
        <v>0</v>
      </c>
      <c r="AN384" s="285">
        <v>0</v>
      </c>
      <c r="AO384" s="285">
        <v>0</v>
      </c>
      <c r="AP384" s="285">
        <v>0</v>
      </c>
      <c r="AQ384" s="285">
        <v>0</v>
      </c>
      <c r="AR384" s="285">
        <v>0</v>
      </c>
      <c r="AS384" s="285">
        <v>0</v>
      </c>
      <c r="AT384" s="285">
        <v>0</v>
      </c>
      <c r="AU384" s="285">
        <v>0</v>
      </c>
      <c r="AV384" s="285">
        <v>0</v>
      </c>
    </row>
    <row r="385" spans="1:48" x14ac:dyDescent="0.35">
      <c r="A385" s="285" t="s">
        <v>10</v>
      </c>
      <c r="B385" s="285">
        <v>1</v>
      </c>
      <c r="C385" s="285">
        <v>7056</v>
      </c>
      <c r="D385" s="285">
        <v>5</v>
      </c>
      <c r="E385" s="285" t="s">
        <v>384</v>
      </c>
      <c r="F385" s="285"/>
      <c r="G385" s="285">
        <v>0</v>
      </c>
      <c r="H385" s="285">
        <v>0</v>
      </c>
      <c r="I385" s="285">
        <v>0</v>
      </c>
      <c r="J385" s="285">
        <v>0</v>
      </c>
      <c r="K385" s="285">
        <v>0</v>
      </c>
      <c r="L385" s="285">
        <v>0</v>
      </c>
      <c r="M385" s="285">
        <v>0</v>
      </c>
      <c r="N385" s="285">
        <v>0</v>
      </c>
      <c r="O385" s="285">
        <v>0</v>
      </c>
      <c r="P385" s="285">
        <v>0</v>
      </c>
      <c r="Q385" s="285">
        <v>0</v>
      </c>
      <c r="R385" s="285">
        <v>0</v>
      </c>
      <c r="S385" s="285">
        <v>0</v>
      </c>
      <c r="T385" s="285">
        <v>0</v>
      </c>
      <c r="U385" s="285">
        <v>0</v>
      </c>
      <c r="V385" s="285">
        <v>0</v>
      </c>
      <c r="W385" s="285">
        <v>0</v>
      </c>
      <c r="X385" s="285">
        <v>0</v>
      </c>
      <c r="Y385" s="285">
        <v>0</v>
      </c>
      <c r="Z385" s="285">
        <v>0</v>
      </c>
      <c r="AA385" s="285">
        <v>0</v>
      </c>
      <c r="AB385" s="285">
        <v>0</v>
      </c>
      <c r="AC385" s="285">
        <v>0</v>
      </c>
      <c r="AD385" s="285">
        <v>0</v>
      </c>
      <c r="AE385" s="285">
        <v>0</v>
      </c>
      <c r="AF385" s="285">
        <v>0</v>
      </c>
      <c r="AG385" s="285">
        <v>0</v>
      </c>
      <c r="AH385" s="285">
        <v>0</v>
      </c>
      <c r="AI385" s="285">
        <v>0</v>
      </c>
      <c r="AJ385" s="285">
        <v>0</v>
      </c>
      <c r="AK385" s="285">
        <v>0</v>
      </c>
      <c r="AL385" s="285">
        <v>0</v>
      </c>
      <c r="AM385" s="285">
        <v>0</v>
      </c>
      <c r="AN385" s="285">
        <v>0</v>
      </c>
      <c r="AO385" s="285">
        <v>0</v>
      </c>
      <c r="AP385" s="285">
        <v>0</v>
      </c>
      <c r="AQ385" s="285">
        <v>0</v>
      </c>
      <c r="AR385" s="285">
        <v>0</v>
      </c>
      <c r="AS385" s="285">
        <v>0</v>
      </c>
      <c r="AT385" s="285">
        <v>0</v>
      </c>
      <c r="AU385" s="285">
        <v>0</v>
      </c>
      <c r="AV385" s="285">
        <v>0</v>
      </c>
    </row>
    <row r="386" spans="1:48" x14ac:dyDescent="0.35">
      <c r="A386" s="285" t="s">
        <v>10</v>
      </c>
      <c r="B386" s="285">
        <v>1</v>
      </c>
      <c r="C386" s="285">
        <v>7057</v>
      </c>
      <c r="D386" s="285">
        <v>5</v>
      </c>
      <c r="E386" s="285" t="s">
        <v>385</v>
      </c>
      <c r="F386" s="285"/>
      <c r="G386" s="285">
        <v>0</v>
      </c>
      <c r="H386" s="285">
        <v>0</v>
      </c>
      <c r="I386" s="285">
        <v>0</v>
      </c>
      <c r="J386" s="285">
        <v>0</v>
      </c>
      <c r="K386" s="285">
        <v>0</v>
      </c>
      <c r="L386" s="285">
        <v>0</v>
      </c>
      <c r="M386" s="285">
        <v>0</v>
      </c>
      <c r="N386" s="285">
        <v>0</v>
      </c>
      <c r="O386" s="285">
        <v>0</v>
      </c>
      <c r="P386" s="285">
        <v>0</v>
      </c>
      <c r="Q386" s="285">
        <v>0</v>
      </c>
      <c r="R386" s="285">
        <v>0</v>
      </c>
      <c r="S386" s="285">
        <v>0</v>
      </c>
      <c r="T386" s="285">
        <v>0</v>
      </c>
      <c r="U386" s="285">
        <v>0</v>
      </c>
      <c r="V386" s="285">
        <v>0</v>
      </c>
      <c r="W386" s="285">
        <v>0</v>
      </c>
      <c r="X386" s="285">
        <v>0</v>
      </c>
      <c r="Y386" s="285">
        <v>0</v>
      </c>
      <c r="Z386" s="285">
        <v>0</v>
      </c>
      <c r="AA386" s="285">
        <v>0</v>
      </c>
      <c r="AB386" s="285">
        <v>0</v>
      </c>
      <c r="AC386" s="285">
        <v>0</v>
      </c>
      <c r="AD386" s="285">
        <v>0</v>
      </c>
      <c r="AE386" s="285">
        <v>0</v>
      </c>
      <c r="AF386" s="285">
        <v>0</v>
      </c>
      <c r="AG386" s="285">
        <v>0</v>
      </c>
      <c r="AH386" s="285">
        <v>0</v>
      </c>
      <c r="AI386" s="285">
        <v>0</v>
      </c>
      <c r="AJ386" s="285">
        <v>0</v>
      </c>
      <c r="AK386" s="285">
        <v>0</v>
      </c>
      <c r="AL386" s="285">
        <v>0</v>
      </c>
      <c r="AM386" s="285">
        <v>0</v>
      </c>
      <c r="AN386" s="285">
        <v>0</v>
      </c>
      <c r="AO386" s="285">
        <v>0</v>
      </c>
      <c r="AP386" s="285">
        <v>0</v>
      </c>
      <c r="AQ386" s="285">
        <v>0</v>
      </c>
      <c r="AR386" s="285">
        <v>0</v>
      </c>
      <c r="AS386" s="285">
        <v>0</v>
      </c>
      <c r="AT386" s="285">
        <v>0</v>
      </c>
      <c r="AU386" s="285">
        <v>0</v>
      </c>
      <c r="AV386" s="285">
        <v>0</v>
      </c>
    </row>
    <row r="387" spans="1:48" x14ac:dyDescent="0.35">
      <c r="A387" s="285" t="s">
        <v>10</v>
      </c>
      <c r="B387" s="285">
        <v>1</v>
      </c>
      <c r="C387" s="285">
        <v>7058</v>
      </c>
      <c r="D387" s="285">
        <v>5</v>
      </c>
      <c r="E387" s="285" t="s">
        <v>386</v>
      </c>
      <c r="F387" s="285"/>
      <c r="G387" s="285">
        <v>0</v>
      </c>
      <c r="H387" s="285">
        <v>0</v>
      </c>
      <c r="I387" s="285">
        <v>0</v>
      </c>
      <c r="J387" s="285">
        <v>0</v>
      </c>
      <c r="K387" s="285">
        <v>0</v>
      </c>
      <c r="L387" s="285">
        <v>0</v>
      </c>
      <c r="M387" s="285">
        <v>0</v>
      </c>
      <c r="N387" s="285">
        <v>0</v>
      </c>
      <c r="O387" s="285">
        <v>231.69</v>
      </c>
      <c r="P387" s="285">
        <v>0</v>
      </c>
      <c r="Q387" s="285">
        <v>0</v>
      </c>
      <c r="R387" s="285">
        <v>278.76</v>
      </c>
      <c r="S387" s="285">
        <v>0</v>
      </c>
      <c r="T387" s="285">
        <v>0</v>
      </c>
      <c r="U387" s="285">
        <v>0</v>
      </c>
      <c r="V387" s="285">
        <v>0</v>
      </c>
      <c r="W387" s="285">
        <v>0</v>
      </c>
      <c r="X387" s="285">
        <v>0</v>
      </c>
      <c r="Y387" s="285">
        <v>0</v>
      </c>
      <c r="Z387" s="285">
        <v>106.5</v>
      </c>
      <c r="AA387" s="285">
        <v>20.99</v>
      </c>
      <c r="AB387" s="285">
        <v>0</v>
      </c>
      <c r="AC387" s="285">
        <v>0</v>
      </c>
      <c r="AD387" s="285">
        <v>0</v>
      </c>
      <c r="AE387" s="285">
        <v>0</v>
      </c>
      <c r="AF387" s="285">
        <v>0</v>
      </c>
      <c r="AG387" s="285">
        <v>533.49</v>
      </c>
      <c r="AH387" s="285">
        <v>0</v>
      </c>
      <c r="AI387" s="285">
        <v>0</v>
      </c>
      <c r="AJ387" s="285">
        <v>0</v>
      </c>
      <c r="AK387" s="285">
        <v>0</v>
      </c>
      <c r="AL387" s="285">
        <v>0</v>
      </c>
      <c r="AM387" s="285">
        <v>201.13</v>
      </c>
      <c r="AN387" s="285">
        <v>0</v>
      </c>
      <c r="AO387" s="285">
        <v>0</v>
      </c>
      <c r="AP387" s="285">
        <v>0</v>
      </c>
      <c r="AQ387" s="285">
        <v>0</v>
      </c>
      <c r="AR387" s="285">
        <v>0</v>
      </c>
      <c r="AS387" s="285">
        <v>0</v>
      </c>
      <c r="AT387" s="285">
        <v>0</v>
      </c>
      <c r="AU387" s="285">
        <v>0</v>
      </c>
      <c r="AV387" s="285">
        <v>0</v>
      </c>
    </row>
    <row r="388" spans="1:48" x14ac:dyDescent="0.35">
      <c r="A388" s="285" t="s">
        <v>10</v>
      </c>
      <c r="B388" s="285">
        <v>1</v>
      </c>
      <c r="C388" s="285">
        <v>7059</v>
      </c>
      <c r="D388" s="285">
        <v>5</v>
      </c>
      <c r="E388" s="285" t="s">
        <v>387</v>
      </c>
      <c r="F388" s="285"/>
      <c r="G388" s="285">
        <v>0</v>
      </c>
      <c r="H388" s="285">
        <v>0</v>
      </c>
      <c r="I388" s="285">
        <v>0</v>
      </c>
      <c r="J388" s="285">
        <v>0</v>
      </c>
      <c r="K388" s="285">
        <v>0</v>
      </c>
      <c r="L388" s="285">
        <v>0</v>
      </c>
      <c r="M388" s="285">
        <v>0</v>
      </c>
      <c r="N388" s="285">
        <v>0</v>
      </c>
      <c r="O388" s="285">
        <v>0</v>
      </c>
      <c r="P388" s="285">
        <v>0</v>
      </c>
      <c r="Q388" s="285">
        <v>0</v>
      </c>
      <c r="R388" s="285">
        <v>84.71</v>
      </c>
      <c r="S388" s="285">
        <v>0</v>
      </c>
      <c r="T388" s="285">
        <v>0</v>
      </c>
      <c r="U388" s="285">
        <v>0</v>
      </c>
      <c r="V388" s="285">
        <v>0</v>
      </c>
      <c r="W388" s="285">
        <v>0</v>
      </c>
      <c r="X388" s="285">
        <v>0</v>
      </c>
      <c r="Y388" s="285">
        <v>0</v>
      </c>
      <c r="Z388" s="285">
        <v>0</v>
      </c>
      <c r="AA388" s="285">
        <v>0</v>
      </c>
      <c r="AB388" s="285">
        <v>0</v>
      </c>
      <c r="AC388" s="285">
        <v>0</v>
      </c>
      <c r="AD388" s="285">
        <v>0</v>
      </c>
      <c r="AE388" s="285">
        <v>0</v>
      </c>
      <c r="AF388" s="285">
        <v>0</v>
      </c>
      <c r="AG388" s="285">
        <v>0</v>
      </c>
      <c r="AH388" s="285">
        <v>0</v>
      </c>
      <c r="AI388" s="285">
        <v>0</v>
      </c>
      <c r="AJ388" s="285">
        <v>0</v>
      </c>
      <c r="AK388" s="285">
        <v>0</v>
      </c>
      <c r="AL388" s="285">
        <v>0</v>
      </c>
      <c r="AM388" s="285">
        <v>0</v>
      </c>
      <c r="AN388" s="285">
        <v>0</v>
      </c>
      <c r="AO388" s="285">
        <v>0</v>
      </c>
      <c r="AP388" s="285">
        <v>0</v>
      </c>
      <c r="AQ388" s="285">
        <v>0</v>
      </c>
      <c r="AR388" s="285">
        <v>0</v>
      </c>
      <c r="AS388" s="285">
        <v>0</v>
      </c>
      <c r="AT388" s="285">
        <v>0</v>
      </c>
      <c r="AU388" s="285">
        <v>0</v>
      </c>
      <c r="AV388" s="285">
        <v>0</v>
      </c>
    </row>
    <row r="389" spans="1:48" x14ac:dyDescent="0.35">
      <c r="A389" s="285" t="s">
        <v>10</v>
      </c>
      <c r="B389" s="285">
        <v>1</v>
      </c>
      <c r="C389" s="285">
        <v>7060</v>
      </c>
      <c r="D389" s="285">
        <v>5</v>
      </c>
      <c r="E389" s="285" t="s">
        <v>388</v>
      </c>
      <c r="F389" s="285"/>
      <c r="G389" s="285">
        <v>0</v>
      </c>
      <c r="H389" s="285">
        <v>0</v>
      </c>
      <c r="I389" s="285">
        <v>0</v>
      </c>
      <c r="J389" s="285">
        <v>0</v>
      </c>
      <c r="K389" s="285">
        <v>0</v>
      </c>
      <c r="L389" s="285">
        <v>264.38</v>
      </c>
      <c r="M389" s="285">
        <v>0</v>
      </c>
      <c r="N389" s="285">
        <v>0</v>
      </c>
      <c r="O389" s="285">
        <v>0</v>
      </c>
      <c r="P389" s="285">
        <v>0</v>
      </c>
      <c r="Q389" s="285">
        <v>98.07</v>
      </c>
      <c r="R389" s="285">
        <v>866.68</v>
      </c>
      <c r="S389" s="285">
        <v>0</v>
      </c>
      <c r="T389" s="285">
        <v>0</v>
      </c>
      <c r="U389" s="285">
        <v>0</v>
      </c>
      <c r="V389" s="285">
        <v>0</v>
      </c>
      <c r="W389" s="285">
        <v>0</v>
      </c>
      <c r="X389" s="285">
        <v>0</v>
      </c>
      <c r="Y389" s="285">
        <v>0</v>
      </c>
      <c r="Z389" s="285">
        <v>0</v>
      </c>
      <c r="AA389" s="285">
        <v>0</v>
      </c>
      <c r="AB389" s="285">
        <v>0</v>
      </c>
      <c r="AC389" s="285">
        <v>0</v>
      </c>
      <c r="AD389" s="285">
        <v>0</v>
      </c>
      <c r="AE389" s="285">
        <v>287.39999999999998</v>
      </c>
      <c r="AF389" s="285">
        <v>0</v>
      </c>
      <c r="AG389" s="285">
        <v>0</v>
      </c>
      <c r="AH389" s="285">
        <v>0</v>
      </c>
      <c r="AI389" s="285">
        <v>0</v>
      </c>
      <c r="AJ389" s="285">
        <v>0</v>
      </c>
      <c r="AK389" s="285">
        <v>0</v>
      </c>
      <c r="AL389" s="285">
        <v>0</v>
      </c>
      <c r="AM389" s="285">
        <v>0</v>
      </c>
      <c r="AN389" s="285">
        <v>0</v>
      </c>
      <c r="AO389" s="285">
        <v>1420.13</v>
      </c>
      <c r="AP389" s="285">
        <v>0</v>
      </c>
      <c r="AQ389" s="285">
        <v>0</v>
      </c>
      <c r="AR389" s="285">
        <v>0</v>
      </c>
      <c r="AS389" s="285">
        <v>0</v>
      </c>
      <c r="AT389" s="285">
        <v>0</v>
      </c>
      <c r="AU389" s="285">
        <v>0</v>
      </c>
      <c r="AV389" s="285">
        <v>0</v>
      </c>
    </row>
    <row r="390" spans="1:48" x14ac:dyDescent="0.35">
      <c r="A390" s="285" t="s">
        <v>10</v>
      </c>
      <c r="B390" s="285">
        <v>1</v>
      </c>
      <c r="C390" s="285">
        <v>7061</v>
      </c>
      <c r="D390" s="285">
        <v>5</v>
      </c>
      <c r="E390" s="285" t="s">
        <v>389</v>
      </c>
      <c r="F390" s="285"/>
      <c r="G390" s="285">
        <v>0</v>
      </c>
      <c r="H390" s="285">
        <v>0</v>
      </c>
      <c r="I390" s="285">
        <v>0</v>
      </c>
      <c r="J390" s="285">
        <v>0</v>
      </c>
      <c r="K390" s="285">
        <v>0</v>
      </c>
      <c r="L390" s="285">
        <v>0</v>
      </c>
      <c r="M390" s="285">
        <v>0</v>
      </c>
      <c r="N390" s="285">
        <v>0</v>
      </c>
      <c r="O390" s="285">
        <v>0</v>
      </c>
      <c r="P390" s="285">
        <v>0</v>
      </c>
      <c r="Q390" s="285">
        <v>0</v>
      </c>
      <c r="R390" s="285">
        <v>0</v>
      </c>
      <c r="S390" s="285">
        <v>0</v>
      </c>
      <c r="T390" s="285">
        <v>0</v>
      </c>
      <c r="U390" s="285">
        <v>0</v>
      </c>
      <c r="V390" s="285">
        <v>0</v>
      </c>
      <c r="W390" s="285">
        <v>0</v>
      </c>
      <c r="X390" s="285">
        <v>0</v>
      </c>
      <c r="Y390" s="285">
        <v>0</v>
      </c>
      <c r="Z390" s="285">
        <v>0</v>
      </c>
      <c r="AA390" s="285">
        <v>0</v>
      </c>
      <c r="AB390" s="285">
        <v>0</v>
      </c>
      <c r="AC390" s="285">
        <v>0</v>
      </c>
      <c r="AD390" s="285">
        <v>0</v>
      </c>
      <c r="AE390" s="285">
        <v>0</v>
      </c>
      <c r="AF390" s="285">
        <v>0</v>
      </c>
      <c r="AG390" s="285">
        <v>0</v>
      </c>
      <c r="AH390" s="285">
        <v>0</v>
      </c>
      <c r="AI390" s="285">
        <v>0</v>
      </c>
      <c r="AJ390" s="285">
        <v>0</v>
      </c>
      <c r="AK390" s="285">
        <v>0</v>
      </c>
      <c r="AL390" s="285">
        <v>0</v>
      </c>
      <c r="AM390" s="285">
        <v>0</v>
      </c>
      <c r="AN390" s="285">
        <v>0</v>
      </c>
      <c r="AO390" s="285">
        <v>0</v>
      </c>
      <c r="AP390" s="285">
        <v>0</v>
      </c>
      <c r="AQ390" s="285">
        <v>0</v>
      </c>
      <c r="AR390" s="285">
        <v>0</v>
      </c>
      <c r="AS390" s="285">
        <v>0</v>
      </c>
      <c r="AT390" s="285">
        <v>0</v>
      </c>
      <c r="AU390" s="285">
        <v>0</v>
      </c>
      <c r="AV390" s="285">
        <v>0</v>
      </c>
    </row>
    <row r="391" spans="1:48" x14ac:dyDescent="0.35">
      <c r="A391" s="285" t="s">
        <v>10</v>
      </c>
      <c r="B391" s="285">
        <v>1</v>
      </c>
      <c r="C391" s="285">
        <v>7062</v>
      </c>
      <c r="D391" s="285">
        <v>5</v>
      </c>
      <c r="E391" s="285" t="s">
        <v>390</v>
      </c>
      <c r="F391" s="285"/>
      <c r="G391" s="285">
        <v>0</v>
      </c>
      <c r="H391" s="285">
        <v>0</v>
      </c>
      <c r="I391" s="285">
        <v>0</v>
      </c>
      <c r="J391" s="285">
        <v>0</v>
      </c>
      <c r="K391" s="285">
        <v>0</v>
      </c>
      <c r="L391" s="285">
        <v>0</v>
      </c>
      <c r="M391" s="285">
        <v>0</v>
      </c>
      <c r="N391" s="285">
        <v>0</v>
      </c>
      <c r="O391" s="285">
        <v>0</v>
      </c>
      <c r="P391" s="285">
        <v>0</v>
      </c>
      <c r="Q391" s="285">
        <v>0</v>
      </c>
      <c r="R391" s="285">
        <v>0</v>
      </c>
      <c r="S391" s="285">
        <v>0</v>
      </c>
      <c r="T391" s="285">
        <v>0</v>
      </c>
      <c r="U391" s="285">
        <v>0</v>
      </c>
      <c r="V391" s="285">
        <v>0</v>
      </c>
      <c r="W391" s="285">
        <v>0</v>
      </c>
      <c r="X391" s="285">
        <v>0</v>
      </c>
      <c r="Y391" s="285">
        <v>0</v>
      </c>
      <c r="Z391" s="285">
        <v>0</v>
      </c>
      <c r="AA391" s="285">
        <v>0</v>
      </c>
      <c r="AB391" s="285">
        <v>2075.67</v>
      </c>
      <c r="AC391" s="285">
        <v>0</v>
      </c>
      <c r="AD391" s="285">
        <v>0</v>
      </c>
      <c r="AE391" s="285">
        <v>0</v>
      </c>
      <c r="AF391" s="285">
        <v>0</v>
      </c>
      <c r="AG391" s="285">
        <v>1769.7</v>
      </c>
      <c r="AH391" s="285">
        <v>0</v>
      </c>
      <c r="AI391" s="285">
        <v>0</v>
      </c>
      <c r="AJ391" s="285">
        <v>0</v>
      </c>
      <c r="AK391" s="285">
        <v>0</v>
      </c>
      <c r="AL391" s="285">
        <v>0</v>
      </c>
      <c r="AM391" s="285">
        <v>0</v>
      </c>
      <c r="AN391" s="285">
        <v>0</v>
      </c>
      <c r="AO391" s="285">
        <v>0</v>
      </c>
      <c r="AP391" s="285">
        <v>0</v>
      </c>
      <c r="AQ391" s="285">
        <v>0</v>
      </c>
      <c r="AR391" s="285">
        <v>0</v>
      </c>
      <c r="AS391" s="285">
        <v>0</v>
      </c>
      <c r="AT391" s="285">
        <v>0</v>
      </c>
      <c r="AU391" s="285">
        <v>0</v>
      </c>
      <c r="AV391" s="285">
        <v>0</v>
      </c>
    </row>
    <row r="392" spans="1:48" x14ac:dyDescent="0.35">
      <c r="A392" s="285" t="s">
        <v>10</v>
      </c>
      <c r="B392" s="285">
        <v>1</v>
      </c>
      <c r="C392" s="285">
        <v>7063</v>
      </c>
      <c r="D392" s="285">
        <v>5</v>
      </c>
      <c r="E392" s="285" t="s">
        <v>391</v>
      </c>
      <c r="F392" s="285"/>
      <c r="G392" s="285">
        <v>0</v>
      </c>
      <c r="H392" s="285">
        <v>0</v>
      </c>
      <c r="I392" s="285">
        <v>0</v>
      </c>
      <c r="J392" s="285">
        <v>0</v>
      </c>
      <c r="K392" s="285">
        <v>0</v>
      </c>
      <c r="L392" s="285">
        <v>0</v>
      </c>
      <c r="M392" s="285">
        <v>0</v>
      </c>
      <c r="N392" s="285">
        <v>0</v>
      </c>
      <c r="O392" s="285">
        <v>0</v>
      </c>
      <c r="P392" s="285">
        <v>0</v>
      </c>
      <c r="Q392" s="285">
        <v>1075</v>
      </c>
      <c r="R392" s="285">
        <v>0</v>
      </c>
      <c r="S392" s="285">
        <v>0</v>
      </c>
      <c r="T392" s="285">
        <v>0</v>
      </c>
      <c r="U392" s="285">
        <v>0</v>
      </c>
      <c r="V392" s="285">
        <v>0</v>
      </c>
      <c r="W392" s="285">
        <v>0</v>
      </c>
      <c r="X392" s="285">
        <v>0</v>
      </c>
      <c r="Y392" s="285">
        <v>1125</v>
      </c>
      <c r="Z392" s="285">
        <v>432.67</v>
      </c>
      <c r="AA392" s="285">
        <v>0</v>
      </c>
      <c r="AB392" s="285">
        <v>670.82</v>
      </c>
      <c r="AC392" s="285">
        <v>165.32</v>
      </c>
      <c r="AD392" s="285">
        <v>0</v>
      </c>
      <c r="AE392" s="285">
        <v>1967.27</v>
      </c>
      <c r="AF392" s="285">
        <v>0</v>
      </c>
      <c r="AG392" s="285">
        <v>0</v>
      </c>
      <c r="AH392" s="285">
        <v>0</v>
      </c>
      <c r="AI392" s="285">
        <v>0</v>
      </c>
      <c r="AJ392" s="285">
        <v>0</v>
      </c>
      <c r="AK392" s="285">
        <v>0</v>
      </c>
      <c r="AL392" s="285">
        <v>0</v>
      </c>
      <c r="AM392" s="285">
        <v>3618.75</v>
      </c>
      <c r="AN392" s="285">
        <v>65.930000000000007</v>
      </c>
      <c r="AO392" s="285">
        <v>3537.21</v>
      </c>
      <c r="AP392" s="285">
        <v>335</v>
      </c>
      <c r="AQ392" s="285">
        <v>0</v>
      </c>
      <c r="AR392" s="285">
        <v>0</v>
      </c>
      <c r="AS392" s="285">
        <v>0</v>
      </c>
      <c r="AT392" s="285">
        <v>0</v>
      </c>
      <c r="AU392" s="285">
        <v>0</v>
      </c>
      <c r="AV392" s="285">
        <v>0</v>
      </c>
    </row>
    <row r="393" spans="1:48" x14ac:dyDescent="0.35">
      <c r="A393" s="285" t="s">
        <v>10</v>
      </c>
      <c r="B393" s="285">
        <v>1</v>
      </c>
      <c r="C393" s="285">
        <v>7064</v>
      </c>
      <c r="D393" s="285">
        <v>5</v>
      </c>
      <c r="E393" s="285" t="s">
        <v>392</v>
      </c>
      <c r="F393" s="285"/>
      <c r="G393" s="285">
        <v>0</v>
      </c>
      <c r="H393" s="285">
        <v>0</v>
      </c>
      <c r="I393" s="285">
        <v>0</v>
      </c>
      <c r="J393" s="285">
        <v>0</v>
      </c>
      <c r="K393" s="285">
        <v>0</v>
      </c>
      <c r="L393" s="285">
        <v>0</v>
      </c>
      <c r="M393" s="285">
        <v>0</v>
      </c>
      <c r="N393" s="285">
        <v>0</v>
      </c>
      <c r="O393" s="285">
        <v>0</v>
      </c>
      <c r="P393" s="285">
        <v>0</v>
      </c>
      <c r="Q393" s="285">
        <v>0</v>
      </c>
      <c r="R393" s="285">
        <v>0</v>
      </c>
      <c r="S393" s="285">
        <v>2398.38</v>
      </c>
      <c r="T393" s="285">
        <v>0</v>
      </c>
      <c r="U393" s="285">
        <v>0</v>
      </c>
      <c r="V393" s="285">
        <v>0</v>
      </c>
      <c r="W393" s="285">
        <v>0</v>
      </c>
      <c r="X393" s="285">
        <v>0</v>
      </c>
      <c r="Y393" s="285">
        <v>0</v>
      </c>
      <c r="Z393" s="285">
        <v>0</v>
      </c>
      <c r="AA393" s="285">
        <v>0</v>
      </c>
      <c r="AB393" s="285">
        <v>0</v>
      </c>
      <c r="AC393" s="285">
        <v>0</v>
      </c>
      <c r="AD393" s="285">
        <v>228.59</v>
      </c>
      <c r="AE393" s="285">
        <v>0</v>
      </c>
      <c r="AF393" s="285">
        <v>0</v>
      </c>
      <c r="AG393" s="285">
        <v>0</v>
      </c>
      <c r="AH393" s="285">
        <v>0</v>
      </c>
      <c r="AI393" s="285">
        <v>0</v>
      </c>
      <c r="AJ393" s="285">
        <v>0</v>
      </c>
      <c r="AK393" s="285">
        <v>0</v>
      </c>
      <c r="AL393" s="285">
        <v>0</v>
      </c>
      <c r="AM393" s="285">
        <v>0</v>
      </c>
      <c r="AN393" s="285">
        <v>0</v>
      </c>
      <c r="AO393" s="285">
        <v>0</v>
      </c>
      <c r="AP393" s="285">
        <v>0</v>
      </c>
      <c r="AQ393" s="285">
        <v>0</v>
      </c>
      <c r="AR393" s="285">
        <v>0</v>
      </c>
      <c r="AS393" s="285">
        <v>0</v>
      </c>
      <c r="AT393" s="285">
        <v>0</v>
      </c>
      <c r="AU393" s="285">
        <v>0</v>
      </c>
      <c r="AV393" s="285">
        <v>0</v>
      </c>
    </row>
    <row r="394" spans="1:48" x14ac:dyDescent="0.35">
      <c r="A394" s="285" t="s">
        <v>10</v>
      </c>
      <c r="B394" s="285">
        <v>1</v>
      </c>
      <c r="C394" s="285">
        <v>7065</v>
      </c>
      <c r="D394" s="285">
        <v>5</v>
      </c>
      <c r="E394" s="285" t="s">
        <v>393</v>
      </c>
      <c r="F394" s="285"/>
      <c r="G394" s="285">
        <v>0</v>
      </c>
      <c r="H394" s="285">
        <v>0</v>
      </c>
      <c r="I394" s="285">
        <v>0</v>
      </c>
      <c r="J394" s="285">
        <v>0</v>
      </c>
      <c r="K394" s="285">
        <v>0</v>
      </c>
      <c r="L394" s="285">
        <v>0</v>
      </c>
      <c r="M394" s="285">
        <v>0</v>
      </c>
      <c r="N394" s="285">
        <v>974.34</v>
      </c>
      <c r="O394" s="285">
        <v>928.3</v>
      </c>
      <c r="P394" s="285">
        <v>87</v>
      </c>
      <c r="Q394" s="285">
        <v>0</v>
      </c>
      <c r="R394" s="285">
        <v>0</v>
      </c>
      <c r="S394" s="285">
        <v>0</v>
      </c>
      <c r="T394" s="285">
        <v>0</v>
      </c>
      <c r="U394" s="285">
        <v>0</v>
      </c>
      <c r="V394" s="285">
        <v>0</v>
      </c>
      <c r="W394" s="285">
        <v>0</v>
      </c>
      <c r="X394" s="285">
        <v>0</v>
      </c>
      <c r="Y394" s="285">
        <v>0</v>
      </c>
      <c r="Z394" s="285">
        <v>0</v>
      </c>
      <c r="AA394" s="285">
        <v>0</v>
      </c>
      <c r="AB394" s="285">
        <v>0</v>
      </c>
      <c r="AC394" s="285">
        <v>0</v>
      </c>
      <c r="AD394" s="285">
        <v>0</v>
      </c>
      <c r="AE394" s="285">
        <v>0</v>
      </c>
      <c r="AF394" s="285">
        <v>0</v>
      </c>
      <c r="AG394" s="285">
        <v>1765.21</v>
      </c>
      <c r="AH394" s="285">
        <v>0</v>
      </c>
      <c r="AI394" s="285">
        <v>0</v>
      </c>
      <c r="AJ394" s="285">
        <v>0</v>
      </c>
      <c r="AK394" s="285">
        <v>0</v>
      </c>
      <c r="AL394" s="285">
        <v>0</v>
      </c>
      <c r="AM394" s="285">
        <v>0</v>
      </c>
      <c r="AN394" s="285">
        <v>0</v>
      </c>
      <c r="AO394" s="285">
        <v>0</v>
      </c>
      <c r="AP394" s="285">
        <v>0</v>
      </c>
      <c r="AQ394" s="285">
        <v>0</v>
      </c>
      <c r="AR394" s="285">
        <v>0</v>
      </c>
      <c r="AS394" s="285">
        <v>0</v>
      </c>
      <c r="AT394" s="285">
        <v>0</v>
      </c>
      <c r="AU394" s="285">
        <v>0</v>
      </c>
      <c r="AV394" s="285">
        <v>0</v>
      </c>
    </row>
    <row r="395" spans="1:48" x14ac:dyDescent="0.35">
      <c r="A395" s="285" t="s">
        <v>10</v>
      </c>
      <c r="B395" s="285">
        <v>1</v>
      </c>
      <c r="C395" s="285">
        <v>7066</v>
      </c>
      <c r="D395" s="285">
        <v>5</v>
      </c>
      <c r="E395" s="285" t="s">
        <v>394</v>
      </c>
      <c r="F395" s="285"/>
      <c r="G395" s="285">
        <v>0</v>
      </c>
      <c r="H395" s="285">
        <v>0</v>
      </c>
      <c r="I395" s="285">
        <v>0</v>
      </c>
      <c r="J395" s="285">
        <v>0</v>
      </c>
      <c r="K395" s="285">
        <v>0</v>
      </c>
      <c r="L395" s="285">
        <v>0</v>
      </c>
      <c r="M395" s="285">
        <v>0</v>
      </c>
      <c r="N395" s="285">
        <v>0</v>
      </c>
      <c r="O395" s="285">
        <v>1000</v>
      </c>
      <c r="P395" s="285">
        <v>0</v>
      </c>
      <c r="Q395" s="285">
        <v>0</v>
      </c>
      <c r="R395" s="285">
        <v>0</v>
      </c>
      <c r="S395" s="285">
        <v>-25</v>
      </c>
      <c r="T395" s="285">
        <v>0</v>
      </c>
      <c r="U395" s="285">
        <v>0</v>
      </c>
      <c r="V395" s="285">
        <v>0</v>
      </c>
      <c r="W395" s="285">
        <v>0</v>
      </c>
      <c r="X395" s="285">
        <v>0</v>
      </c>
      <c r="Y395" s="285">
        <v>0</v>
      </c>
      <c r="Z395" s="285">
        <v>0</v>
      </c>
      <c r="AA395" s="285">
        <v>0</v>
      </c>
      <c r="AB395" s="285">
        <v>0</v>
      </c>
      <c r="AC395" s="285">
        <v>0</v>
      </c>
      <c r="AD395" s="285">
        <v>0</v>
      </c>
      <c r="AE395" s="285">
        <v>0</v>
      </c>
      <c r="AF395" s="285">
        <v>0</v>
      </c>
      <c r="AG395" s="285">
        <v>0</v>
      </c>
      <c r="AH395" s="285">
        <v>0</v>
      </c>
      <c r="AI395" s="285">
        <v>0</v>
      </c>
      <c r="AJ395" s="285">
        <v>0</v>
      </c>
      <c r="AK395" s="285">
        <v>0</v>
      </c>
      <c r="AL395" s="285">
        <v>0</v>
      </c>
      <c r="AM395" s="285">
        <v>0</v>
      </c>
      <c r="AN395" s="285">
        <v>0</v>
      </c>
      <c r="AO395" s="285">
        <v>0</v>
      </c>
      <c r="AP395" s="285">
        <v>0</v>
      </c>
      <c r="AQ395" s="285">
        <v>0</v>
      </c>
      <c r="AR395" s="285">
        <v>0</v>
      </c>
      <c r="AS395" s="285">
        <v>0</v>
      </c>
      <c r="AT395" s="285">
        <v>0</v>
      </c>
      <c r="AU395" s="285">
        <v>0</v>
      </c>
      <c r="AV395" s="285">
        <v>0</v>
      </c>
    </row>
    <row r="396" spans="1:48" x14ac:dyDescent="0.35">
      <c r="A396" s="285" t="s">
        <v>10</v>
      </c>
      <c r="B396" s="285">
        <v>1</v>
      </c>
      <c r="C396" s="285">
        <v>7067</v>
      </c>
      <c r="D396" s="285">
        <v>5</v>
      </c>
      <c r="E396" s="285" t="s">
        <v>395</v>
      </c>
      <c r="F396" s="285"/>
      <c r="G396" s="285">
        <v>0</v>
      </c>
      <c r="H396" s="285">
        <v>0</v>
      </c>
      <c r="I396" s="285">
        <v>0</v>
      </c>
      <c r="J396" s="285">
        <v>0</v>
      </c>
      <c r="K396" s="285">
        <v>0</v>
      </c>
      <c r="L396" s="285">
        <v>0</v>
      </c>
      <c r="M396" s="285">
        <v>0</v>
      </c>
      <c r="N396" s="285">
        <v>0</v>
      </c>
      <c r="O396" s="285">
        <v>0</v>
      </c>
      <c r="P396" s="285">
        <v>0</v>
      </c>
      <c r="Q396" s="285">
        <v>249.85</v>
      </c>
      <c r="R396" s="285">
        <v>0</v>
      </c>
      <c r="S396" s="285">
        <v>1941.03</v>
      </c>
      <c r="T396" s="285">
        <v>0</v>
      </c>
      <c r="U396" s="285">
        <v>0</v>
      </c>
      <c r="V396" s="285">
        <v>0</v>
      </c>
      <c r="W396" s="285">
        <v>0</v>
      </c>
      <c r="X396" s="285">
        <v>0</v>
      </c>
      <c r="Y396" s="285">
        <v>0</v>
      </c>
      <c r="Z396" s="285">
        <v>0</v>
      </c>
      <c r="AA396" s="285">
        <v>1771.76</v>
      </c>
      <c r="AB396" s="285">
        <v>0</v>
      </c>
      <c r="AC396" s="285">
        <v>751.89</v>
      </c>
      <c r="AD396" s="285">
        <v>0</v>
      </c>
      <c r="AE396" s="285">
        <v>0</v>
      </c>
      <c r="AF396" s="285">
        <v>0</v>
      </c>
      <c r="AG396" s="285">
        <v>0</v>
      </c>
      <c r="AH396" s="285">
        <v>0</v>
      </c>
      <c r="AI396" s="285">
        <v>0</v>
      </c>
      <c r="AJ396" s="285">
        <v>0</v>
      </c>
      <c r="AK396" s="285">
        <v>0</v>
      </c>
      <c r="AL396" s="285">
        <v>0</v>
      </c>
      <c r="AM396" s="285">
        <v>0</v>
      </c>
      <c r="AN396" s="285">
        <v>0</v>
      </c>
      <c r="AO396" s="285">
        <v>0</v>
      </c>
      <c r="AP396" s="285">
        <v>0</v>
      </c>
      <c r="AQ396" s="285">
        <v>0</v>
      </c>
      <c r="AR396" s="285">
        <v>0</v>
      </c>
      <c r="AS396" s="285">
        <v>0</v>
      </c>
      <c r="AT396" s="285">
        <v>0</v>
      </c>
      <c r="AU396" s="285">
        <v>0</v>
      </c>
      <c r="AV396" s="285">
        <v>0</v>
      </c>
    </row>
    <row r="397" spans="1:48" x14ac:dyDescent="0.35">
      <c r="A397" s="285" t="s">
        <v>10</v>
      </c>
      <c r="B397" s="285">
        <v>1</v>
      </c>
      <c r="C397" s="285">
        <v>7068</v>
      </c>
      <c r="D397" s="285">
        <v>5</v>
      </c>
      <c r="E397" s="285" t="s">
        <v>396</v>
      </c>
      <c r="F397" s="285"/>
      <c r="G397" s="285">
        <v>0</v>
      </c>
      <c r="H397" s="285">
        <v>0</v>
      </c>
      <c r="I397" s="285">
        <v>349.99</v>
      </c>
      <c r="J397" s="285">
        <v>0</v>
      </c>
      <c r="K397" s="285">
        <v>0</v>
      </c>
      <c r="L397" s="285">
        <v>0</v>
      </c>
      <c r="M397" s="285">
        <v>0</v>
      </c>
      <c r="N397" s="285">
        <v>0</v>
      </c>
      <c r="O397" s="285">
        <v>0</v>
      </c>
      <c r="P397" s="285">
        <v>0</v>
      </c>
      <c r="Q397" s="285">
        <v>0</v>
      </c>
      <c r="R397" s="285">
        <v>57.49</v>
      </c>
      <c r="S397" s="285">
        <v>1195.69</v>
      </c>
      <c r="T397" s="285">
        <v>0</v>
      </c>
      <c r="U397" s="285">
        <v>0</v>
      </c>
      <c r="V397" s="285">
        <v>0</v>
      </c>
      <c r="W397" s="285">
        <v>0</v>
      </c>
      <c r="X397" s="285">
        <v>0</v>
      </c>
      <c r="Y397" s="285">
        <v>0</v>
      </c>
      <c r="Z397" s="285">
        <v>922.94</v>
      </c>
      <c r="AA397" s="285">
        <v>0</v>
      </c>
      <c r="AB397" s="285">
        <v>0</v>
      </c>
      <c r="AC397" s="285">
        <v>264.44</v>
      </c>
      <c r="AD397" s="285">
        <v>0</v>
      </c>
      <c r="AE397" s="285">
        <v>0</v>
      </c>
      <c r="AF397" s="285">
        <v>0</v>
      </c>
      <c r="AG397" s="285">
        <v>0</v>
      </c>
      <c r="AH397" s="285">
        <v>0</v>
      </c>
      <c r="AI397" s="285">
        <v>0</v>
      </c>
      <c r="AJ397" s="285">
        <v>0</v>
      </c>
      <c r="AK397" s="285">
        <v>500</v>
      </c>
      <c r="AL397" s="285">
        <v>0</v>
      </c>
      <c r="AM397" s="285">
        <v>37.5</v>
      </c>
      <c r="AN397" s="285">
        <v>1673.41</v>
      </c>
      <c r="AO397" s="285">
        <v>112.7</v>
      </c>
      <c r="AP397" s="285">
        <v>521</v>
      </c>
      <c r="AQ397" s="285">
        <v>0</v>
      </c>
      <c r="AR397" s="285">
        <v>0</v>
      </c>
      <c r="AS397" s="285">
        <v>0</v>
      </c>
      <c r="AT397" s="285">
        <v>0</v>
      </c>
      <c r="AU397" s="285">
        <v>0</v>
      </c>
      <c r="AV397" s="285">
        <v>0</v>
      </c>
    </row>
    <row r="398" spans="1:48" x14ac:dyDescent="0.35">
      <c r="A398" s="285" t="s">
        <v>10</v>
      </c>
      <c r="B398" s="285">
        <v>1</v>
      </c>
      <c r="C398" s="285">
        <v>7069</v>
      </c>
      <c r="D398" s="285">
        <v>5</v>
      </c>
      <c r="E398" s="285" t="s">
        <v>397</v>
      </c>
      <c r="F398" s="285"/>
      <c r="G398" s="285">
        <v>0</v>
      </c>
      <c r="H398" s="285">
        <v>0</v>
      </c>
      <c r="I398" s="285">
        <v>0</v>
      </c>
      <c r="J398" s="285">
        <v>0</v>
      </c>
      <c r="K398" s="285">
        <v>0</v>
      </c>
      <c r="L398" s="285">
        <v>0</v>
      </c>
      <c r="M398" s="285">
        <v>0</v>
      </c>
      <c r="N398" s="285">
        <v>0</v>
      </c>
      <c r="O398" s="285">
        <v>0</v>
      </c>
      <c r="P398" s="285">
        <v>0</v>
      </c>
      <c r="Q398" s="285">
        <v>0</v>
      </c>
      <c r="R398" s="285">
        <v>0</v>
      </c>
      <c r="S398" s="285">
        <v>0</v>
      </c>
      <c r="T398" s="285">
        <v>0</v>
      </c>
      <c r="U398" s="285">
        <v>0</v>
      </c>
      <c r="V398" s="285">
        <v>0</v>
      </c>
      <c r="W398" s="285">
        <v>0</v>
      </c>
      <c r="X398" s="285">
        <v>0</v>
      </c>
      <c r="Y398" s="285">
        <v>0</v>
      </c>
      <c r="Z398" s="285">
        <v>0</v>
      </c>
      <c r="AA398" s="285">
        <v>0</v>
      </c>
      <c r="AB398" s="285">
        <v>0</v>
      </c>
      <c r="AC398" s="285">
        <v>0</v>
      </c>
      <c r="AD398" s="285">
        <v>0</v>
      </c>
      <c r="AE398" s="285">
        <v>0</v>
      </c>
      <c r="AF398" s="285">
        <v>0</v>
      </c>
      <c r="AG398" s="285">
        <v>0</v>
      </c>
      <c r="AH398" s="285">
        <v>0</v>
      </c>
      <c r="AI398" s="285">
        <v>0</v>
      </c>
      <c r="AJ398" s="285">
        <v>0</v>
      </c>
      <c r="AK398" s="285">
        <v>0</v>
      </c>
      <c r="AL398" s="285">
        <v>0</v>
      </c>
      <c r="AM398" s="285">
        <v>0</v>
      </c>
      <c r="AN398" s="285">
        <v>0</v>
      </c>
      <c r="AO398" s="285">
        <v>0</v>
      </c>
      <c r="AP398" s="285">
        <v>0</v>
      </c>
      <c r="AQ398" s="285">
        <v>0</v>
      </c>
      <c r="AR398" s="285">
        <v>0</v>
      </c>
      <c r="AS398" s="285">
        <v>0</v>
      </c>
      <c r="AT398" s="285">
        <v>0</v>
      </c>
      <c r="AU398" s="285">
        <v>0</v>
      </c>
      <c r="AV398" s="285">
        <v>0</v>
      </c>
    </row>
    <row r="399" spans="1:48" x14ac:dyDescent="0.35">
      <c r="A399" s="285" t="s">
        <v>10</v>
      </c>
      <c r="B399" s="285">
        <v>1</v>
      </c>
      <c r="C399" s="285">
        <v>7070</v>
      </c>
      <c r="D399" s="285">
        <v>5</v>
      </c>
      <c r="E399" s="285" t="s">
        <v>398</v>
      </c>
      <c r="F399" s="285"/>
      <c r="G399" s="285">
        <v>0</v>
      </c>
      <c r="H399" s="285">
        <v>0</v>
      </c>
      <c r="I399" s="285">
        <v>0</v>
      </c>
      <c r="J399" s="285">
        <v>0</v>
      </c>
      <c r="K399" s="285">
        <v>0</v>
      </c>
      <c r="L399" s="285">
        <v>0</v>
      </c>
      <c r="M399" s="285">
        <v>0</v>
      </c>
      <c r="N399" s="285">
        <v>0</v>
      </c>
      <c r="O399" s="285">
        <v>0</v>
      </c>
      <c r="P399" s="285">
        <v>0</v>
      </c>
      <c r="Q399" s="285">
        <v>0</v>
      </c>
      <c r="R399" s="285">
        <v>0</v>
      </c>
      <c r="S399" s="285">
        <v>0</v>
      </c>
      <c r="T399" s="285">
        <v>0</v>
      </c>
      <c r="U399" s="285">
        <v>0</v>
      </c>
      <c r="V399" s="285">
        <v>0</v>
      </c>
      <c r="W399" s="285">
        <v>0</v>
      </c>
      <c r="X399" s="285">
        <v>0</v>
      </c>
      <c r="Y399" s="285">
        <v>0</v>
      </c>
      <c r="Z399" s="285">
        <v>0</v>
      </c>
      <c r="AA399" s="285">
        <v>0</v>
      </c>
      <c r="AB399" s="285">
        <v>0</v>
      </c>
      <c r="AC399" s="285">
        <v>0</v>
      </c>
      <c r="AD399" s="285">
        <v>0</v>
      </c>
      <c r="AE399" s="285">
        <v>0</v>
      </c>
      <c r="AF399" s="285">
        <v>0</v>
      </c>
      <c r="AG399" s="285">
        <v>0</v>
      </c>
      <c r="AH399" s="285">
        <v>0</v>
      </c>
      <c r="AI399" s="285">
        <v>0</v>
      </c>
      <c r="AJ399" s="285">
        <v>0</v>
      </c>
      <c r="AK399" s="285">
        <v>0</v>
      </c>
      <c r="AL399" s="285">
        <v>0</v>
      </c>
      <c r="AM399" s="285">
        <v>0</v>
      </c>
      <c r="AN399" s="285">
        <v>0</v>
      </c>
      <c r="AO399" s="285">
        <v>0</v>
      </c>
      <c r="AP399" s="285">
        <v>0</v>
      </c>
      <c r="AQ399" s="285">
        <v>0</v>
      </c>
      <c r="AR399" s="285">
        <v>0</v>
      </c>
      <c r="AS399" s="285">
        <v>0</v>
      </c>
      <c r="AT399" s="285">
        <v>0</v>
      </c>
      <c r="AU399" s="285">
        <v>0</v>
      </c>
      <c r="AV399" s="285">
        <v>0</v>
      </c>
    </row>
    <row r="400" spans="1:48" x14ac:dyDescent="0.35">
      <c r="A400" s="285" t="s">
        <v>10</v>
      </c>
      <c r="B400" s="285">
        <v>1</v>
      </c>
      <c r="C400" s="285">
        <v>7071</v>
      </c>
      <c r="D400" s="285">
        <v>5</v>
      </c>
      <c r="E400" s="285" t="s">
        <v>399</v>
      </c>
      <c r="F400" s="285"/>
      <c r="G400" s="285">
        <v>0</v>
      </c>
      <c r="H400" s="285">
        <v>0</v>
      </c>
      <c r="I400" s="285">
        <v>0</v>
      </c>
      <c r="J400" s="285">
        <v>0</v>
      </c>
      <c r="K400" s="285">
        <v>51.19</v>
      </c>
      <c r="L400" s="285">
        <v>0</v>
      </c>
      <c r="M400" s="285">
        <v>49.07</v>
      </c>
      <c r="N400" s="285">
        <v>0</v>
      </c>
      <c r="O400" s="285">
        <v>183.96</v>
      </c>
      <c r="P400" s="285">
        <v>0</v>
      </c>
      <c r="Q400" s="285">
        <v>9.48</v>
      </c>
      <c r="R400" s="285">
        <v>222.9</v>
      </c>
      <c r="S400" s="285">
        <v>386.04</v>
      </c>
      <c r="T400" s="285">
        <v>0</v>
      </c>
      <c r="U400" s="285">
        <v>0</v>
      </c>
      <c r="V400" s="285">
        <v>0</v>
      </c>
      <c r="W400" s="285">
        <v>0</v>
      </c>
      <c r="X400" s="285">
        <v>0</v>
      </c>
      <c r="Y400" s="285">
        <v>0</v>
      </c>
      <c r="Z400" s="285">
        <v>0</v>
      </c>
      <c r="AA400" s="285">
        <v>0</v>
      </c>
      <c r="AB400" s="285">
        <v>0</v>
      </c>
      <c r="AC400" s="285">
        <v>0</v>
      </c>
      <c r="AD400" s="285">
        <v>190.24</v>
      </c>
      <c r="AE400" s="285">
        <v>75</v>
      </c>
      <c r="AF400" s="285">
        <v>0</v>
      </c>
      <c r="AG400" s="285">
        <v>210.67</v>
      </c>
      <c r="AH400" s="285">
        <v>0</v>
      </c>
      <c r="AI400" s="285">
        <v>0</v>
      </c>
      <c r="AJ400" s="285">
        <v>0</v>
      </c>
      <c r="AK400" s="285">
        <v>0</v>
      </c>
      <c r="AL400" s="285">
        <v>0</v>
      </c>
      <c r="AM400" s="285">
        <v>0</v>
      </c>
      <c r="AN400" s="285">
        <v>0</v>
      </c>
      <c r="AO400" s="285">
        <v>0</v>
      </c>
      <c r="AP400" s="285">
        <v>0</v>
      </c>
      <c r="AQ400" s="285">
        <v>0</v>
      </c>
      <c r="AR400" s="285">
        <v>0</v>
      </c>
      <c r="AS400" s="285">
        <v>0</v>
      </c>
      <c r="AT400" s="285">
        <v>0</v>
      </c>
      <c r="AU400" s="285">
        <v>0</v>
      </c>
      <c r="AV400" s="285">
        <v>0</v>
      </c>
    </row>
    <row r="401" spans="1:48" x14ac:dyDescent="0.35">
      <c r="A401" s="285" t="s">
        <v>10</v>
      </c>
      <c r="B401" s="285">
        <v>1</v>
      </c>
      <c r="C401" s="285">
        <v>7072</v>
      </c>
      <c r="D401" s="285">
        <v>5</v>
      </c>
      <c r="E401" s="285" t="s">
        <v>400</v>
      </c>
      <c r="F401" s="285"/>
      <c r="G401" s="285">
        <v>0</v>
      </c>
      <c r="H401" s="285">
        <v>0</v>
      </c>
      <c r="I401" s="285">
        <v>0</v>
      </c>
      <c r="J401" s="285">
        <v>0</v>
      </c>
      <c r="K401" s="285">
        <v>0</v>
      </c>
      <c r="L401" s="285">
        <v>0</v>
      </c>
      <c r="M401" s="285">
        <v>0</v>
      </c>
      <c r="N401" s="285">
        <v>0</v>
      </c>
      <c r="O401" s="285">
        <v>0</v>
      </c>
      <c r="P401" s="285">
        <v>0</v>
      </c>
      <c r="Q401" s="285">
        <v>0</v>
      </c>
      <c r="R401" s="285">
        <v>0</v>
      </c>
      <c r="S401" s="285">
        <v>0</v>
      </c>
      <c r="T401" s="285">
        <v>0</v>
      </c>
      <c r="U401" s="285">
        <v>0</v>
      </c>
      <c r="V401" s="285">
        <v>0</v>
      </c>
      <c r="W401" s="285">
        <v>0</v>
      </c>
      <c r="X401" s="285">
        <v>0</v>
      </c>
      <c r="Y401" s="285">
        <v>0</v>
      </c>
      <c r="Z401" s="285">
        <v>0</v>
      </c>
      <c r="AA401" s="285">
        <v>0</v>
      </c>
      <c r="AB401" s="285">
        <v>0</v>
      </c>
      <c r="AC401" s="285">
        <v>0</v>
      </c>
      <c r="AD401" s="285">
        <v>0</v>
      </c>
      <c r="AE401" s="285">
        <v>0</v>
      </c>
      <c r="AF401" s="285">
        <v>96.87</v>
      </c>
      <c r="AG401" s="285">
        <v>0</v>
      </c>
      <c r="AH401" s="285">
        <v>0</v>
      </c>
      <c r="AI401" s="285">
        <v>0</v>
      </c>
      <c r="AJ401" s="285">
        <v>0</v>
      </c>
      <c r="AK401" s="285">
        <v>0</v>
      </c>
      <c r="AL401" s="285">
        <v>0</v>
      </c>
      <c r="AM401" s="285">
        <v>0</v>
      </c>
      <c r="AN401" s="285">
        <v>0</v>
      </c>
      <c r="AO401" s="285">
        <v>0</v>
      </c>
      <c r="AP401" s="285">
        <v>0</v>
      </c>
      <c r="AQ401" s="285">
        <v>0</v>
      </c>
      <c r="AR401" s="285">
        <v>0</v>
      </c>
      <c r="AS401" s="285">
        <v>0</v>
      </c>
      <c r="AT401" s="285">
        <v>0</v>
      </c>
      <c r="AU401" s="285">
        <v>0</v>
      </c>
      <c r="AV401" s="285">
        <v>0</v>
      </c>
    </row>
    <row r="402" spans="1:48" x14ac:dyDescent="0.35">
      <c r="A402" s="285" t="s">
        <v>10</v>
      </c>
      <c r="B402" s="285">
        <v>1</v>
      </c>
      <c r="C402" s="285">
        <v>7073</v>
      </c>
      <c r="D402" s="285">
        <v>5</v>
      </c>
      <c r="E402" s="285" t="s">
        <v>401</v>
      </c>
      <c r="F402" s="285"/>
      <c r="G402" s="285">
        <v>0</v>
      </c>
      <c r="H402" s="285">
        <v>0</v>
      </c>
      <c r="I402" s="285">
        <v>0</v>
      </c>
      <c r="J402" s="285">
        <v>0</v>
      </c>
      <c r="K402" s="285">
        <v>0</v>
      </c>
      <c r="L402" s="285">
        <v>0</v>
      </c>
      <c r="M402" s="285">
        <v>0</v>
      </c>
      <c r="N402" s="285">
        <v>0</v>
      </c>
      <c r="O402" s="285">
        <v>0</v>
      </c>
      <c r="P402" s="285">
        <v>0</v>
      </c>
      <c r="Q402" s="285">
        <v>0</v>
      </c>
      <c r="R402" s="285">
        <v>0</v>
      </c>
      <c r="S402" s="285">
        <v>0</v>
      </c>
      <c r="T402" s="285">
        <v>0</v>
      </c>
      <c r="U402" s="285">
        <v>0</v>
      </c>
      <c r="V402" s="285">
        <v>0</v>
      </c>
      <c r="W402" s="285">
        <v>0</v>
      </c>
      <c r="X402" s="285">
        <v>0</v>
      </c>
      <c r="Y402" s="285">
        <v>0</v>
      </c>
      <c r="Z402" s="285">
        <v>0</v>
      </c>
      <c r="AA402" s="285">
        <v>0</v>
      </c>
      <c r="AB402" s="285">
        <v>0</v>
      </c>
      <c r="AC402" s="285">
        <v>0</v>
      </c>
      <c r="AD402" s="285">
        <v>0</v>
      </c>
      <c r="AE402" s="285">
        <v>0</v>
      </c>
      <c r="AF402" s="285">
        <v>0</v>
      </c>
      <c r="AG402" s="285">
        <v>0</v>
      </c>
      <c r="AH402" s="285">
        <v>0</v>
      </c>
      <c r="AI402" s="285">
        <v>0</v>
      </c>
      <c r="AJ402" s="285">
        <v>0</v>
      </c>
      <c r="AK402" s="285">
        <v>0</v>
      </c>
      <c r="AL402" s="285">
        <v>0</v>
      </c>
      <c r="AM402" s="285">
        <v>0</v>
      </c>
      <c r="AN402" s="285">
        <v>0</v>
      </c>
      <c r="AO402" s="285">
        <v>0</v>
      </c>
      <c r="AP402" s="285">
        <v>0</v>
      </c>
      <c r="AQ402" s="285">
        <v>0</v>
      </c>
      <c r="AR402" s="285">
        <v>0</v>
      </c>
      <c r="AS402" s="285">
        <v>0</v>
      </c>
      <c r="AT402" s="285">
        <v>0</v>
      </c>
      <c r="AU402" s="285">
        <v>0</v>
      </c>
      <c r="AV402" s="285">
        <v>0</v>
      </c>
    </row>
    <row r="403" spans="1:48" x14ac:dyDescent="0.35">
      <c r="A403" s="285" t="s">
        <v>10</v>
      </c>
      <c r="B403" s="285">
        <v>1</v>
      </c>
      <c r="C403" s="285">
        <v>7074</v>
      </c>
      <c r="D403" s="285">
        <v>5</v>
      </c>
      <c r="E403" s="285" t="s">
        <v>402</v>
      </c>
      <c r="F403" s="285"/>
      <c r="G403" s="285">
        <v>0</v>
      </c>
      <c r="H403" s="285">
        <v>0</v>
      </c>
      <c r="I403" s="285">
        <v>0</v>
      </c>
      <c r="J403" s="285">
        <v>0</v>
      </c>
      <c r="K403" s="285">
        <v>0</v>
      </c>
      <c r="L403" s="285">
        <v>0</v>
      </c>
      <c r="M403" s="285">
        <v>0</v>
      </c>
      <c r="N403" s="285">
        <v>0</v>
      </c>
      <c r="O403" s="285">
        <v>0</v>
      </c>
      <c r="P403" s="285">
        <v>0</v>
      </c>
      <c r="Q403" s="285">
        <v>0</v>
      </c>
      <c r="R403" s="285">
        <v>0</v>
      </c>
      <c r="S403" s="285">
        <v>0</v>
      </c>
      <c r="T403" s="285">
        <v>0</v>
      </c>
      <c r="U403" s="285">
        <v>0</v>
      </c>
      <c r="V403" s="285">
        <v>0</v>
      </c>
      <c r="W403" s="285">
        <v>0</v>
      </c>
      <c r="X403" s="285">
        <v>0</v>
      </c>
      <c r="Y403" s="285">
        <v>0</v>
      </c>
      <c r="Z403" s="285">
        <v>0</v>
      </c>
      <c r="AA403" s="285">
        <v>0</v>
      </c>
      <c r="AB403" s="285">
        <v>0</v>
      </c>
      <c r="AC403" s="285">
        <v>0</v>
      </c>
      <c r="AD403" s="285">
        <v>0</v>
      </c>
      <c r="AE403" s="285">
        <v>0</v>
      </c>
      <c r="AF403" s="285">
        <v>0</v>
      </c>
      <c r="AG403" s="285">
        <v>0</v>
      </c>
      <c r="AH403" s="285">
        <v>0</v>
      </c>
      <c r="AI403" s="285">
        <v>0</v>
      </c>
      <c r="AJ403" s="285">
        <v>0</v>
      </c>
      <c r="AK403" s="285">
        <v>0</v>
      </c>
      <c r="AL403" s="285">
        <v>0</v>
      </c>
      <c r="AM403" s="285">
        <v>0</v>
      </c>
      <c r="AN403" s="285">
        <v>0</v>
      </c>
      <c r="AO403" s="285">
        <v>0</v>
      </c>
      <c r="AP403" s="285">
        <v>0</v>
      </c>
      <c r="AQ403" s="285">
        <v>0</v>
      </c>
      <c r="AR403" s="285">
        <v>0</v>
      </c>
      <c r="AS403" s="285">
        <v>0</v>
      </c>
      <c r="AT403" s="285">
        <v>0</v>
      </c>
      <c r="AU403" s="285">
        <v>0</v>
      </c>
      <c r="AV403" s="285">
        <v>0</v>
      </c>
    </row>
    <row r="404" spans="1:48" x14ac:dyDescent="0.35">
      <c r="A404" s="285" t="s">
        <v>10</v>
      </c>
      <c r="B404" s="285">
        <v>1</v>
      </c>
      <c r="C404" s="285">
        <v>7075</v>
      </c>
      <c r="D404" s="285">
        <v>5</v>
      </c>
      <c r="E404" s="285" t="s">
        <v>403</v>
      </c>
      <c r="F404" s="285"/>
      <c r="G404" s="285">
        <v>0</v>
      </c>
      <c r="H404" s="285">
        <v>0</v>
      </c>
      <c r="I404" s="285">
        <v>0</v>
      </c>
      <c r="J404" s="285">
        <v>0</v>
      </c>
      <c r="K404" s="285">
        <v>457.13</v>
      </c>
      <c r="L404" s="285">
        <v>50</v>
      </c>
      <c r="M404" s="285">
        <v>-899.66</v>
      </c>
      <c r="N404" s="285">
        <v>0</v>
      </c>
      <c r="O404" s="285">
        <v>0</v>
      </c>
      <c r="P404" s="285">
        <v>0</v>
      </c>
      <c r="Q404" s="285">
        <v>170.36</v>
      </c>
      <c r="R404" s="285">
        <v>0</v>
      </c>
      <c r="S404" s="285">
        <v>0</v>
      </c>
      <c r="T404" s="285">
        <v>0</v>
      </c>
      <c r="U404" s="285">
        <v>0</v>
      </c>
      <c r="V404" s="285">
        <v>0</v>
      </c>
      <c r="W404" s="285">
        <v>0</v>
      </c>
      <c r="X404" s="285">
        <v>0</v>
      </c>
      <c r="Y404" s="285">
        <v>0</v>
      </c>
      <c r="Z404" s="285">
        <v>0</v>
      </c>
      <c r="AA404" s="285">
        <v>0</v>
      </c>
      <c r="AB404" s="285">
        <v>0</v>
      </c>
      <c r="AC404" s="285">
        <v>0</v>
      </c>
      <c r="AD404" s="285">
        <v>0</v>
      </c>
      <c r="AE404" s="285">
        <v>0</v>
      </c>
      <c r="AF404" s="285">
        <v>0</v>
      </c>
      <c r="AG404" s="285">
        <v>0</v>
      </c>
      <c r="AH404" s="285">
        <v>0</v>
      </c>
      <c r="AI404" s="285">
        <v>0</v>
      </c>
      <c r="AJ404" s="285">
        <v>0</v>
      </c>
      <c r="AK404" s="285">
        <v>0</v>
      </c>
      <c r="AL404" s="285">
        <v>0</v>
      </c>
      <c r="AM404" s="285">
        <v>0</v>
      </c>
      <c r="AN404" s="285">
        <v>0</v>
      </c>
      <c r="AO404" s="285">
        <v>0</v>
      </c>
      <c r="AP404" s="285">
        <v>0</v>
      </c>
      <c r="AQ404" s="285">
        <v>0</v>
      </c>
      <c r="AR404" s="285">
        <v>0</v>
      </c>
      <c r="AS404" s="285">
        <v>0</v>
      </c>
      <c r="AT404" s="285">
        <v>0</v>
      </c>
      <c r="AU404" s="285">
        <v>0</v>
      </c>
      <c r="AV404" s="285">
        <v>0</v>
      </c>
    </row>
    <row r="405" spans="1:48" x14ac:dyDescent="0.35">
      <c r="A405" s="285" t="s">
        <v>10</v>
      </c>
      <c r="B405" s="285">
        <v>1</v>
      </c>
      <c r="C405" s="285">
        <v>7076</v>
      </c>
      <c r="D405" s="285">
        <v>5</v>
      </c>
      <c r="E405" s="285" t="s">
        <v>404</v>
      </c>
      <c r="F405" s="285"/>
      <c r="G405" s="285">
        <v>0</v>
      </c>
      <c r="H405" s="285">
        <v>0</v>
      </c>
      <c r="I405" s="285">
        <v>0</v>
      </c>
      <c r="J405" s="285">
        <v>0</v>
      </c>
      <c r="K405" s="285">
        <v>0</v>
      </c>
      <c r="L405" s="285">
        <v>0</v>
      </c>
      <c r="M405" s="285">
        <v>0</v>
      </c>
      <c r="N405" s="285">
        <v>0</v>
      </c>
      <c r="O405" s="285">
        <v>0</v>
      </c>
      <c r="P405" s="285">
        <v>0</v>
      </c>
      <c r="Q405" s="285">
        <v>0</v>
      </c>
      <c r="R405" s="285">
        <v>0</v>
      </c>
      <c r="S405" s="285">
        <v>0</v>
      </c>
      <c r="T405" s="285">
        <v>0</v>
      </c>
      <c r="U405" s="285">
        <v>0</v>
      </c>
      <c r="V405" s="285">
        <v>0</v>
      </c>
      <c r="W405" s="285">
        <v>0</v>
      </c>
      <c r="X405" s="285">
        <v>0</v>
      </c>
      <c r="Y405" s="285">
        <v>0</v>
      </c>
      <c r="Z405" s="285">
        <v>0</v>
      </c>
      <c r="AA405" s="285">
        <v>102</v>
      </c>
      <c r="AB405" s="285">
        <v>0</v>
      </c>
      <c r="AC405" s="285">
        <v>0</v>
      </c>
      <c r="AD405" s="285">
        <v>0</v>
      </c>
      <c r="AE405" s="285">
        <v>0</v>
      </c>
      <c r="AF405" s="285">
        <v>0</v>
      </c>
      <c r="AG405" s="285">
        <v>140</v>
      </c>
      <c r="AH405" s="285">
        <v>0</v>
      </c>
      <c r="AI405" s="285">
        <v>0</v>
      </c>
      <c r="AJ405" s="285">
        <v>0</v>
      </c>
      <c r="AK405" s="285">
        <v>0</v>
      </c>
      <c r="AL405" s="285">
        <v>0</v>
      </c>
      <c r="AM405" s="285">
        <v>0</v>
      </c>
      <c r="AN405" s="285">
        <v>247</v>
      </c>
      <c r="AO405" s="285">
        <v>0</v>
      </c>
      <c r="AP405" s="285">
        <v>0</v>
      </c>
      <c r="AQ405" s="285">
        <v>0</v>
      </c>
      <c r="AR405" s="285">
        <v>0</v>
      </c>
      <c r="AS405" s="285">
        <v>0</v>
      </c>
      <c r="AT405" s="285">
        <v>0</v>
      </c>
      <c r="AU405" s="285">
        <v>0</v>
      </c>
      <c r="AV405" s="285">
        <v>0</v>
      </c>
    </row>
    <row r="406" spans="1:48" x14ac:dyDescent="0.35">
      <c r="A406" s="285" t="s">
        <v>10</v>
      </c>
      <c r="B406" s="285">
        <v>1</v>
      </c>
      <c r="C406" s="285">
        <v>7077</v>
      </c>
      <c r="D406" s="285">
        <v>5</v>
      </c>
      <c r="E406" s="285" t="s">
        <v>405</v>
      </c>
      <c r="F406" s="285"/>
      <c r="G406" s="285">
        <v>0</v>
      </c>
      <c r="H406" s="285">
        <v>208.26</v>
      </c>
      <c r="I406" s="285">
        <v>0</v>
      </c>
      <c r="J406" s="285">
        <v>0</v>
      </c>
      <c r="K406" s="285">
        <v>0</v>
      </c>
      <c r="L406" s="285">
        <v>0</v>
      </c>
      <c r="M406" s="285">
        <v>521.6</v>
      </c>
      <c r="N406" s="285">
        <v>0</v>
      </c>
      <c r="O406" s="285">
        <v>491.43</v>
      </c>
      <c r="P406" s="285">
        <v>0</v>
      </c>
      <c r="Q406" s="285">
        <v>456.45</v>
      </c>
      <c r="R406" s="285">
        <v>0</v>
      </c>
      <c r="S406" s="285">
        <v>0</v>
      </c>
      <c r="T406" s="285">
        <v>0</v>
      </c>
      <c r="U406" s="285">
        <v>0</v>
      </c>
      <c r="V406" s="285">
        <v>0</v>
      </c>
      <c r="W406" s="285">
        <v>0</v>
      </c>
      <c r="X406" s="285">
        <v>0</v>
      </c>
      <c r="Y406" s="285">
        <v>0</v>
      </c>
      <c r="Z406" s="285">
        <v>0</v>
      </c>
      <c r="AA406" s="285">
        <v>0</v>
      </c>
      <c r="AB406" s="285">
        <v>0</v>
      </c>
      <c r="AC406" s="285">
        <v>0</v>
      </c>
      <c r="AD406" s="285">
        <v>0</v>
      </c>
      <c r="AE406" s="285">
        <v>0</v>
      </c>
      <c r="AF406" s="285">
        <v>0</v>
      </c>
      <c r="AG406" s="285">
        <v>0</v>
      </c>
      <c r="AH406" s="285">
        <v>0</v>
      </c>
      <c r="AI406" s="285">
        <v>0</v>
      </c>
      <c r="AJ406" s="285">
        <v>0</v>
      </c>
      <c r="AK406" s="285">
        <v>0</v>
      </c>
      <c r="AL406" s="285">
        <v>0</v>
      </c>
      <c r="AM406" s="285">
        <v>0</v>
      </c>
      <c r="AN406" s="285">
        <v>0</v>
      </c>
      <c r="AO406" s="285">
        <v>0</v>
      </c>
      <c r="AP406" s="285">
        <v>0</v>
      </c>
      <c r="AQ406" s="285">
        <v>0</v>
      </c>
      <c r="AR406" s="285">
        <v>0</v>
      </c>
      <c r="AS406" s="285">
        <v>0</v>
      </c>
      <c r="AT406" s="285">
        <v>0</v>
      </c>
      <c r="AU406" s="285">
        <v>0</v>
      </c>
      <c r="AV406" s="285">
        <v>0</v>
      </c>
    </row>
    <row r="407" spans="1:48" x14ac:dyDescent="0.35">
      <c r="A407" s="285" t="s">
        <v>10</v>
      </c>
      <c r="B407" s="285">
        <v>1</v>
      </c>
      <c r="C407" s="285">
        <v>7078</v>
      </c>
      <c r="D407" s="285">
        <v>5</v>
      </c>
      <c r="E407" s="285" t="s">
        <v>406</v>
      </c>
      <c r="F407" s="285"/>
      <c r="G407" s="285">
        <v>0</v>
      </c>
      <c r="H407" s="285">
        <v>0</v>
      </c>
      <c r="I407" s="285">
        <v>0</v>
      </c>
      <c r="J407" s="285">
        <v>0</v>
      </c>
      <c r="K407" s="285">
        <v>0</v>
      </c>
      <c r="L407" s="285">
        <v>0</v>
      </c>
      <c r="M407" s="285">
        <v>0</v>
      </c>
      <c r="N407" s="285">
        <v>98.34</v>
      </c>
      <c r="O407" s="285">
        <v>0</v>
      </c>
      <c r="P407" s="285">
        <v>0</v>
      </c>
      <c r="Q407" s="285">
        <v>1036.21</v>
      </c>
      <c r="R407" s="285">
        <v>31.2</v>
      </c>
      <c r="S407" s="285">
        <v>50</v>
      </c>
      <c r="T407" s="285">
        <v>0</v>
      </c>
      <c r="U407" s="285">
        <v>0</v>
      </c>
      <c r="V407" s="285">
        <v>0</v>
      </c>
      <c r="W407" s="285">
        <v>0</v>
      </c>
      <c r="X407" s="285">
        <v>0</v>
      </c>
      <c r="Y407" s="285">
        <v>0</v>
      </c>
      <c r="Z407" s="285">
        <v>0</v>
      </c>
      <c r="AA407" s="285">
        <v>143.72</v>
      </c>
      <c r="AB407" s="285">
        <v>169.83</v>
      </c>
      <c r="AC407" s="285">
        <v>117.79</v>
      </c>
      <c r="AD407" s="285">
        <v>0</v>
      </c>
      <c r="AE407" s="285">
        <v>0</v>
      </c>
      <c r="AF407" s="285">
        <v>0</v>
      </c>
      <c r="AG407" s="285">
        <v>244.11</v>
      </c>
      <c r="AH407" s="285">
        <v>0</v>
      </c>
      <c r="AI407" s="285">
        <v>0</v>
      </c>
      <c r="AJ407" s="285">
        <v>0</v>
      </c>
      <c r="AK407" s="285">
        <v>0</v>
      </c>
      <c r="AL407" s="285">
        <v>0</v>
      </c>
      <c r="AM407" s="285">
        <v>0</v>
      </c>
      <c r="AN407" s="285">
        <v>0</v>
      </c>
      <c r="AO407" s="285">
        <v>0</v>
      </c>
      <c r="AP407" s="285">
        <v>0</v>
      </c>
      <c r="AQ407" s="285">
        <v>0</v>
      </c>
      <c r="AR407" s="285">
        <v>0</v>
      </c>
      <c r="AS407" s="285">
        <v>0</v>
      </c>
      <c r="AT407" s="285">
        <v>0</v>
      </c>
      <c r="AU407" s="285">
        <v>0</v>
      </c>
      <c r="AV407" s="285">
        <v>0</v>
      </c>
    </row>
    <row r="408" spans="1:48" x14ac:dyDescent="0.35">
      <c r="A408" s="285" t="s">
        <v>10</v>
      </c>
      <c r="B408" s="285">
        <v>1</v>
      </c>
      <c r="C408" s="285">
        <v>7079</v>
      </c>
      <c r="D408" s="285">
        <v>5</v>
      </c>
      <c r="E408" s="285" t="s">
        <v>407</v>
      </c>
      <c r="F408" s="285"/>
      <c r="G408" s="285">
        <v>0</v>
      </c>
      <c r="H408" s="285">
        <v>0</v>
      </c>
      <c r="I408" s="285">
        <v>0</v>
      </c>
      <c r="J408" s="285">
        <v>0</v>
      </c>
      <c r="K408" s="285">
        <v>0</v>
      </c>
      <c r="L408" s="285">
        <v>0</v>
      </c>
      <c r="M408" s="285">
        <v>0</v>
      </c>
      <c r="N408" s="285">
        <v>0</v>
      </c>
      <c r="O408" s="285">
        <v>0</v>
      </c>
      <c r="P408" s="285">
        <v>0</v>
      </c>
      <c r="Q408" s="285">
        <v>0</v>
      </c>
      <c r="R408" s="285">
        <v>0</v>
      </c>
      <c r="S408" s="285">
        <v>0</v>
      </c>
      <c r="T408" s="285">
        <v>0</v>
      </c>
      <c r="U408" s="285">
        <v>0</v>
      </c>
      <c r="V408" s="285">
        <v>0</v>
      </c>
      <c r="W408" s="285">
        <v>0</v>
      </c>
      <c r="X408" s="285">
        <v>0</v>
      </c>
      <c r="Y408" s="285">
        <v>0</v>
      </c>
      <c r="Z408" s="285">
        <v>0</v>
      </c>
      <c r="AA408" s="285">
        <v>0</v>
      </c>
      <c r="AB408" s="285">
        <v>0</v>
      </c>
      <c r="AC408" s="285">
        <v>0</v>
      </c>
      <c r="AD408" s="285">
        <v>0</v>
      </c>
      <c r="AE408" s="285">
        <v>0</v>
      </c>
      <c r="AF408" s="285">
        <v>0</v>
      </c>
      <c r="AG408" s="285">
        <v>0</v>
      </c>
      <c r="AH408" s="285">
        <v>0</v>
      </c>
      <c r="AI408" s="285">
        <v>0</v>
      </c>
      <c r="AJ408" s="285">
        <v>0</v>
      </c>
      <c r="AK408" s="285">
        <v>0</v>
      </c>
      <c r="AL408" s="285">
        <v>0</v>
      </c>
      <c r="AM408" s="285">
        <v>0</v>
      </c>
      <c r="AN408" s="285">
        <v>0</v>
      </c>
      <c r="AO408" s="285">
        <v>0</v>
      </c>
      <c r="AP408" s="285">
        <v>0</v>
      </c>
      <c r="AQ408" s="285">
        <v>0</v>
      </c>
      <c r="AR408" s="285">
        <v>0</v>
      </c>
      <c r="AS408" s="285">
        <v>0</v>
      </c>
      <c r="AT408" s="285">
        <v>0</v>
      </c>
      <c r="AU408" s="285">
        <v>0</v>
      </c>
      <c r="AV408" s="285">
        <v>0</v>
      </c>
    </row>
    <row r="409" spans="1:48" x14ac:dyDescent="0.35">
      <c r="A409" s="285" t="s">
        <v>10</v>
      </c>
      <c r="B409" s="285">
        <v>1</v>
      </c>
      <c r="C409" s="285">
        <v>7080</v>
      </c>
      <c r="D409" s="285">
        <v>5</v>
      </c>
      <c r="E409" s="285" t="s">
        <v>408</v>
      </c>
      <c r="F409" s="285"/>
      <c r="G409" s="285">
        <v>0</v>
      </c>
      <c r="H409" s="285">
        <v>0</v>
      </c>
      <c r="I409" s="285">
        <v>0</v>
      </c>
      <c r="J409" s="285">
        <v>750</v>
      </c>
      <c r="K409" s="285">
        <v>0</v>
      </c>
      <c r="L409" s="285">
        <v>0</v>
      </c>
      <c r="M409" s="285">
        <v>0</v>
      </c>
      <c r="N409" s="285">
        <v>0</v>
      </c>
      <c r="O409" s="285">
        <v>0</v>
      </c>
      <c r="P409" s="285">
        <v>0</v>
      </c>
      <c r="Q409" s="285">
        <v>0</v>
      </c>
      <c r="R409" s="285">
        <v>0</v>
      </c>
      <c r="S409" s="285">
        <v>0</v>
      </c>
      <c r="T409" s="285">
        <v>0</v>
      </c>
      <c r="U409" s="285">
        <v>0</v>
      </c>
      <c r="V409" s="285">
        <v>0</v>
      </c>
      <c r="W409" s="285">
        <v>0</v>
      </c>
      <c r="X409" s="285">
        <v>0</v>
      </c>
      <c r="Y409" s="285">
        <v>0</v>
      </c>
      <c r="Z409" s="285">
        <v>0</v>
      </c>
      <c r="AA409" s="285">
        <v>0</v>
      </c>
      <c r="AB409" s="285">
        <v>0</v>
      </c>
      <c r="AC409" s="285">
        <v>0</v>
      </c>
      <c r="AD409" s="285">
        <v>0</v>
      </c>
      <c r="AE409" s="285">
        <v>0</v>
      </c>
      <c r="AF409" s="285">
        <v>0</v>
      </c>
      <c r="AG409" s="285">
        <v>0</v>
      </c>
      <c r="AH409" s="285">
        <v>0</v>
      </c>
      <c r="AI409" s="285">
        <v>0</v>
      </c>
      <c r="AJ409" s="285">
        <v>0</v>
      </c>
      <c r="AK409" s="285">
        <v>0</v>
      </c>
      <c r="AL409" s="285">
        <v>0</v>
      </c>
      <c r="AM409" s="285">
        <v>0</v>
      </c>
      <c r="AN409" s="285">
        <v>0</v>
      </c>
      <c r="AO409" s="285">
        <v>141.47</v>
      </c>
      <c r="AP409" s="285">
        <v>0</v>
      </c>
      <c r="AQ409" s="285">
        <v>0</v>
      </c>
      <c r="AR409" s="285">
        <v>0</v>
      </c>
      <c r="AS409" s="285">
        <v>0</v>
      </c>
      <c r="AT409" s="285">
        <v>0</v>
      </c>
      <c r="AU409" s="285">
        <v>0</v>
      </c>
      <c r="AV409" s="285">
        <v>0</v>
      </c>
    </row>
    <row r="410" spans="1:48" x14ac:dyDescent="0.35">
      <c r="A410" s="285" t="s">
        <v>10</v>
      </c>
      <c r="B410" s="285">
        <v>1</v>
      </c>
      <c r="C410" s="285">
        <v>7081</v>
      </c>
      <c r="D410" s="285">
        <v>5</v>
      </c>
      <c r="E410" s="285" t="s">
        <v>409</v>
      </c>
      <c r="F410" s="285"/>
      <c r="G410" s="285">
        <v>0</v>
      </c>
      <c r="H410" s="285">
        <v>0</v>
      </c>
      <c r="I410" s="285">
        <v>0</v>
      </c>
      <c r="J410" s="285">
        <v>0</v>
      </c>
      <c r="K410" s="285">
        <v>0</v>
      </c>
      <c r="L410" s="285">
        <v>1000</v>
      </c>
      <c r="M410" s="285">
        <v>1200</v>
      </c>
      <c r="N410" s="285">
        <v>0</v>
      </c>
      <c r="O410" s="285">
        <v>0</v>
      </c>
      <c r="P410" s="285">
        <v>0</v>
      </c>
      <c r="Q410" s="285">
        <v>1097.73</v>
      </c>
      <c r="R410" s="285">
        <v>0</v>
      </c>
      <c r="S410" s="285">
        <v>0</v>
      </c>
      <c r="T410" s="285">
        <v>0</v>
      </c>
      <c r="U410" s="285">
        <v>0</v>
      </c>
      <c r="V410" s="285">
        <v>0</v>
      </c>
      <c r="W410" s="285">
        <v>0</v>
      </c>
      <c r="X410" s="285">
        <v>0</v>
      </c>
      <c r="Y410" s="285">
        <v>0</v>
      </c>
      <c r="Z410" s="285">
        <v>0</v>
      </c>
      <c r="AA410" s="285">
        <v>250</v>
      </c>
      <c r="AB410" s="285">
        <v>0</v>
      </c>
      <c r="AC410" s="285">
        <v>0</v>
      </c>
      <c r="AD410" s="285">
        <v>0</v>
      </c>
      <c r="AE410" s="285">
        <v>0</v>
      </c>
      <c r="AF410" s="285">
        <v>3575.72</v>
      </c>
      <c r="AG410" s="285">
        <v>0</v>
      </c>
      <c r="AH410" s="285">
        <v>0</v>
      </c>
      <c r="AI410" s="285">
        <v>0</v>
      </c>
      <c r="AJ410" s="285">
        <v>0</v>
      </c>
      <c r="AK410" s="285">
        <v>0</v>
      </c>
      <c r="AL410" s="285">
        <v>0</v>
      </c>
      <c r="AM410" s="285">
        <v>0</v>
      </c>
      <c r="AN410" s="285">
        <v>0</v>
      </c>
      <c r="AO410" s="285">
        <v>0</v>
      </c>
      <c r="AP410" s="285">
        <v>0</v>
      </c>
      <c r="AQ410" s="285">
        <v>0</v>
      </c>
      <c r="AR410" s="285">
        <v>0</v>
      </c>
      <c r="AS410" s="285">
        <v>0</v>
      </c>
      <c r="AT410" s="285">
        <v>0</v>
      </c>
      <c r="AU410" s="285">
        <v>0</v>
      </c>
      <c r="AV410" s="285">
        <v>0</v>
      </c>
    </row>
    <row r="411" spans="1:48" x14ac:dyDescent="0.35">
      <c r="A411" s="285" t="s">
        <v>10</v>
      </c>
      <c r="B411" s="285">
        <v>1</v>
      </c>
      <c r="C411" s="285">
        <v>7082</v>
      </c>
      <c r="D411" s="285">
        <v>5</v>
      </c>
      <c r="E411" s="285" t="s">
        <v>410</v>
      </c>
      <c r="F411" s="285"/>
      <c r="G411" s="285">
        <v>0</v>
      </c>
      <c r="H411" s="285">
        <v>0</v>
      </c>
      <c r="I411" s="285">
        <v>0</v>
      </c>
      <c r="J411" s="285">
        <v>0</v>
      </c>
      <c r="K411" s="285">
        <v>0</v>
      </c>
      <c r="L411" s="285">
        <v>0</v>
      </c>
      <c r="M411" s="285">
        <v>343.5</v>
      </c>
      <c r="N411" s="285">
        <v>0</v>
      </c>
      <c r="O411" s="285">
        <v>1481.97</v>
      </c>
      <c r="P411" s="285">
        <v>0</v>
      </c>
      <c r="Q411" s="285">
        <v>0</v>
      </c>
      <c r="R411" s="285">
        <v>321.93</v>
      </c>
      <c r="S411" s="285">
        <v>605.44000000000005</v>
      </c>
      <c r="T411" s="285">
        <v>0</v>
      </c>
      <c r="U411" s="285">
        <v>0</v>
      </c>
      <c r="V411" s="285">
        <v>0</v>
      </c>
      <c r="W411" s="285">
        <v>0</v>
      </c>
      <c r="X411" s="285">
        <v>0</v>
      </c>
      <c r="Y411" s="285">
        <v>0</v>
      </c>
      <c r="Z411" s="285">
        <v>381.65</v>
      </c>
      <c r="AA411" s="285">
        <v>4262.42</v>
      </c>
      <c r="AB411" s="285">
        <v>167.17</v>
      </c>
      <c r="AC411" s="285">
        <v>0</v>
      </c>
      <c r="AD411" s="285">
        <v>664.22</v>
      </c>
      <c r="AE411" s="285">
        <v>0</v>
      </c>
      <c r="AF411" s="285">
        <v>0</v>
      </c>
      <c r="AG411" s="285">
        <v>1221.17</v>
      </c>
      <c r="AH411" s="285">
        <v>0</v>
      </c>
      <c r="AI411" s="285">
        <v>0</v>
      </c>
      <c r="AJ411" s="285">
        <v>57.49</v>
      </c>
      <c r="AK411" s="285">
        <v>0</v>
      </c>
      <c r="AL411" s="285">
        <v>0</v>
      </c>
      <c r="AM411" s="285">
        <v>0</v>
      </c>
      <c r="AN411" s="285">
        <v>0</v>
      </c>
      <c r="AO411" s="285">
        <v>1733.32</v>
      </c>
      <c r="AP411" s="285">
        <v>1069.8</v>
      </c>
      <c r="AQ411" s="285">
        <v>0</v>
      </c>
      <c r="AR411" s="285">
        <v>0</v>
      </c>
      <c r="AS411" s="285">
        <v>0</v>
      </c>
      <c r="AT411" s="285">
        <v>0</v>
      </c>
      <c r="AU411" s="285">
        <v>0</v>
      </c>
      <c r="AV411" s="285">
        <v>0</v>
      </c>
    </row>
    <row r="412" spans="1:48" x14ac:dyDescent="0.35">
      <c r="A412" s="285" t="s">
        <v>10</v>
      </c>
      <c r="B412" s="285">
        <v>1</v>
      </c>
      <c r="C412" s="285">
        <v>7083</v>
      </c>
      <c r="D412" s="285">
        <v>5</v>
      </c>
      <c r="E412" s="285" t="s">
        <v>411</v>
      </c>
      <c r="F412" s="285"/>
      <c r="G412" s="285">
        <v>0</v>
      </c>
      <c r="H412" s="285">
        <v>0</v>
      </c>
      <c r="I412" s="285">
        <v>0</v>
      </c>
      <c r="J412" s="285">
        <v>0</v>
      </c>
      <c r="K412" s="285">
        <v>0</v>
      </c>
      <c r="L412" s="285">
        <v>0</v>
      </c>
      <c r="M412" s="285">
        <v>0</v>
      </c>
      <c r="N412" s="285">
        <v>0</v>
      </c>
      <c r="O412" s="285">
        <v>0</v>
      </c>
      <c r="P412" s="285">
        <v>0</v>
      </c>
      <c r="Q412" s="285">
        <v>0</v>
      </c>
      <c r="R412" s="285">
        <v>0</v>
      </c>
      <c r="S412" s="285">
        <v>0</v>
      </c>
      <c r="T412" s="285">
        <v>0</v>
      </c>
      <c r="U412" s="285">
        <v>0</v>
      </c>
      <c r="V412" s="285">
        <v>0</v>
      </c>
      <c r="W412" s="285">
        <v>0</v>
      </c>
      <c r="X412" s="285">
        <v>0</v>
      </c>
      <c r="Y412" s="285">
        <v>0</v>
      </c>
      <c r="Z412" s="285">
        <v>0</v>
      </c>
      <c r="AA412" s="285">
        <v>0</v>
      </c>
      <c r="AB412" s="285">
        <v>0</v>
      </c>
      <c r="AC412" s="285">
        <v>0</v>
      </c>
      <c r="AD412" s="285">
        <v>0</v>
      </c>
      <c r="AE412" s="285">
        <v>0</v>
      </c>
      <c r="AF412" s="285">
        <v>0</v>
      </c>
      <c r="AG412" s="285">
        <v>0</v>
      </c>
      <c r="AH412" s="285">
        <v>0</v>
      </c>
      <c r="AI412" s="285">
        <v>0</v>
      </c>
      <c r="AJ412" s="285">
        <v>0</v>
      </c>
      <c r="AK412" s="285">
        <v>0</v>
      </c>
      <c r="AL412" s="285">
        <v>0</v>
      </c>
      <c r="AM412" s="285">
        <v>0</v>
      </c>
      <c r="AN412" s="285">
        <v>0</v>
      </c>
      <c r="AO412" s="285">
        <v>0</v>
      </c>
      <c r="AP412" s="285">
        <v>0</v>
      </c>
      <c r="AQ412" s="285">
        <v>0</v>
      </c>
      <c r="AR412" s="285">
        <v>0</v>
      </c>
      <c r="AS412" s="285">
        <v>0</v>
      </c>
      <c r="AT412" s="285">
        <v>0</v>
      </c>
      <c r="AU412" s="285">
        <v>0</v>
      </c>
      <c r="AV412" s="285">
        <v>0</v>
      </c>
    </row>
    <row r="413" spans="1:48" x14ac:dyDescent="0.35">
      <c r="A413" s="285" t="s">
        <v>10</v>
      </c>
      <c r="B413" s="285">
        <v>1</v>
      </c>
      <c r="C413" s="285">
        <v>7084</v>
      </c>
      <c r="D413" s="285">
        <v>5</v>
      </c>
      <c r="E413" s="285" t="s">
        <v>412</v>
      </c>
      <c r="F413" s="285"/>
      <c r="G413" s="285">
        <v>0</v>
      </c>
      <c r="H413" s="285">
        <v>0</v>
      </c>
      <c r="I413" s="285">
        <v>0</v>
      </c>
      <c r="J413" s="285">
        <v>0</v>
      </c>
      <c r="K413" s="285">
        <v>0</v>
      </c>
      <c r="L413" s="285">
        <v>0</v>
      </c>
      <c r="M413" s="285">
        <v>0</v>
      </c>
      <c r="N413" s="285">
        <v>0</v>
      </c>
      <c r="O413" s="285">
        <v>0</v>
      </c>
      <c r="P413" s="285">
        <v>0</v>
      </c>
      <c r="Q413" s="285">
        <v>629.1</v>
      </c>
      <c r="R413" s="285">
        <v>57.49</v>
      </c>
      <c r="S413" s="285">
        <v>50</v>
      </c>
      <c r="T413" s="285">
        <v>0</v>
      </c>
      <c r="U413" s="285">
        <v>0</v>
      </c>
      <c r="V413" s="285">
        <v>0</v>
      </c>
      <c r="W413" s="285">
        <v>0</v>
      </c>
      <c r="X413" s="285">
        <v>0</v>
      </c>
      <c r="Y413" s="285">
        <v>0</v>
      </c>
      <c r="Z413" s="285">
        <v>292.37</v>
      </c>
      <c r="AA413" s="285">
        <v>222.23</v>
      </c>
      <c r="AB413" s="285">
        <v>0</v>
      </c>
      <c r="AC413" s="285">
        <v>0</v>
      </c>
      <c r="AD413" s="285">
        <v>386.85</v>
      </c>
      <c r="AE413" s="285">
        <v>660.81</v>
      </c>
      <c r="AF413" s="285">
        <v>169.08</v>
      </c>
      <c r="AG413" s="285">
        <v>318.47000000000003</v>
      </c>
      <c r="AH413" s="285">
        <v>0</v>
      </c>
      <c r="AI413" s="285">
        <v>0</v>
      </c>
      <c r="AJ413" s="285">
        <v>0</v>
      </c>
      <c r="AK413" s="285">
        <v>0</v>
      </c>
      <c r="AL413" s="285">
        <v>0</v>
      </c>
      <c r="AM413" s="285">
        <v>0</v>
      </c>
      <c r="AN413" s="285">
        <v>178.39</v>
      </c>
      <c r="AO413" s="285">
        <v>0</v>
      </c>
      <c r="AP413" s="285">
        <v>0</v>
      </c>
      <c r="AQ413" s="285">
        <v>0</v>
      </c>
      <c r="AR413" s="285">
        <v>0</v>
      </c>
      <c r="AS413" s="285">
        <v>0</v>
      </c>
      <c r="AT413" s="285">
        <v>0</v>
      </c>
      <c r="AU413" s="285">
        <v>0</v>
      </c>
      <c r="AV413" s="285">
        <v>0</v>
      </c>
    </row>
    <row r="414" spans="1:48" x14ac:dyDescent="0.35">
      <c r="A414" s="285" t="s">
        <v>10</v>
      </c>
      <c r="B414" s="285">
        <v>1</v>
      </c>
      <c r="C414" s="285">
        <v>7085</v>
      </c>
      <c r="D414" s="285">
        <v>5</v>
      </c>
      <c r="E414" s="285" t="s">
        <v>413</v>
      </c>
      <c r="F414" s="285"/>
      <c r="G414" s="285">
        <v>0</v>
      </c>
      <c r="H414" s="285">
        <v>0</v>
      </c>
      <c r="I414" s="285">
        <v>0</v>
      </c>
      <c r="J414" s="285">
        <v>0</v>
      </c>
      <c r="K414" s="285">
        <v>0</v>
      </c>
      <c r="L414" s="285">
        <v>0</v>
      </c>
      <c r="M414" s="285">
        <v>0</v>
      </c>
      <c r="N414" s="285">
        <v>0</v>
      </c>
      <c r="O414" s="285">
        <v>0</v>
      </c>
      <c r="P414" s="285">
        <v>0</v>
      </c>
      <c r="Q414" s="285">
        <v>370.22</v>
      </c>
      <c r="R414" s="285">
        <v>0</v>
      </c>
      <c r="S414" s="285">
        <v>0</v>
      </c>
      <c r="T414" s="285">
        <v>0</v>
      </c>
      <c r="U414" s="285">
        <v>0</v>
      </c>
      <c r="V414" s="285">
        <v>0</v>
      </c>
      <c r="W414" s="285">
        <v>0</v>
      </c>
      <c r="X414" s="285">
        <v>0</v>
      </c>
      <c r="Y414" s="285">
        <v>0</v>
      </c>
      <c r="Z414" s="285">
        <v>187.45</v>
      </c>
      <c r="AA414" s="285">
        <v>0</v>
      </c>
      <c r="AB414" s="285">
        <v>0</v>
      </c>
      <c r="AC414" s="285">
        <v>0</v>
      </c>
      <c r="AD414" s="285">
        <v>0</v>
      </c>
      <c r="AE414" s="285">
        <v>0</v>
      </c>
      <c r="AF414" s="285">
        <v>0</v>
      </c>
      <c r="AG414" s="285">
        <v>0</v>
      </c>
      <c r="AH414" s="285">
        <v>0</v>
      </c>
      <c r="AI414" s="285">
        <v>0</v>
      </c>
      <c r="AJ414" s="285">
        <v>0</v>
      </c>
      <c r="AK414" s="285">
        <v>0</v>
      </c>
      <c r="AL414" s="285">
        <v>0</v>
      </c>
      <c r="AM414" s="285">
        <v>0</v>
      </c>
      <c r="AN414" s="285">
        <v>0</v>
      </c>
      <c r="AO414" s="285">
        <v>0</v>
      </c>
      <c r="AP414" s="285">
        <v>0</v>
      </c>
      <c r="AQ414" s="285">
        <v>0</v>
      </c>
      <c r="AR414" s="285">
        <v>0</v>
      </c>
      <c r="AS414" s="285">
        <v>0</v>
      </c>
      <c r="AT414" s="285">
        <v>0</v>
      </c>
      <c r="AU414" s="285">
        <v>0</v>
      </c>
      <c r="AV414" s="285">
        <v>0</v>
      </c>
    </row>
    <row r="415" spans="1:48" x14ac:dyDescent="0.35">
      <c r="A415" s="285" t="s">
        <v>10</v>
      </c>
      <c r="B415" s="285">
        <v>1</v>
      </c>
      <c r="C415" s="285">
        <v>7087</v>
      </c>
      <c r="D415" s="285">
        <v>5</v>
      </c>
      <c r="E415" s="285" t="s">
        <v>414</v>
      </c>
      <c r="F415" s="285"/>
      <c r="G415" s="285">
        <v>0</v>
      </c>
      <c r="H415" s="285">
        <v>0</v>
      </c>
      <c r="I415" s="285">
        <v>0</v>
      </c>
      <c r="J415" s="285">
        <v>0</v>
      </c>
      <c r="K415" s="285">
        <v>0</v>
      </c>
      <c r="L415" s="285">
        <v>0</v>
      </c>
      <c r="M415" s="285">
        <v>0</v>
      </c>
      <c r="N415" s="285">
        <v>0</v>
      </c>
      <c r="O415" s="285">
        <v>0</v>
      </c>
      <c r="P415" s="285">
        <v>0</v>
      </c>
      <c r="Q415" s="285">
        <v>500</v>
      </c>
      <c r="R415" s="285">
        <v>0</v>
      </c>
      <c r="S415" s="285">
        <v>0</v>
      </c>
      <c r="T415" s="285">
        <v>0</v>
      </c>
      <c r="U415" s="285">
        <v>0</v>
      </c>
      <c r="V415" s="285">
        <v>0</v>
      </c>
      <c r="W415" s="285">
        <v>0</v>
      </c>
      <c r="X415" s="285">
        <v>0</v>
      </c>
      <c r="Y415" s="285">
        <v>0</v>
      </c>
      <c r="Z415" s="285">
        <v>0</v>
      </c>
      <c r="AA415" s="285">
        <v>625.67999999999995</v>
      </c>
      <c r="AB415" s="285">
        <v>0</v>
      </c>
      <c r="AC415" s="285">
        <v>0</v>
      </c>
      <c r="AD415" s="285">
        <v>0</v>
      </c>
      <c r="AE415" s="285">
        <v>75</v>
      </c>
      <c r="AF415" s="285">
        <v>0</v>
      </c>
      <c r="AG415" s="285">
        <v>599.32000000000005</v>
      </c>
      <c r="AH415" s="285">
        <v>0</v>
      </c>
      <c r="AI415" s="285">
        <v>0</v>
      </c>
      <c r="AJ415" s="285">
        <v>0</v>
      </c>
      <c r="AK415" s="285">
        <v>0</v>
      </c>
      <c r="AL415" s="285">
        <v>0</v>
      </c>
      <c r="AM415" s="285">
        <v>0</v>
      </c>
      <c r="AN415" s="285">
        <v>0</v>
      </c>
      <c r="AO415" s="285">
        <v>250</v>
      </c>
      <c r="AP415" s="285">
        <v>0</v>
      </c>
      <c r="AQ415" s="285">
        <v>0</v>
      </c>
      <c r="AR415" s="285">
        <v>0</v>
      </c>
      <c r="AS415" s="285">
        <v>0</v>
      </c>
      <c r="AT415" s="285">
        <v>0</v>
      </c>
      <c r="AU415" s="285">
        <v>0</v>
      </c>
      <c r="AV415" s="285">
        <v>0</v>
      </c>
    </row>
    <row r="416" spans="1:48" x14ac:dyDescent="0.35">
      <c r="A416" s="285" t="s">
        <v>10</v>
      </c>
      <c r="B416" s="285">
        <v>1</v>
      </c>
      <c r="C416" s="285">
        <v>7088</v>
      </c>
      <c r="D416" s="285">
        <v>5</v>
      </c>
      <c r="E416" s="285" t="s">
        <v>415</v>
      </c>
      <c r="F416" s="285"/>
      <c r="G416" s="285">
        <v>0</v>
      </c>
      <c r="H416" s="285">
        <v>0</v>
      </c>
      <c r="I416" s="285">
        <v>0</v>
      </c>
      <c r="J416" s="285">
        <v>0</v>
      </c>
      <c r="K416" s="285">
        <v>0</v>
      </c>
      <c r="L416" s="285">
        <v>0</v>
      </c>
      <c r="M416" s="285">
        <v>0</v>
      </c>
      <c r="N416" s="285">
        <v>0</v>
      </c>
      <c r="O416" s="285">
        <v>0</v>
      </c>
      <c r="P416" s="285">
        <v>0</v>
      </c>
      <c r="Q416" s="285">
        <v>570</v>
      </c>
      <c r="R416" s="285">
        <v>15</v>
      </c>
      <c r="S416" s="285">
        <v>132.54</v>
      </c>
      <c r="T416" s="285">
        <v>0</v>
      </c>
      <c r="U416" s="285">
        <v>0</v>
      </c>
      <c r="V416" s="285">
        <v>0</v>
      </c>
      <c r="W416" s="285">
        <v>0</v>
      </c>
      <c r="X416" s="285">
        <v>0</v>
      </c>
      <c r="Y416" s="285">
        <v>0</v>
      </c>
      <c r="Z416" s="285">
        <v>435.19</v>
      </c>
      <c r="AA416" s="285">
        <v>1140</v>
      </c>
      <c r="AB416" s="285">
        <v>0</v>
      </c>
      <c r="AC416" s="285">
        <v>0</v>
      </c>
      <c r="AD416" s="285">
        <v>1609.75</v>
      </c>
      <c r="AE416" s="285">
        <v>0</v>
      </c>
      <c r="AF416" s="285">
        <v>900</v>
      </c>
      <c r="AG416" s="285">
        <v>20.99</v>
      </c>
      <c r="AH416" s="285">
        <v>0</v>
      </c>
      <c r="AI416" s="285">
        <v>0</v>
      </c>
      <c r="AJ416" s="285">
        <v>0</v>
      </c>
      <c r="AK416" s="285">
        <v>0</v>
      </c>
      <c r="AL416" s="285">
        <v>0</v>
      </c>
      <c r="AM416" s="285">
        <v>0</v>
      </c>
      <c r="AN416" s="285">
        <v>0</v>
      </c>
      <c r="AO416" s="285">
        <v>3681.02</v>
      </c>
      <c r="AP416" s="285">
        <v>0</v>
      </c>
      <c r="AQ416" s="285">
        <v>0</v>
      </c>
      <c r="AR416" s="285">
        <v>0</v>
      </c>
      <c r="AS416" s="285">
        <v>0</v>
      </c>
      <c r="AT416" s="285">
        <v>0</v>
      </c>
      <c r="AU416" s="285">
        <v>0</v>
      </c>
      <c r="AV416" s="285">
        <v>0</v>
      </c>
    </row>
    <row r="417" spans="1:48" x14ac:dyDescent="0.35">
      <c r="A417" s="285" t="s">
        <v>10</v>
      </c>
      <c r="B417" s="285">
        <v>1</v>
      </c>
      <c r="C417" s="285">
        <v>7089</v>
      </c>
      <c r="D417" s="285">
        <v>5</v>
      </c>
      <c r="E417" s="285" t="s">
        <v>416</v>
      </c>
      <c r="F417" s="285"/>
      <c r="G417" s="285">
        <v>0</v>
      </c>
      <c r="H417" s="285">
        <v>0</v>
      </c>
      <c r="I417" s="285">
        <v>0</v>
      </c>
      <c r="J417" s="285">
        <v>0</v>
      </c>
      <c r="K417" s="285">
        <v>0</v>
      </c>
      <c r="L417" s="285">
        <v>0</v>
      </c>
      <c r="M417" s="285">
        <v>0</v>
      </c>
      <c r="N417" s="285">
        <v>0</v>
      </c>
      <c r="O417" s="285">
        <v>0</v>
      </c>
      <c r="P417" s="285">
        <v>0</v>
      </c>
      <c r="Q417" s="285">
        <v>0</v>
      </c>
      <c r="R417" s="285">
        <v>0</v>
      </c>
      <c r="S417" s="285">
        <v>0</v>
      </c>
      <c r="T417" s="285">
        <v>0</v>
      </c>
      <c r="U417" s="285">
        <v>0</v>
      </c>
      <c r="V417" s="285">
        <v>0</v>
      </c>
      <c r="W417" s="285">
        <v>0</v>
      </c>
      <c r="X417" s="285">
        <v>0</v>
      </c>
      <c r="Y417" s="285">
        <v>0</v>
      </c>
      <c r="Z417" s="285">
        <v>0</v>
      </c>
      <c r="AA417" s="285">
        <v>0</v>
      </c>
      <c r="AB417" s="285">
        <v>0</v>
      </c>
      <c r="AC417" s="285">
        <v>0</v>
      </c>
      <c r="AD417" s="285">
        <v>0</v>
      </c>
      <c r="AE417" s="285">
        <v>0</v>
      </c>
      <c r="AF417" s="285">
        <v>0</v>
      </c>
      <c r="AG417" s="285">
        <v>0</v>
      </c>
      <c r="AH417" s="285">
        <v>0</v>
      </c>
      <c r="AI417" s="285">
        <v>0</v>
      </c>
      <c r="AJ417" s="285">
        <v>0</v>
      </c>
      <c r="AK417" s="285">
        <v>0</v>
      </c>
      <c r="AL417" s="285">
        <v>0</v>
      </c>
      <c r="AM417" s="285">
        <v>0</v>
      </c>
      <c r="AN417" s="285">
        <v>0</v>
      </c>
      <c r="AO417" s="285">
        <v>0</v>
      </c>
      <c r="AP417" s="285">
        <v>0</v>
      </c>
      <c r="AQ417" s="285">
        <v>0</v>
      </c>
      <c r="AR417" s="285">
        <v>0</v>
      </c>
      <c r="AS417" s="285">
        <v>0</v>
      </c>
      <c r="AT417" s="285">
        <v>0</v>
      </c>
      <c r="AU417" s="285">
        <v>0</v>
      </c>
      <c r="AV417" s="285">
        <v>0</v>
      </c>
    </row>
    <row r="418" spans="1:48" x14ac:dyDescent="0.35">
      <c r="A418" s="285" t="s">
        <v>10</v>
      </c>
      <c r="B418" s="285">
        <v>1</v>
      </c>
      <c r="C418" s="285">
        <v>7090</v>
      </c>
      <c r="D418" s="285">
        <v>5</v>
      </c>
      <c r="E418" s="285" t="s">
        <v>417</v>
      </c>
      <c r="F418" s="285"/>
      <c r="G418" s="285">
        <v>0</v>
      </c>
      <c r="H418" s="285">
        <v>0</v>
      </c>
      <c r="I418" s="285">
        <v>0</v>
      </c>
      <c r="J418" s="285">
        <v>0</v>
      </c>
      <c r="K418" s="285">
        <v>0</v>
      </c>
      <c r="L418" s="285">
        <v>0</v>
      </c>
      <c r="M418" s="285">
        <v>0</v>
      </c>
      <c r="N418" s="285">
        <v>0</v>
      </c>
      <c r="O418" s="285">
        <v>0</v>
      </c>
      <c r="P418" s="285">
        <v>0</v>
      </c>
      <c r="Q418" s="285">
        <v>11.5</v>
      </c>
      <c r="R418" s="285">
        <v>0</v>
      </c>
      <c r="S418" s="285">
        <v>0</v>
      </c>
      <c r="T418" s="285">
        <v>0</v>
      </c>
      <c r="U418" s="285">
        <v>0</v>
      </c>
      <c r="V418" s="285">
        <v>0</v>
      </c>
      <c r="W418" s="285">
        <v>0</v>
      </c>
      <c r="X418" s="285">
        <v>0</v>
      </c>
      <c r="Y418" s="285">
        <v>0</v>
      </c>
      <c r="Z418" s="285">
        <v>0</v>
      </c>
      <c r="AA418" s="285">
        <v>0</v>
      </c>
      <c r="AB418" s="285">
        <v>0</v>
      </c>
      <c r="AC418" s="285">
        <v>0</v>
      </c>
      <c r="AD418" s="285">
        <v>0</v>
      </c>
      <c r="AE418" s="285">
        <v>0</v>
      </c>
      <c r="AF418" s="285">
        <v>0</v>
      </c>
      <c r="AG418" s="285">
        <v>0</v>
      </c>
      <c r="AH418" s="285">
        <v>0</v>
      </c>
      <c r="AI418" s="285">
        <v>0</v>
      </c>
      <c r="AJ418" s="285">
        <v>0</v>
      </c>
      <c r="AK418" s="285">
        <v>0</v>
      </c>
      <c r="AL418" s="285">
        <v>0</v>
      </c>
      <c r="AM418" s="285">
        <v>0</v>
      </c>
      <c r="AN418" s="285">
        <v>0</v>
      </c>
      <c r="AO418" s="285">
        <v>0</v>
      </c>
      <c r="AP418" s="285">
        <v>0</v>
      </c>
      <c r="AQ418" s="285">
        <v>0</v>
      </c>
      <c r="AR418" s="285">
        <v>0</v>
      </c>
      <c r="AS418" s="285">
        <v>0</v>
      </c>
      <c r="AT418" s="285">
        <v>0</v>
      </c>
      <c r="AU418" s="285">
        <v>0</v>
      </c>
      <c r="AV418" s="285">
        <v>0</v>
      </c>
    </row>
    <row r="419" spans="1:48" x14ac:dyDescent="0.35">
      <c r="A419" s="285" t="s">
        <v>10</v>
      </c>
      <c r="B419" s="285">
        <v>1</v>
      </c>
      <c r="C419" s="285">
        <v>7091</v>
      </c>
      <c r="D419" s="285">
        <v>5</v>
      </c>
      <c r="E419" s="285" t="s">
        <v>418</v>
      </c>
      <c r="F419" s="285"/>
      <c r="G419" s="285">
        <v>0</v>
      </c>
      <c r="H419" s="285">
        <v>0</v>
      </c>
      <c r="I419" s="285">
        <v>0</v>
      </c>
      <c r="J419" s="285">
        <v>0</v>
      </c>
      <c r="K419" s="285">
        <v>0</v>
      </c>
      <c r="L419" s="285">
        <v>0</v>
      </c>
      <c r="M419" s="285">
        <v>0</v>
      </c>
      <c r="N419" s="285">
        <v>0</v>
      </c>
      <c r="O419" s="285">
        <v>0</v>
      </c>
      <c r="P419" s="285">
        <v>0</v>
      </c>
      <c r="Q419" s="285">
        <v>68.95</v>
      </c>
      <c r="R419" s="285">
        <v>365.25</v>
      </c>
      <c r="S419" s="285">
        <v>0</v>
      </c>
      <c r="T419" s="285">
        <v>0</v>
      </c>
      <c r="U419" s="285">
        <v>0</v>
      </c>
      <c r="V419" s="285">
        <v>0</v>
      </c>
      <c r="W419" s="285">
        <v>0</v>
      </c>
      <c r="X419" s="285">
        <v>0</v>
      </c>
      <c r="Y419" s="285">
        <v>0</v>
      </c>
      <c r="Z419" s="285">
        <v>0</v>
      </c>
      <c r="AA419" s="285">
        <v>0</v>
      </c>
      <c r="AB419" s="285">
        <v>0</v>
      </c>
      <c r="AC419" s="285">
        <v>0</v>
      </c>
      <c r="AD419" s="285">
        <v>0</v>
      </c>
      <c r="AE419" s="285">
        <v>0</v>
      </c>
      <c r="AF419" s="285">
        <v>0</v>
      </c>
      <c r="AG419" s="285">
        <v>101.86</v>
      </c>
      <c r="AH419" s="285">
        <v>0</v>
      </c>
      <c r="AI419" s="285">
        <v>0</v>
      </c>
      <c r="AJ419" s="285">
        <v>0</v>
      </c>
      <c r="AK419" s="285">
        <v>0</v>
      </c>
      <c r="AL419" s="285">
        <v>0</v>
      </c>
      <c r="AM419" s="285">
        <v>0</v>
      </c>
      <c r="AN419" s="285">
        <v>572.80999999999995</v>
      </c>
      <c r="AO419" s="285">
        <v>125</v>
      </c>
      <c r="AP419" s="285">
        <v>0</v>
      </c>
      <c r="AQ419" s="285">
        <v>0</v>
      </c>
      <c r="AR419" s="285">
        <v>0</v>
      </c>
      <c r="AS419" s="285">
        <v>0</v>
      </c>
      <c r="AT419" s="285">
        <v>0</v>
      </c>
      <c r="AU419" s="285">
        <v>0</v>
      </c>
      <c r="AV419" s="285">
        <v>0</v>
      </c>
    </row>
    <row r="420" spans="1:48" x14ac:dyDescent="0.35">
      <c r="A420" s="285" t="s">
        <v>10</v>
      </c>
      <c r="B420" s="285">
        <v>1</v>
      </c>
      <c r="C420" s="285">
        <v>7092</v>
      </c>
      <c r="D420" s="285">
        <v>5</v>
      </c>
      <c r="E420" s="285" t="s">
        <v>419</v>
      </c>
      <c r="F420" s="285"/>
      <c r="G420" s="285">
        <v>0</v>
      </c>
      <c r="H420" s="285">
        <v>0</v>
      </c>
      <c r="I420" s="285">
        <v>0</v>
      </c>
      <c r="J420" s="285">
        <v>0</v>
      </c>
      <c r="K420" s="285">
        <v>0</v>
      </c>
      <c r="L420" s="285">
        <v>0</v>
      </c>
      <c r="M420" s="285">
        <v>0</v>
      </c>
      <c r="N420" s="285">
        <v>0</v>
      </c>
      <c r="O420" s="285">
        <v>0</v>
      </c>
      <c r="P420" s="285">
        <v>0</v>
      </c>
      <c r="Q420" s="285">
        <v>2774.19</v>
      </c>
      <c r="R420" s="285">
        <v>0</v>
      </c>
      <c r="S420" s="285">
        <v>-553.12</v>
      </c>
      <c r="T420" s="285">
        <v>0</v>
      </c>
      <c r="U420" s="285">
        <v>0</v>
      </c>
      <c r="V420" s="285">
        <v>0</v>
      </c>
      <c r="W420" s="285">
        <v>0</v>
      </c>
      <c r="X420" s="285">
        <v>0</v>
      </c>
      <c r="Y420" s="285">
        <v>0</v>
      </c>
      <c r="Z420" s="285">
        <v>0</v>
      </c>
      <c r="AA420" s="285">
        <v>0</v>
      </c>
      <c r="AB420" s="285">
        <v>0</v>
      </c>
      <c r="AC420" s="285">
        <v>0</v>
      </c>
      <c r="AD420" s="285">
        <v>0</v>
      </c>
      <c r="AE420" s="285">
        <v>1760.85</v>
      </c>
      <c r="AF420" s="285">
        <v>1054.9000000000001</v>
      </c>
      <c r="AG420" s="285">
        <v>168.93</v>
      </c>
      <c r="AH420" s="285">
        <v>0</v>
      </c>
      <c r="AI420" s="285">
        <v>0</v>
      </c>
      <c r="AJ420" s="285">
        <v>0</v>
      </c>
      <c r="AK420" s="285">
        <v>0</v>
      </c>
      <c r="AL420" s="285">
        <v>0</v>
      </c>
      <c r="AM420" s="285">
        <v>0</v>
      </c>
      <c r="AN420" s="285">
        <v>0</v>
      </c>
      <c r="AO420" s="285">
        <v>1197.31</v>
      </c>
      <c r="AP420" s="285">
        <v>0</v>
      </c>
      <c r="AQ420" s="285">
        <v>0</v>
      </c>
      <c r="AR420" s="285">
        <v>0</v>
      </c>
      <c r="AS420" s="285">
        <v>0</v>
      </c>
      <c r="AT420" s="285">
        <v>0</v>
      </c>
      <c r="AU420" s="285">
        <v>0</v>
      </c>
      <c r="AV420" s="285">
        <v>0</v>
      </c>
    </row>
    <row r="421" spans="1:48" x14ac:dyDescent="0.35">
      <c r="A421" s="285" t="s">
        <v>10</v>
      </c>
      <c r="B421" s="285">
        <v>1</v>
      </c>
      <c r="C421" s="285">
        <v>7093</v>
      </c>
      <c r="D421" s="285">
        <v>5</v>
      </c>
      <c r="E421" s="285" t="s">
        <v>420</v>
      </c>
      <c r="F421" s="285"/>
      <c r="G421" s="285">
        <v>0</v>
      </c>
      <c r="H421" s="285">
        <v>0</v>
      </c>
      <c r="I421" s="285">
        <v>0</v>
      </c>
      <c r="J421" s="285">
        <v>0</v>
      </c>
      <c r="K421" s="285">
        <v>0</v>
      </c>
      <c r="L421" s="285">
        <v>0</v>
      </c>
      <c r="M421" s="285">
        <v>0</v>
      </c>
      <c r="N421" s="285">
        <v>0</v>
      </c>
      <c r="O421" s="285">
        <v>0</v>
      </c>
      <c r="P421" s="285">
        <v>0</v>
      </c>
      <c r="Q421" s="285">
        <v>0</v>
      </c>
      <c r="R421" s="285">
        <v>0</v>
      </c>
      <c r="S421" s="285">
        <v>0</v>
      </c>
      <c r="T421" s="285">
        <v>0</v>
      </c>
      <c r="U421" s="285">
        <v>0</v>
      </c>
      <c r="V421" s="285">
        <v>0</v>
      </c>
      <c r="W421" s="285">
        <v>0</v>
      </c>
      <c r="X421" s="285">
        <v>0</v>
      </c>
      <c r="Y421" s="285">
        <v>0</v>
      </c>
      <c r="Z421" s="285">
        <v>0</v>
      </c>
      <c r="AA421" s="285">
        <v>0</v>
      </c>
      <c r="AB421" s="285">
        <v>0</v>
      </c>
      <c r="AC421" s="285">
        <v>0</v>
      </c>
      <c r="AD421" s="285">
        <v>0</v>
      </c>
      <c r="AE421" s="285">
        <v>0</v>
      </c>
      <c r="AF421" s="285">
        <v>0</v>
      </c>
      <c r="AG421" s="285">
        <v>0</v>
      </c>
      <c r="AH421" s="285">
        <v>0</v>
      </c>
      <c r="AI421" s="285">
        <v>0</v>
      </c>
      <c r="AJ421" s="285">
        <v>0</v>
      </c>
      <c r="AK421" s="285">
        <v>0</v>
      </c>
      <c r="AL421" s="285">
        <v>0</v>
      </c>
      <c r="AM421" s="285">
        <v>0</v>
      </c>
      <c r="AN421" s="285">
        <v>0</v>
      </c>
      <c r="AO421" s="285">
        <v>0</v>
      </c>
      <c r="AP421" s="285">
        <v>0</v>
      </c>
      <c r="AQ421" s="285">
        <v>0</v>
      </c>
      <c r="AR421" s="285">
        <v>0</v>
      </c>
      <c r="AS421" s="285">
        <v>0</v>
      </c>
      <c r="AT421" s="285">
        <v>0</v>
      </c>
      <c r="AU421" s="285">
        <v>0</v>
      </c>
      <c r="AV421" s="285">
        <v>0</v>
      </c>
    </row>
    <row r="422" spans="1:48" x14ac:dyDescent="0.35">
      <c r="A422" s="285" t="s">
        <v>10</v>
      </c>
      <c r="B422" s="285">
        <v>1</v>
      </c>
      <c r="C422" s="285">
        <v>7094</v>
      </c>
      <c r="D422" s="285">
        <v>5</v>
      </c>
      <c r="E422" s="285" t="s">
        <v>421</v>
      </c>
      <c r="F422" s="285"/>
      <c r="G422" s="285">
        <v>0</v>
      </c>
      <c r="H422" s="285">
        <v>0</v>
      </c>
      <c r="I422" s="285">
        <v>0</v>
      </c>
      <c r="J422" s="285">
        <v>1000</v>
      </c>
      <c r="K422" s="285">
        <v>0</v>
      </c>
      <c r="L422" s="285">
        <v>0</v>
      </c>
      <c r="M422" s="285">
        <v>0</v>
      </c>
      <c r="N422" s="285">
        <v>0</v>
      </c>
      <c r="O422" s="285">
        <v>0</v>
      </c>
      <c r="P422" s="285">
        <v>0</v>
      </c>
      <c r="Q422" s="285">
        <v>0</v>
      </c>
      <c r="R422" s="285">
        <v>0</v>
      </c>
      <c r="S422" s="285">
        <v>0</v>
      </c>
      <c r="T422" s="285">
        <v>0</v>
      </c>
      <c r="U422" s="285">
        <v>0</v>
      </c>
      <c r="V422" s="285">
        <v>0</v>
      </c>
      <c r="W422" s="285">
        <v>0</v>
      </c>
      <c r="X422" s="285">
        <v>0</v>
      </c>
      <c r="Y422" s="285">
        <v>0</v>
      </c>
      <c r="Z422" s="285">
        <v>0</v>
      </c>
      <c r="AA422" s="285">
        <v>0</v>
      </c>
      <c r="AB422" s="285">
        <v>0</v>
      </c>
      <c r="AC422" s="285">
        <v>0</v>
      </c>
      <c r="AD422" s="285">
        <v>0</v>
      </c>
      <c r="AE422" s="285">
        <v>0</v>
      </c>
      <c r="AF422" s="285">
        <v>0</v>
      </c>
      <c r="AG422" s="285">
        <v>0</v>
      </c>
      <c r="AH422" s="285">
        <v>0</v>
      </c>
      <c r="AI422" s="285">
        <v>0</v>
      </c>
      <c r="AJ422" s="285">
        <v>0</v>
      </c>
      <c r="AK422" s="285">
        <v>0</v>
      </c>
      <c r="AL422" s="285">
        <v>0</v>
      </c>
      <c r="AM422" s="285">
        <v>0</v>
      </c>
      <c r="AN422" s="285">
        <v>0</v>
      </c>
      <c r="AO422" s="285">
        <v>0</v>
      </c>
      <c r="AP422" s="285">
        <v>0</v>
      </c>
      <c r="AQ422" s="285">
        <v>0</v>
      </c>
      <c r="AR422" s="285">
        <v>0</v>
      </c>
      <c r="AS422" s="285">
        <v>0</v>
      </c>
      <c r="AT422" s="285">
        <v>0</v>
      </c>
      <c r="AU422" s="285">
        <v>0</v>
      </c>
      <c r="AV422" s="285">
        <v>0</v>
      </c>
    </row>
    <row r="423" spans="1:48" x14ac:dyDescent="0.35">
      <c r="A423" s="285" t="s">
        <v>10</v>
      </c>
      <c r="B423" s="285">
        <v>1</v>
      </c>
      <c r="C423" s="285">
        <v>7095</v>
      </c>
      <c r="D423" s="285">
        <v>5</v>
      </c>
      <c r="E423" s="285" t="s">
        <v>422</v>
      </c>
      <c r="F423" s="285"/>
      <c r="G423" s="285">
        <v>0</v>
      </c>
      <c r="H423" s="285">
        <v>0</v>
      </c>
      <c r="I423" s="285">
        <v>0</v>
      </c>
      <c r="J423" s="285">
        <v>0</v>
      </c>
      <c r="K423" s="285">
        <v>0</v>
      </c>
      <c r="L423" s="285">
        <v>0</v>
      </c>
      <c r="M423" s="285">
        <v>0</v>
      </c>
      <c r="N423" s="285">
        <v>0</v>
      </c>
      <c r="O423" s="285">
        <v>534.82000000000005</v>
      </c>
      <c r="P423" s="285">
        <v>0</v>
      </c>
      <c r="Q423" s="285">
        <v>158.03</v>
      </c>
      <c r="R423" s="285">
        <v>0</v>
      </c>
      <c r="S423" s="285">
        <v>0</v>
      </c>
      <c r="T423" s="285">
        <v>0</v>
      </c>
      <c r="U423" s="285">
        <v>0</v>
      </c>
      <c r="V423" s="285">
        <v>0</v>
      </c>
      <c r="W423" s="285">
        <v>0</v>
      </c>
      <c r="X423" s="285">
        <v>0</v>
      </c>
      <c r="Y423" s="285">
        <v>0</v>
      </c>
      <c r="Z423" s="285">
        <v>256.89999999999998</v>
      </c>
      <c r="AA423" s="285">
        <v>0</v>
      </c>
      <c r="AB423" s="285">
        <v>0</v>
      </c>
      <c r="AC423" s="285">
        <v>1080</v>
      </c>
      <c r="AD423" s="285">
        <v>0</v>
      </c>
      <c r="AE423" s="285">
        <v>0</v>
      </c>
      <c r="AF423" s="285">
        <v>0</v>
      </c>
      <c r="AG423" s="285">
        <v>60.17</v>
      </c>
      <c r="AH423" s="285">
        <v>0</v>
      </c>
      <c r="AI423" s="285">
        <v>0</v>
      </c>
      <c r="AJ423" s="285">
        <v>0</v>
      </c>
      <c r="AK423" s="285">
        <v>0</v>
      </c>
      <c r="AL423" s="285">
        <v>0</v>
      </c>
      <c r="AM423" s="285">
        <v>134.07</v>
      </c>
      <c r="AN423" s="285">
        <v>0</v>
      </c>
      <c r="AO423" s="285">
        <v>0</v>
      </c>
      <c r="AP423" s="285">
        <v>0</v>
      </c>
      <c r="AQ423" s="285">
        <v>0</v>
      </c>
      <c r="AR423" s="285">
        <v>0</v>
      </c>
      <c r="AS423" s="285">
        <v>0</v>
      </c>
      <c r="AT423" s="285">
        <v>0</v>
      </c>
      <c r="AU423" s="285">
        <v>0</v>
      </c>
      <c r="AV423" s="285">
        <v>0</v>
      </c>
    </row>
    <row r="424" spans="1:48" x14ac:dyDescent="0.35">
      <c r="A424" s="285" t="s">
        <v>10</v>
      </c>
      <c r="B424" s="285">
        <v>1</v>
      </c>
      <c r="C424" s="285">
        <v>7096</v>
      </c>
      <c r="D424" s="285">
        <v>5</v>
      </c>
      <c r="E424" s="285" t="s">
        <v>423</v>
      </c>
      <c r="F424" s="285"/>
      <c r="G424" s="285">
        <v>0</v>
      </c>
      <c r="H424" s="285">
        <v>0</v>
      </c>
      <c r="I424" s="285">
        <v>0</v>
      </c>
      <c r="J424" s="285">
        <v>0</v>
      </c>
      <c r="K424" s="285">
        <v>0</v>
      </c>
      <c r="L424" s="285">
        <v>0</v>
      </c>
      <c r="M424" s="285">
        <v>0</v>
      </c>
      <c r="N424" s="285">
        <v>0</v>
      </c>
      <c r="O424" s="285">
        <v>0</v>
      </c>
      <c r="P424" s="285">
        <v>0</v>
      </c>
      <c r="Q424" s="285">
        <v>0</v>
      </c>
      <c r="R424" s="285">
        <v>0</v>
      </c>
      <c r="S424" s="285">
        <v>0</v>
      </c>
      <c r="T424" s="285">
        <v>0</v>
      </c>
      <c r="U424" s="285">
        <v>0</v>
      </c>
      <c r="V424" s="285">
        <v>0</v>
      </c>
      <c r="W424" s="285">
        <v>0</v>
      </c>
      <c r="X424" s="285">
        <v>0</v>
      </c>
      <c r="Y424" s="285">
        <v>0</v>
      </c>
      <c r="Z424" s="285">
        <v>0</v>
      </c>
      <c r="AA424" s="285">
        <v>0</v>
      </c>
      <c r="AB424" s="285">
        <v>0</v>
      </c>
      <c r="AC424" s="285">
        <v>0</v>
      </c>
      <c r="AD424" s="285">
        <v>0</v>
      </c>
      <c r="AE424" s="285">
        <v>0</v>
      </c>
      <c r="AF424" s="285">
        <v>0</v>
      </c>
      <c r="AG424" s="285">
        <v>0</v>
      </c>
      <c r="AH424" s="285">
        <v>0</v>
      </c>
      <c r="AI424" s="285">
        <v>0</v>
      </c>
      <c r="AJ424" s="285">
        <v>0</v>
      </c>
      <c r="AK424" s="285">
        <v>0</v>
      </c>
      <c r="AL424" s="285">
        <v>0</v>
      </c>
      <c r="AM424" s="285">
        <v>0</v>
      </c>
      <c r="AN424" s="285">
        <v>0</v>
      </c>
      <c r="AO424" s="285">
        <v>0</v>
      </c>
      <c r="AP424" s="285">
        <v>0</v>
      </c>
      <c r="AQ424" s="285">
        <v>0</v>
      </c>
      <c r="AR424" s="285">
        <v>0</v>
      </c>
      <c r="AS424" s="285">
        <v>0</v>
      </c>
      <c r="AT424" s="285">
        <v>0</v>
      </c>
      <c r="AU424" s="285">
        <v>0</v>
      </c>
      <c r="AV424" s="285">
        <v>0</v>
      </c>
    </row>
    <row r="425" spans="1:48" x14ac:dyDescent="0.35">
      <c r="A425" s="285" t="s">
        <v>10</v>
      </c>
      <c r="B425" s="285">
        <v>1</v>
      </c>
      <c r="C425" s="285">
        <v>7097</v>
      </c>
      <c r="D425" s="285">
        <v>5</v>
      </c>
      <c r="E425" s="285" t="s">
        <v>424</v>
      </c>
      <c r="F425" s="285"/>
      <c r="G425" s="285">
        <v>0</v>
      </c>
      <c r="H425" s="285">
        <v>0</v>
      </c>
      <c r="I425" s="285">
        <v>0</v>
      </c>
      <c r="J425" s="285">
        <v>0</v>
      </c>
      <c r="K425" s="285">
        <v>80.48</v>
      </c>
      <c r="L425" s="285">
        <v>0</v>
      </c>
      <c r="M425" s="285">
        <v>0</v>
      </c>
      <c r="N425" s="285">
        <v>0</v>
      </c>
      <c r="O425" s="285">
        <v>0</v>
      </c>
      <c r="P425" s="285">
        <v>0</v>
      </c>
      <c r="Q425" s="285">
        <v>0</v>
      </c>
      <c r="R425" s="285">
        <v>0</v>
      </c>
      <c r="S425" s="285">
        <v>0</v>
      </c>
      <c r="T425" s="285">
        <v>0</v>
      </c>
      <c r="U425" s="285">
        <v>0</v>
      </c>
      <c r="V425" s="285">
        <v>0</v>
      </c>
      <c r="W425" s="285">
        <v>0</v>
      </c>
      <c r="X425" s="285">
        <v>0</v>
      </c>
      <c r="Y425" s="285">
        <v>0</v>
      </c>
      <c r="Z425" s="285">
        <v>0</v>
      </c>
      <c r="AA425" s="285">
        <v>0</v>
      </c>
      <c r="AB425" s="285">
        <v>0</v>
      </c>
      <c r="AC425" s="285">
        <v>0</v>
      </c>
      <c r="AD425" s="285">
        <v>0</v>
      </c>
      <c r="AE425" s="285">
        <v>0</v>
      </c>
      <c r="AF425" s="285">
        <v>0</v>
      </c>
      <c r="AG425" s="285">
        <v>73.400000000000006</v>
      </c>
      <c r="AH425" s="285">
        <v>0</v>
      </c>
      <c r="AI425" s="285">
        <v>0</v>
      </c>
      <c r="AJ425" s="285">
        <v>0</v>
      </c>
      <c r="AK425" s="285">
        <v>0</v>
      </c>
      <c r="AL425" s="285">
        <v>0</v>
      </c>
      <c r="AM425" s="285">
        <v>263.20999999999998</v>
      </c>
      <c r="AN425" s="285">
        <v>0</v>
      </c>
      <c r="AO425" s="285">
        <v>0</v>
      </c>
      <c r="AP425" s="285">
        <v>0</v>
      </c>
      <c r="AQ425" s="285">
        <v>0</v>
      </c>
      <c r="AR425" s="285">
        <v>0</v>
      </c>
      <c r="AS425" s="285">
        <v>0</v>
      </c>
      <c r="AT425" s="285">
        <v>0</v>
      </c>
      <c r="AU425" s="285">
        <v>0</v>
      </c>
      <c r="AV425" s="285">
        <v>0</v>
      </c>
    </row>
    <row r="426" spans="1:48" x14ac:dyDescent="0.35">
      <c r="A426" s="285" t="s">
        <v>10</v>
      </c>
      <c r="B426" s="285">
        <v>1</v>
      </c>
      <c r="C426" s="285">
        <v>7098</v>
      </c>
      <c r="D426" s="285">
        <v>5</v>
      </c>
      <c r="E426" s="285" t="s">
        <v>425</v>
      </c>
      <c r="F426" s="285"/>
      <c r="G426" s="285">
        <v>0</v>
      </c>
      <c r="H426" s="285">
        <v>0</v>
      </c>
      <c r="I426" s="285">
        <v>0</v>
      </c>
      <c r="J426" s="285">
        <v>0</v>
      </c>
      <c r="K426" s="285">
        <v>84.84</v>
      </c>
      <c r="L426" s="285">
        <v>0</v>
      </c>
      <c r="M426" s="285">
        <v>0</v>
      </c>
      <c r="N426" s="285">
        <v>0</v>
      </c>
      <c r="O426" s="285">
        <v>0</v>
      </c>
      <c r="P426" s="285">
        <v>0</v>
      </c>
      <c r="Q426" s="285">
        <v>0</v>
      </c>
      <c r="R426" s="285">
        <v>0</v>
      </c>
      <c r="S426" s="285">
        <v>0</v>
      </c>
      <c r="T426" s="285">
        <v>0</v>
      </c>
      <c r="U426" s="285">
        <v>0</v>
      </c>
      <c r="V426" s="285">
        <v>0</v>
      </c>
      <c r="W426" s="285">
        <v>0</v>
      </c>
      <c r="X426" s="285">
        <v>0</v>
      </c>
      <c r="Y426" s="285">
        <v>0</v>
      </c>
      <c r="Z426" s="285">
        <v>0</v>
      </c>
      <c r="AA426" s="285">
        <v>0</v>
      </c>
      <c r="AB426" s="285">
        <v>0</v>
      </c>
      <c r="AC426" s="285">
        <v>0</v>
      </c>
      <c r="AD426" s="285">
        <v>0</v>
      </c>
      <c r="AE426" s="285">
        <v>0</v>
      </c>
      <c r="AF426" s="285">
        <v>0</v>
      </c>
      <c r="AG426" s="285">
        <v>0</v>
      </c>
      <c r="AH426" s="285">
        <v>0</v>
      </c>
      <c r="AI426" s="285">
        <v>0</v>
      </c>
      <c r="AJ426" s="285">
        <v>0</v>
      </c>
      <c r="AK426" s="285">
        <v>0</v>
      </c>
      <c r="AL426" s="285">
        <v>0</v>
      </c>
      <c r="AM426" s="285">
        <v>0</v>
      </c>
      <c r="AN426" s="285">
        <v>0</v>
      </c>
      <c r="AO426" s="285">
        <v>0</v>
      </c>
      <c r="AP426" s="285">
        <v>0</v>
      </c>
      <c r="AQ426" s="285">
        <v>0</v>
      </c>
      <c r="AR426" s="285">
        <v>0</v>
      </c>
      <c r="AS426" s="285">
        <v>0</v>
      </c>
      <c r="AT426" s="285">
        <v>0</v>
      </c>
      <c r="AU426" s="285">
        <v>0</v>
      </c>
      <c r="AV426" s="285">
        <v>0</v>
      </c>
    </row>
    <row r="427" spans="1:48" x14ac:dyDescent="0.35">
      <c r="A427" s="285" t="s">
        <v>10</v>
      </c>
      <c r="B427" s="285">
        <v>1</v>
      </c>
      <c r="C427" s="285">
        <v>7099</v>
      </c>
      <c r="D427" s="285">
        <v>5</v>
      </c>
      <c r="E427" s="285" t="s">
        <v>426</v>
      </c>
      <c r="F427" s="285"/>
      <c r="G427" s="285">
        <v>0</v>
      </c>
      <c r="H427" s="285">
        <v>0</v>
      </c>
      <c r="I427" s="285">
        <v>0</v>
      </c>
      <c r="J427" s="285">
        <v>0</v>
      </c>
      <c r="K427" s="285">
        <v>0</v>
      </c>
      <c r="L427" s="285">
        <v>0</v>
      </c>
      <c r="M427" s="285">
        <v>0</v>
      </c>
      <c r="N427" s="285">
        <v>0</v>
      </c>
      <c r="O427" s="285">
        <v>0</v>
      </c>
      <c r="P427" s="285">
        <v>0</v>
      </c>
      <c r="Q427" s="285">
        <v>500</v>
      </c>
      <c r="R427" s="285">
        <v>0</v>
      </c>
      <c r="S427" s="285">
        <v>0</v>
      </c>
      <c r="T427" s="285">
        <v>0</v>
      </c>
      <c r="U427" s="285">
        <v>0</v>
      </c>
      <c r="V427" s="285">
        <v>0</v>
      </c>
      <c r="W427" s="285">
        <v>0</v>
      </c>
      <c r="X427" s="285">
        <v>0</v>
      </c>
      <c r="Y427" s="285">
        <v>0</v>
      </c>
      <c r="Z427" s="285">
        <v>0</v>
      </c>
      <c r="AA427" s="285">
        <v>0</v>
      </c>
      <c r="AB427" s="285">
        <v>0</v>
      </c>
      <c r="AC427" s="285">
        <v>0</v>
      </c>
      <c r="AD427" s="285">
        <v>1835</v>
      </c>
      <c r="AE427" s="285">
        <v>0</v>
      </c>
      <c r="AF427" s="285">
        <v>0</v>
      </c>
      <c r="AG427" s="285">
        <v>322.7</v>
      </c>
      <c r="AH427" s="285">
        <v>0</v>
      </c>
      <c r="AI427" s="285">
        <v>0</v>
      </c>
      <c r="AJ427" s="285">
        <v>0</v>
      </c>
      <c r="AK427" s="285">
        <v>0</v>
      </c>
      <c r="AL427" s="285">
        <v>0</v>
      </c>
      <c r="AM427" s="285">
        <v>0</v>
      </c>
      <c r="AN427" s="285">
        <v>0</v>
      </c>
      <c r="AO427" s="285">
        <v>0</v>
      </c>
      <c r="AP427" s="285">
        <v>0</v>
      </c>
      <c r="AQ427" s="285">
        <v>0</v>
      </c>
      <c r="AR427" s="285">
        <v>0</v>
      </c>
      <c r="AS427" s="285">
        <v>0</v>
      </c>
      <c r="AT427" s="285">
        <v>0</v>
      </c>
      <c r="AU427" s="285">
        <v>0</v>
      </c>
      <c r="AV427" s="285">
        <v>0</v>
      </c>
    </row>
    <row r="428" spans="1:48" x14ac:dyDescent="0.35">
      <c r="A428" s="285" t="s">
        <v>10</v>
      </c>
      <c r="B428" s="285">
        <v>1</v>
      </c>
      <c r="C428" s="285">
        <v>7100</v>
      </c>
      <c r="D428" s="285">
        <v>5</v>
      </c>
      <c r="E428" s="285" t="s">
        <v>427</v>
      </c>
      <c r="F428" s="285"/>
      <c r="G428" s="285">
        <v>0</v>
      </c>
      <c r="H428" s="285">
        <v>0</v>
      </c>
      <c r="I428" s="285">
        <v>0</v>
      </c>
      <c r="J428" s="285">
        <v>0</v>
      </c>
      <c r="K428" s="285">
        <v>0</v>
      </c>
      <c r="L428" s="285">
        <v>0</v>
      </c>
      <c r="M428" s="285">
        <v>0</v>
      </c>
      <c r="N428" s="285">
        <v>0</v>
      </c>
      <c r="O428" s="285">
        <v>0</v>
      </c>
      <c r="P428" s="285">
        <v>0</v>
      </c>
      <c r="Q428" s="285">
        <v>0</v>
      </c>
      <c r="R428" s="285">
        <v>0</v>
      </c>
      <c r="S428" s="285">
        <v>0</v>
      </c>
      <c r="T428" s="285">
        <v>0</v>
      </c>
      <c r="U428" s="285">
        <v>0</v>
      </c>
      <c r="V428" s="285">
        <v>0</v>
      </c>
      <c r="W428" s="285">
        <v>0</v>
      </c>
      <c r="X428" s="285">
        <v>0</v>
      </c>
      <c r="Y428" s="285">
        <v>0</v>
      </c>
      <c r="Z428" s="285">
        <v>0</v>
      </c>
      <c r="AA428" s="285">
        <v>0</v>
      </c>
      <c r="AB428" s="285">
        <v>0</v>
      </c>
      <c r="AC428" s="285">
        <v>0</v>
      </c>
      <c r="AD428" s="285">
        <v>0</v>
      </c>
      <c r="AE428" s="285">
        <v>0</v>
      </c>
      <c r="AF428" s="285">
        <v>0</v>
      </c>
      <c r="AG428" s="285">
        <v>0</v>
      </c>
      <c r="AH428" s="285">
        <v>0</v>
      </c>
      <c r="AI428" s="285">
        <v>0</v>
      </c>
      <c r="AJ428" s="285">
        <v>0</v>
      </c>
      <c r="AK428" s="285">
        <v>0</v>
      </c>
      <c r="AL428" s="285">
        <v>0</v>
      </c>
      <c r="AM428" s="285">
        <v>0</v>
      </c>
      <c r="AN428" s="285">
        <v>0</v>
      </c>
      <c r="AO428" s="285">
        <v>0</v>
      </c>
      <c r="AP428" s="285">
        <v>0</v>
      </c>
      <c r="AQ428" s="285">
        <v>0</v>
      </c>
      <c r="AR428" s="285">
        <v>0</v>
      </c>
      <c r="AS428" s="285">
        <v>0</v>
      </c>
      <c r="AT428" s="285">
        <v>0</v>
      </c>
      <c r="AU428" s="285">
        <v>0</v>
      </c>
      <c r="AV428" s="285">
        <v>0</v>
      </c>
    </row>
    <row r="429" spans="1:48" x14ac:dyDescent="0.35">
      <c r="A429" s="285" t="s">
        <v>10</v>
      </c>
      <c r="B429" s="285">
        <v>1</v>
      </c>
      <c r="C429" s="285">
        <v>7101</v>
      </c>
      <c r="D429" s="285">
        <v>5</v>
      </c>
      <c r="E429" s="285" t="s">
        <v>428</v>
      </c>
      <c r="F429" s="285"/>
      <c r="G429" s="285">
        <v>0</v>
      </c>
      <c r="H429" s="285">
        <v>0</v>
      </c>
      <c r="I429" s="285">
        <v>0</v>
      </c>
      <c r="J429" s="285">
        <v>0</v>
      </c>
      <c r="K429" s="285">
        <v>0</v>
      </c>
      <c r="L429" s="285">
        <v>0</v>
      </c>
      <c r="M429" s="285">
        <v>0</v>
      </c>
      <c r="N429" s="285">
        <v>0</v>
      </c>
      <c r="O429" s="285">
        <v>0</v>
      </c>
      <c r="P429" s="285">
        <v>0</v>
      </c>
      <c r="Q429" s="285">
        <v>0</v>
      </c>
      <c r="R429" s="285">
        <v>0</v>
      </c>
      <c r="S429" s="285">
        <v>0</v>
      </c>
      <c r="T429" s="285">
        <v>0</v>
      </c>
      <c r="U429" s="285">
        <v>0</v>
      </c>
      <c r="V429" s="285">
        <v>0</v>
      </c>
      <c r="W429" s="285">
        <v>0</v>
      </c>
      <c r="X429" s="285">
        <v>0</v>
      </c>
      <c r="Y429" s="285">
        <v>0</v>
      </c>
      <c r="Z429" s="285">
        <v>0</v>
      </c>
      <c r="AA429" s="285">
        <v>0</v>
      </c>
      <c r="AB429" s="285">
        <v>0</v>
      </c>
      <c r="AC429" s="285">
        <v>0</v>
      </c>
      <c r="AD429" s="285">
        <v>0</v>
      </c>
      <c r="AE429" s="285">
        <v>0</v>
      </c>
      <c r="AF429" s="285">
        <v>0</v>
      </c>
      <c r="AG429" s="285">
        <v>0</v>
      </c>
      <c r="AH429" s="285">
        <v>0</v>
      </c>
      <c r="AI429" s="285">
        <v>0</v>
      </c>
      <c r="AJ429" s="285">
        <v>0</v>
      </c>
      <c r="AK429" s="285">
        <v>0</v>
      </c>
      <c r="AL429" s="285">
        <v>0</v>
      </c>
      <c r="AM429" s="285">
        <v>0</v>
      </c>
      <c r="AN429" s="285">
        <v>0</v>
      </c>
      <c r="AO429" s="285">
        <v>0</v>
      </c>
      <c r="AP429" s="285">
        <v>0</v>
      </c>
      <c r="AQ429" s="285">
        <v>0</v>
      </c>
      <c r="AR429" s="285">
        <v>0</v>
      </c>
      <c r="AS429" s="285">
        <v>0</v>
      </c>
      <c r="AT429" s="285">
        <v>0</v>
      </c>
      <c r="AU429" s="285">
        <v>0</v>
      </c>
      <c r="AV429" s="285">
        <v>0</v>
      </c>
    </row>
    <row r="430" spans="1:48" x14ac:dyDescent="0.35">
      <c r="A430" s="285" t="s">
        <v>10</v>
      </c>
      <c r="B430" s="285">
        <v>1</v>
      </c>
      <c r="C430" s="285">
        <v>7102</v>
      </c>
      <c r="D430" s="285">
        <v>5</v>
      </c>
      <c r="E430" s="285" t="s">
        <v>429</v>
      </c>
      <c r="F430" s="285"/>
      <c r="G430" s="285">
        <v>0</v>
      </c>
      <c r="H430" s="285">
        <v>0</v>
      </c>
      <c r="I430" s="285">
        <v>0</v>
      </c>
      <c r="J430" s="285">
        <v>0</v>
      </c>
      <c r="K430" s="285">
        <v>0</v>
      </c>
      <c r="L430" s="285">
        <v>0</v>
      </c>
      <c r="M430" s="285">
        <v>0</v>
      </c>
      <c r="N430" s="285">
        <v>0</v>
      </c>
      <c r="O430" s="285">
        <v>0</v>
      </c>
      <c r="P430" s="285">
        <v>0</v>
      </c>
      <c r="Q430" s="285">
        <v>0</v>
      </c>
      <c r="R430" s="285">
        <v>0</v>
      </c>
      <c r="S430" s="285">
        <v>0</v>
      </c>
      <c r="T430" s="285">
        <v>0</v>
      </c>
      <c r="U430" s="285">
        <v>0</v>
      </c>
      <c r="V430" s="285">
        <v>0</v>
      </c>
      <c r="W430" s="285">
        <v>0</v>
      </c>
      <c r="X430" s="285">
        <v>0</v>
      </c>
      <c r="Y430" s="285">
        <v>0</v>
      </c>
      <c r="Z430" s="285">
        <v>0</v>
      </c>
      <c r="AA430" s="285">
        <v>0</v>
      </c>
      <c r="AB430" s="285">
        <v>0</v>
      </c>
      <c r="AC430" s="285">
        <v>0</v>
      </c>
      <c r="AD430" s="285">
        <v>0</v>
      </c>
      <c r="AE430" s="285">
        <v>0</v>
      </c>
      <c r="AF430" s="285">
        <v>0</v>
      </c>
      <c r="AG430" s="285">
        <v>0</v>
      </c>
      <c r="AH430" s="285">
        <v>0</v>
      </c>
      <c r="AI430" s="285">
        <v>0</v>
      </c>
      <c r="AJ430" s="285">
        <v>0</v>
      </c>
      <c r="AK430" s="285">
        <v>0</v>
      </c>
      <c r="AL430" s="285">
        <v>0</v>
      </c>
      <c r="AM430" s="285">
        <v>0</v>
      </c>
      <c r="AN430" s="285">
        <v>0</v>
      </c>
      <c r="AO430" s="285">
        <v>0</v>
      </c>
      <c r="AP430" s="285">
        <v>0</v>
      </c>
      <c r="AQ430" s="285">
        <v>0</v>
      </c>
      <c r="AR430" s="285">
        <v>0</v>
      </c>
      <c r="AS430" s="285">
        <v>0</v>
      </c>
      <c r="AT430" s="285">
        <v>0</v>
      </c>
      <c r="AU430" s="285">
        <v>0</v>
      </c>
      <c r="AV430" s="285">
        <v>0</v>
      </c>
    </row>
    <row r="431" spans="1:48" x14ac:dyDescent="0.35">
      <c r="A431" s="285" t="s">
        <v>10</v>
      </c>
      <c r="B431" s="285">
        <v>1</v>
      </c>
      <c r="C431" s="285">
        <v>7103</v>
      </c>
      <c r="D431" s="285">
        <v>5</v>
      </c>
      <c r="E431" s="285" t="s">
        <v>430</v>
      </c>
      <c r="F431" s="285"/>
      <c r="G431" s="285">
        <v>0</v>
      </c>
      <c r="H431" s="285">
        <v>0</v>
      </c>
      <c r="I431" s="285">
        <v>0</v>
      </c>
      <c r="J431" s="285">
        <v>0</v>
      </c>
      <c r="K431" s="285">
        <v>0</v>
      </c>
      <c r="L431" s="285">
        <v>0</v>
      </c>
      <c r="M431" s="285">
        <v>0</v>
      </c>
      <c r="N431" s="285">
        <v>0</v>
      </c>
      <c r="O431" s="285">
        <v>0</v>
      </c>
      <c r="P431" s="285">
        <v>0</v>
      </c>
      <c r="Q431" s="285">
        <v>0</v>
      </c>
      <c r="R431" s="285">
        <v>0</v>
      </c>
      <c r="S431" s="285">
        <v>0</v>
      </c>
      <c r="T431" s="285">
        <v>0</v>
      </c>
      <c r="U431" s="285">
        <v>0</v>
      </c>
      <c r="V431" s="285">
        <v>0</v>
      </c>
      <c r="W431" s="285">
        <v>0</v>
      </c>
      <c r="X431" s="285">
        <v>0</v>
      </c>
      <c r="Y431" s="285">
        <v>0</v>
      </c>
      <c r="Z431" s="285">
        <v>0</v>
      </c>
      <c r="AA431" s="285">
        <v>0</v>
      </c>
      <c r="AB431" s="285">
        <v>20.64</v>
      </c>
      <c r="AC431" s="285">
        <v>0</v>
      </c>
      <c r="AD431" s="285">
        <v>0</v>
      </c>
      <c r="AE431" s="285">
        <v>0</v>
      </c>
      <c r="AF431" s="285">
        <v>151.51</v>
      </c>
      <c r="AG431" s="285">
        <v>0</v>
      </c>
      <c r="AH431" s="285">
        <v>0</v>
      </c>
      <c r="AI431" s="285">
        <v>0</v>
      </c>
      <c r="AJ431" s="285">
        <v>0</v>
      </c>
      <c r="AK431" s="285">
        <v>0</v>
      </c>
      <c r="AL431" s="285">
        <v>0</v>
      </c>
      <c r="AM431" s="285">
        <v>0</v>
      </c>
      <c r="AN431" s="285">
        <v>0</v>
      </c>
      <c r="AO431" s="285">
        <v>337.43</v>
      </c>
      <c r="AP431" s="285">
        <v>163.19999999999999</v>
      </c>
      <c r="AQ431" s="285">
        <v>0</v>
      </c>
      <c r="AR431" s="285">
        <v>0</v>
      </c>
      <c r="AS431" s="285">
        <v>0</v>
      </c>
      <c r="AT431" s="285">
        <v>0</v>
      </c>
      <c r="AU431" s="285">
        <v>0</v>
      </c>
      <c r="AV431" s="285">
        <v>0</v>
      </c>
    </row>
    <row r="432" spans="1:48" x14ac:dyDescent="0.35">
      <c r="A432" s="285" t="s">
        <v>10</v>
      </c>
      <c r="B432" s="285">
        <v>1</v>
      </c>
      <c r="C432" s="285">
        <v>7104</v>
      </c>
      <c r="D432" s="285">
        <v>5</v>
      </c>
      <c r="E432" s="285" t="s">
        <v>431</v>
      </c>
      <c r="F432" s="285"/>
      <c r="G432" s="285">
        <v>0</v>
      </c>
      <c r="H432" s="285">
        <v>0</v>
      </c>
      <c r="I432" s="285">
        <v>0</v>
      </c>
      <c r="J432" s="285">
        <v>0</v>
      </c>
      <c r="K432" s="285">
        <v>0</v>
      </c>
      <c r="L432" s="285">
        <v>0</v>
      </c>
      <c r="M432" s="285">
        <v>0</v>
      </c>
      <c r="N432" s="285">
        <v>0</v>
      </c>
      <c r="O432" s="285">
        <v>0</v>
      </c>
      <c r="P432" s="285">
        <v>0</v>
      </c>
      <c r="Q432" s="285">
        <v>0</v>
      </c>
      <c r="R432" s="285">
        <v>0</v>
      </c>
      <c r="S432" s="285">
        <v>0</v>
      </c>
      <c r="T432" s="285">
        <v>0</v>
      </c>
      <c r="U432" s="285">
        <v>0</v>
      </c>
      <c r="V432" s="285">
        <v>0</v>
      </c>
      <c r="W432" s="285">
        <v>0</v>
      </c>
      <c r="X432" s="285">
        <v>0</v>
      </c>
      <c r="Y432" s="285">
        <v>0</v>
      </c>
      <c r="Z432" s="285">
        <v>0</v>
      </c>
      <c r="AA432" s="285">
        <v>0</v>
      </c>
      <c r="AB432" s="285">
        <v>0</v>
      </c>
      <c r="AC432" s="285">
        <v>0</v>
      </c>
      <c r="AD432" s="285">
        <v>0</v>
      </c>
      <c r="AE432" s="285">
        <v>0</v>
      </c>
      <c r="AF432" s="285">
        <v>0</v>
      </c>
      <c r="AG432" s="285">
        <v>0</v>
      </c>
      <c r="AH432" s="285">
        <v>0</v>
      </c>
      <c r="AI432" s="285">
        <v>0</v>
      </c>
      <c r="AJ432" s="285">
        <v>0</v>
      </c>
      <c r="AK432" s="285">
        <v>0</v>
      </c>
      <c r="AL432" s="285">
        <v>0</v>
      </c>
      <c r="AM432" s="285">
        <v>0</v>
      </c>
      <c r="AN432" s="285">
        <v>0</v>
      </c>
      <c r="AO432" s="285">
        <v>0</v>
      </c>
      <c r="AP432" s="285">
        <v>0</v>
      </c>
      <c r="AQ432" s="285">
        <v>0</v>
      </c>
      <c r="AR432" s="285">
        <v>0</v>
      </c>
      <c r="AS432" s="285">
        <v>0</v>
      </c>
      <c r="AT432" s="285">
        <v>0</v>
      </c>
      <c r="AU432" s="285">
        <v>0</v>
      </c>
      <c r="AV432" s="285">
        <v>0</v>
      </c>
    </row>
    <row r="433" spans="1:48" x14ac:dyDescent="0.35">
      <c r="A433" s="285" t="s">
        <v>10</v>
      </c>
      <c r="B433" s="285">
        <v>1</v>
      </c>
      <c r="C433" s="285">
        <v>7105</v>
      </c>
      <c r="D433" s="285">
        <v>5</v>
      </c>
      <c r="E433" s="285" t="s">
        <v>432</v>
      </c>
      <c r="F433" s="285"/>
      <c r="G433" s="285">
        <v>0</v>
      </c>
      <c r="H433" s="285">
        <v>0</v>
      </c>
      <c r="I433" s="285">
        <v>0</v>
      </c>
      <c r="J433" s="285">
        <v>0</v>
      </c>
      <c r="K433" s="285">
        <v>0</v>
      </c>
      <c r="L433" s="285">
        <v>0</v>
      </c>
      <c r="M433" s="285">
        <v>0</v>
      </c>
      <c r="N433" s="285">
        <v>0</v>
      </c>
      <c r="O433" s="285">
        <v>0</v>
      </c>
      <c r="P433" s="285">
        <v>0</v>
      </c>
      <c r="Q433" s="285">
        <v>0</v>
      </c>
      <c r="R433" s="285">
        <v>0</v>
      </c>
      <c r="S433" s="285">
        <v>564.79</v>
      </c>
      <c r="T433" s="285">
        <v>0</v>
      </c>
      <c r="U433" s="285">
        <v>0</v>
      </c>
      <c r="V433" s="285">
        <v>0</v>
      </c>
      <c r="W433" s="285">
        <v>0</v>
      </c>
      <c r="X433" s="285">
        <v>0</v>
      </c>
      <c r="Y433" s="285">
        <v>0</v>
      </c>
      <c r="Z433" s="285">
        <v>200</v>
      </c>
      <c r="AA433" s="285">
        <v>0</v>
      </c>
      <c r="AB433" s="285">
        <v>0</v>
      </c>
      <c r="AC433" s="285">
        <v>0</v>
      </c>
      <c r="AD433" s="285">
        <v>890.6</v>
      </c>
      <c r="AE433" s="285">
        <v>0</v>
      </c>
      <c r="AF433" s="285">
        <v>510</v>
      </c>
      <c r="AG433" s="285">
        <v>82.18</v>
      </c>
      <c r="AH433" s="285">
        <v>0</v>
      </c>
      <c r="AI433" s="285">
        <v>0</v>
      </c>
      <c r="AJ433" s="285">
        <v>0</v>
      </c>
      <c r="AK433" s="285">
        <v>0</v>
      </c>
      <c r="AL433" s="285">
        <v>0</v>
      </c>
      <c r="AM433" s="285">
        <v>0</v>
      </c>
      <c r="AN433" s="285">
        <v>0</v>
      </c>
      <c r="AO433" s="285">
        <v>0</v>
      </c>
      <c r="AP433" s="285">
        <v>0</v>
      </c>
      <c r="AQ433" s="285">
        <v>0</v>
      </c>
      <c r="AR433" s="285">
        <v>0</v>
      </c>
      <c r="AS433" s="285">
        <v>0</v>
      </c>
      <c r="AT433" s="285">
        <v>0</v>
      </c>
      <c r="AU433" s="285">
        <v>0</v>
      </c>
      <c r="AV433" s="285">
        <v>0</v>
      </c>
    </row>
    <row r="434" spans="1:48" x14ac:dyDescent="0.35">
      <c r="A434" s="285" t="s">
        <v>10</v>
      </c>
      <c r="B434" s="285">
        <v>1</v>
      </c>
      <c r="C434" s="285">
        <v>7106</v>
      </c>
      <c r="D434" s="285">
        <v>5</v>
      </c>
      <c r="E434" s="285" t="s">
        <v>433</v>
      </c>
      <c r="F434" s="285"/>
      <c r="G434" s="285">
        <v>0</v>
      </c>
      <c r="H434" s="285">
        <v>0</v>
      </c>
      <c r="I434" s="285">
        <v>0</v>
      </c>
      <c r="J434" s="285">
        <v>0</v>
      </c>
      <c r="K434" s="285">
        <v>0</v>
      </c>
      <c r="L434" s="285">
        <v>0</v>
      </c>
      <c r="M434" s="285">
        <v>0</v>
      </c>
      <c r="N434" s="285">
        <v>0</v>
      </c>
      <c r="O434" s="285">
        <v>0</v>
      </c>
      <c r="P434" s="285">
        <v>0</v>
      </c>
      <c r="Q434" s="285">
        <v>0</v>
      </c>
      <c r="R434" s="285">
        <v>0</v>
      </c>
      <c r="S434" s="285">
        <v>0</v>
      </c>
      <c r="T434" s="285">
        <v>0</v>
      </c>
      <c r="U434" s="285">
        <v>0</v>
      </c>
      <c r="V434" s="285">
        <v>0</v>
      </c>
      <c r="W434" s="285">
        <v>0</v>
      </c>
      <c r="X434" s="285">
        <v>0</v>
      </c>
      <c r="Y434" s="285">
        <v>0</v>
      </c>
      <c r="Z434" s="285">
        <v>0</v>
      </c>
      <c r="AA434" s="285">
        <v>0</v>
      </c>
      <c r="AB434" s="285">
        <v>0</v>
      </c>
      <c r="AC434" s="285">
        <v>0</v>
      </c>
      <c r="AD434" s="285">
        <v>0</v>
      </c>
      <c r="AE434" s="285">
        <v>0</v>
      </c>
      <c r="AF434" s="285">
        <v>0</v>
      </c>
      <c r="AG434" s="285">
        <v>0</v>
      </c>
      <c r="AH434" s="285">
        <v>0</v>
      </c>
      <c r="AI434" s="285">
        <v>0</v>
      </c>
      <c r="AJ434" s="285">
        <v>0</v>
      </c>
      <c r="AK434" s="285">
        <v>0</v>
      </c>
      <c r="AL434" s="285">
        <v>0</v>
      </c>
      <c r="AM434" s="285">
        <v>0</v>
      </c>
      <c r="AN434" s="285">
        <v>0</v>
      </c>
      <c r="AO434" s="285">
        <v>0</v>
      </c>
      <c r="AP434" s="285">
        <v>0</v>
      </c>
      <c r="AQ434" s="285">
        <v>0</v>
      </c>
      <c r="AR434" s="285">
        <v>0</v>
      </c>
      <c r="AS434" s="285">
        <v>0</v>
      </c>
      <c r="AT434" s="285">
        <v>0</v>
      </c>
      <c r="AU434" s="285">
        <v>0</v>
      </c>
      <c r="AV434" s="285">
        <v>0</v>
      </c>
    </row>
    <row r="435" spans="1:48" x14ac:dyDescent="0.35">
      <c r="A435" s="285" t="s">
        <v>10</v>
      </c>
      <c r="B435" s="285">
        <v>1</v>
      </c>
      <c r="C435" s="285">
        <v>7107</v>
      </c>
      <c r="D435" s="285">
        <v>5</v>
      </c>
      <c r="E435" s="285" t="s">
        <v>434</v>
      </c>
      <c r="F435" s="285"/>
      <c r="G435" s="285">
        <v>0</v>
      </c>
      <c r="H435" s="285">
        <v>0</v>
      </c>
      <c r="I435" s="285">
        <v>0</v>
      </c>
      <c r="J435" s="285">
        <v>0</v>
      </c>
      <c r="K435" s="285">
        <v>0</v>
      </c>
      <c r="L435" s="285">
        <v>0</v>
      </c>
      <c r="M435" s="285">
        <v>0</v>
      </c>
      <c r="N435" s="285">
        <v>0</v>
      </c>
      <c r="O435" s="285">
        <v>0</v>
      </c>
      <c r="P435" s="285">
        <v>0</v>
      </c>
      <c r="Q435" s="285">
        <v>450</v>
      </c>
      <c r="R435" s="285">
        <v>0</v>
      </c>
      <c r="S435" s="285">
        <v>0</v>
      </c>
      <c r="T435" s="285">
        <v>0</v>
      </c>
      <c r="U435" s="285">
        <v>0</v>
      </c>
      <c r="V435" s="285">
        <v>0</v>
      </c>
      <c r="W435" s="285">
        <v>0</v>
      </c>
      <c r="X435" s="285">
        <v>0</v>
      </c>
      <c r="Y435" s="285">
        <v>0</v>
      </c>
      <c r="Z435" s="285">
        <v>0</v>
      </c>
      <c r="AA435" s="285">
        <v>0</v>
      </c>
      <c r="AB435" s="285">
        <v>0</v>
      </c>
      <c r="AC435" s="285">
        <v>0</v>
      </c>
      <c r="AD435" s="285">
        <v>0</v>
      </c>
      <c r="AE435" s="285">
        <v>0</v>
      </c>
      <c r="AF435" s="285">
        <v>0</v>
      </c>
      <c r="AG435" s="285">
        <v>0</v>
      </c>
      <c r="AH435" s="285">
        <v>0</v>
      </c>
      <c r="AI435" s="285">
        <v>0</v>
      </c>
      <c r="AJ435" s="285">
        <v>0</v>
      </c>
      <c r="AK435" s="285">
        <v>0</v>
      </c>
      <c r="AL435" s="285">
        <v>0</v>
      </c>
      <c r="AM435" s="285">
        <v>0</v>
      </c>
      <c r="AN435" s="285">
        <v>0</v>
      </c>
      <c r="AO435" s="285">
        <v>0</v>
      </c>
      <c r="AP435" s="285">
        <v>0</v>
      </c>
      <c r="AQ435" s="285">
        <v>0</v>
      </c>
      <c r="AR435" s="285">
        <v>0</v>
      </c>
      <c r="AS435" s="285">
        <v>0</v>
      </c>
      <c r="AT435" s="285">
        <v>0</v>
      </c>
      <c r="AU435" s="285">
        <v>0</v>
      </c>
      <c r="AV435" s="285">
        <v>0</v>
      </c>
    </row>
    <row r="436" spans="1:48" x14ac:dyDescent="0.35">
      <c r="A436" s="285" t="s">
        <v>10</v>
      </c>
      <c r="B436" s="285">
        <v>1</v>
      </c>
      <c r="C436" s="285">
        <v>7108</v>
      </c>
      <c r="D436" s="285">
        <v>5</v>
      </c>
      <c r="E436" s="285" t="s">
        <v>435</v>
      </c>
      <c r="F436" s="285"/>
      <c r="G436" s="285">
        <v>0</v>
      </c>
      <c r="H436" s="285">
        <v>0</v>
      </c>
      <c r="I436" s="285">
        <v>0</v>
      </c>
      <c r="J436" s="285">
        <v>0</v>
      </c>
      <c r="K436" s="285">
        <v>0</v>
      </c>
      <c r="L436" s="285">
        <v>0</v>
      </c>
      <c r="M436" s="285">
        <v>0</v>
      </c>
      <c r="N436" s="285">
        <v>0</v>
      </c>
      <c r="O436" s="285">
        <v>0</v>
      </c>
      <c r="P436" s="285">
        <v>0</v>
      </c>
      <c r="Q436" s="285">
        <v>0</v>
      </c>
      <c r="R436" s="285">
        <v>120.26</v>
      </c>
      <c r="S436" s="285">
        <v>0</v>
      </c>
      <c r="T436" s="285">
        <v>0</v>
      </c>
      <c r="U436" s="285">
        <v>0</v>
      </c>
      <c r="V436" s="285">
        <v>0</v>
      </c>
      <c r="W436" s="285">
        <v>0</v>
      </c>
      <c r="X436" s="285">
        <v>0</v>
      </c>
      <c r="Y436" s="285">
        <v>0</v>
      </c>
      <c r="Z436" s="285">
        <v>0</v>
      </c>
      <c r="AA436" s="285">
        <v>35.39</v>
      </c>
      <c r="AB436" s="285">
        <v>0</v>
      </c>
      <c r="AC436" s="285">
        <v>0</v>
      </c>
      <c r="AD436" s="285">
        <v>0</v>
      </c>
      <c r="AE436" s="285">
        <v>0</v>
      </c>
      <c r="AF436" s="285">
        <v>0</v>
      </c>
      <c r="AG436" s="285">
        <v>0</v>
      </c>
      <c r="AH436" s="285">
        <v>0</v>
      </c>
      <c r="AI436" s="285">
        <v>0</v>
      </c>
      <c r="AJ436" s="285">
        <v>0</v>
      </c>
      <c r="AK436" s="285">
        <v>0</v>
      </c>
      <c r="AL436" s="285">
        <v>0</v>
      </c>
      <c r="AM436" s="285">
        <v>0</v>
      </c>
      <c r="AN436" s="285">
        <v>0</v>
      </c>
      <c r="AO436" s="285">
        <v>0</v>
      </c>
      <c r="AP436" s="285">
        <v>0</v>
      </c>
      <c r="AQ436" s="285">
        <v>0</v>
      </c>
      <c r="AR436" s="285">
        <v>0</v>
      </c>
      <c r="AS436" s="285">
        <v>0</v>
      </c>
      <c r="AT436" s="285">
        <v>0</v>
      </c>
      <c r="AU436" s="285">
        <v>0</v>
      </c>
      <c r="AV436" s="285">
        <v>0</v>
      </c>
    </row>
    <row r="437" spans="1:48" x14ac:dyDescent="0.35">
      <c r="A437" s="285" t="s">
        <v>10</v>
      </c>
      <c r="B437" s="285">
        <v>1</v>
      </c>
      <c r="C437" s="285">
        <v>7109</v>
      </c>
      <c r="D437" s="285">
        <v>5</v>
      </c>
      <c r="E437" s="285" t="s">
        <v>436</v>
      </c>
      <c r="F437" s="285"/>
      <c r="G437" s="285">
        <v>0</v>
      </c>
      <c r="H437" s="285">
        <v>0</v>
      </c>
      <c r="I437" s="285">
        <v>0</v>
      </c>
      <c r="J437" s="285">
        <v>0</v>
      </c>
      <c r="K437" s="285">
        <v>0</v>
      </c>
      <c r="L437" s="285">
        <v>0</v>
      </c>
      <c r="M437" s="285">
        <v>0</v>
      </c>
      <c r="N437" s="285">
        <v>0</v>
      </c>
      <c r="O437" s="285">
        <v>0</v>
      </c>
      <c r="P437" s="285">
        <v>0</v>
      </c>
      <c r="Q437" s="285">
        <v>0</v>
      </c>
      <c r="R437" s="285">
        <v>376.95</v>
      </c>
      <c r="S437" s="285">
        <v>0</v>
      </c>
      <c r="T437" s="285">
        <v>0</v>
      </c>
      <c r="U437" s="285">
        <v>0</v>
      </c>
      <c r="V437" s="285">
        <v>0</v>
      </c>
      <c r="W437" s="285">
        <v>0</v>
      </c>
      <c r="X437" s="285">
        <v>0</v>
      </c>
      <c r="Y437" s="285">
        <v>0</v>
      </c>
      <c r="Z437" s="285">
        <v>0</v>
      </c>
      <c r="AA437" s="285">
        <v>0</v>
      </c>
      <c r="AB437" s="285">
        <v>0</v>
      </c>
      <c r="AC437" s="285">
        <v>0</v>
      </c>
      <c r="AD437" s="285">
        <v>0</v>
      </c>
      <c r="AE437" s="285">
        <v>0</v>
      </c>
      <c r="AF437" s="285">
        <v>0</v>
      </c>
      <c r="AG437" s="285">
        <v>0</v>
      </c>
      <c r="AH437" s="285">
        <v>0</v>
      </c>
      <c r="AI437" s="285">
        <v>0</v>
      </c>
      <c r="AJ437" s="285">
        <v>0</v>
      </c>
      <c r="AK437" s="285">
        <v>0</v>
      </c>
      <c r="AL437" s="285">
        <v>0</v>
      </c>
      <c r="AM437" s="285">
        <v>0</v>
      </c>
      <c r="AN437" s="285">
        <v>0</v>
      </c>
      <c r="AO437" s="285">
        <v>0</v>
      </c>
      <c r="AP437" s="285">
        <v>0</v>
      </c>
      <c r="AQ437" s="285">
        <v>0</v>
      </c>
      <c r="AR437" s="285">
        <v>0</v>
      </c>
      <c r="AS437" s="285">
        <v>0</v>
      </c>
      <c r="AT437" s="285">
        <v>0</v>
      </c>
      <c r="AU437" s="285">
        <v>0</v>
      </c>
      <c r="AV437" s="285">
        <v>0</v>
      </c>
    </row>
    <row r="438" spans="1:48" x14ac:dyDescent="0.35">
      <c r="A438" s="285" t="s">
        <v>10</v>
      </c>
      <c r="B438" s="285">
        <v>1</v>
      </c>
      <c r="C438" s="285">
        <v>7110</v>
      </c>
      <c r="D438" s="285">
        <v>5</v>
      </c>
      <c r="E438" s="285" t="s">
        <v>437</v>
      </c>
      <c r="F438" s="285"/>
      <c r="G438" s="285">
        <v>0</v>
      </c>
      <c r="H438" s="285">
        <v>0</v>
      </c>
      <c r="I438" s="285">
        <v>0</v>
      </c>
      <c r="J438" s="285">
        <v>0</v>
      </c>
      <c r="K438" s="285">
        <v>0</v>
      </c>
      <c r="L438" s="285">
        <v>0</v>
      </c>
      <c r="M438" s="285">
        <v>0</v>
      </c>
      <c r="N438" s="285">
        <v>0</v>
      </c>
      <c r="O438" s="285">
        <v>0</v>
      </c>
      <c r="P438" s="285">
        <v>0</v>
      </c>
      <c r="Q438" s="285">
        <v>0</v>
      </c>
      <c r="R438" s="285">
        <v>0</v>
      </c>
      <c r="S438" s="285">
        <v>248.35</v>
      </c>
      <c r="T438" s="285">
        <v>0</v>
      </c>
      <c r="U438" s="285">
        <v>0</v>
      </c>
      <c r="V438" s="285">
        <v>0</v>
      </c>
      <c r="W438" s="285">
        <v>0</v>
      </c>
      <c r="X438" s="285">
        <v>0</v>
      </c>
      <c r="Y438" s="285">
        <v>0</v>
      </c>
      <c r="Z438" s="285">
        <v>0</v>
      </c>
      <c r="AA438" s="285">
        <v>240.27</v>
      </c>
      <c r="AB438" s="285">
        <v>0</v>
      </c>
      <c r="AC438" s="285">
        <v>0</v>
      </c>
      <c r="AD438" s="285">
        <v>1030.18</v>
      </c>
      <c r="AE438" s="285">
        <v>0</v>
      </c>
      <c r="AF438" s="285">
        <v>0</v>
      </c>
      <c r="AG438" s="285">
        <v>0</v>
      </c>
      <c r="AH438" s="285">
        <v>0</v>
      </c>
      <c r="AI438" s="285">
        <v>0</v>
      </c>
      <c r="AJ438" s="285">
        <v>0</v>
      </c>
      <c r="AK438" s="285">
        <v>0</v>
      </c>
      <c r="AL438" s="285">
        <v>0</v>
      </c>
      <c r="AM438" s="285">
        <v>0</v>
      </c>
      <c r="AN438" s="285">
        <v>0</v>
      </c>
      <c r="AO438" s="285">
        <v>0</v>
      </c>
      <c r="AP438" s="285">
        <v>0</v>
      </c>
      <c r="AQ438" s="285">
        <v>0</v>
      </c>
      <c r="AR438" s="285">
        <v>0</v>
      </c>
      <c r="AS438" s="285">
        <v>0</v>
      </c>
      <c r="AT438" s="285">
        <v>0</v>
      </c>
      <c r="AU438" s="285">
        <v>0</v>
      </c>
      <c r="AV438" s="285">
        <v>0</v>
      </c>
    </row>
    <row r="439" spans="1:48" x14ac:dyDescent="0.35">
      <c r="A439" s="285" t="s">
        <v>10</v>
      </c>
      <c r="B439" s="285">
        <v>1</v>
      </c>
      <c r="C439" s="285">
        <v>7111</v>
      </c>
      <c r="D439" s="285">
        <v>5</v>
      </c>
      <c r="E439" s="285"/>
      <c r="F439" s="285"/>
      <c r="G439" s="285">
        <v>0</v>
      </c>
      <c r="H439" s="285">
        <v>0</v>
      </c>
      <c r="I439" s="285">
        <v>0</v>
      </c>
      <c r="J439" s="285">
        <v>0</v>
      </c>
      <c r="K439" s="285">
        <v>0</v>
      </c>
      <c r="L439" s="285">
        <v>0</v>
      </c>
      <c r="M439" s="285">
        <v>0</v>
      </c>
      <c r="N439" s="285">
        <v>0</v>
      </c>
      <c r="O439" s="285">
        <v>0</v>
      </c>
      <c r="P439" s="285">
        <v>0</v>
      </c>
      <c r="Q439" s="285">
        <v>0</v>
      </c>
      <c r="R439" s="285">
        <v>0</v>
      </c>
      <c r="S439" s="285">
        <v>0</v>
      </c>
      <c r="T439" s="285">
        <v>0</v>
      </c>
      <c r="U439" s="285">
        <v>0</v>
      </c>
      <c r="V439" s="285">
        <v>0</v>
      </c>
      <c r="W439" s="285">
        <v>0</v>
      </c>
      <c r="X439" s="285">
        <v>0</v>
      </c>
      <c r="Y439" s="285">
        <v>0</v>
      </c>
      <c r="Z439" s="285">
        <v>0</v>
      </c>
      <c r="AA439" s="285">
        <v>0</v>
      </c>
      <c r="AB439" s="285">
        <v>0</v>
      </c>
      <c r="AC439" s="285">
        <v>0</v>
      </c>
      <c r="AD439" s="285">
        <v>0</v>
      </c>
      <c r="AE439" s="285">
        <v>0</v>
      </c>
      <c r="AF439" s="285">
        <v>0</v>
      </c>
      <c r="AG439" s="285">
        <v>0</v>
      </c>
      <c r="AH439" s="285">
        <v>0</v>
      </c>
      <c r="AI439" s="285">
        <v>0</v>
      </c>
      <c r="AJ439" s="285">
        <v>0</v>
      </c>
      <c r="AK439" s="285">
        <v>0</v>
      </c>
      <c r="AL439" s="285">
        <v>0</v>
      </c>
      <c r="AM439" s="285">
        <v>0</v>
      </c>
      <c r="AN439" s="285">
        <v>0</v>
      </c>
      <c r="AO439" s="285">
        <v>0</v>
      </c>
      <c r="AP439" s="285">
        <v>0</v>
      </c>
      <c r="AQ439" s="285">
        <v>0</v>
      </c>
      <c r="AR439" s="285">
        <v>0</v>
      </c>
      <c r="AS439" s="285">
        <v>0</v>
      </c>
      <c r="AT439" s="285">
        <v>0</v>
      </c>
      <c r="AU439" s="285">
        <v>0</v>
      </c>
      <c r="AV439" s="285">
        <v>0</v>
      </c>
    </row>
    <row r="440" spans="1:48" x14ac:dyDescent="0.35">
      <c r="A440" s="285" t="s">
        <v>10</v>
      </c>
      <c r="B440" s="285">
        <v>1</v>
      </c>
      <c r="C440" s="285">
        <v>7112</v>
      </c>
      <c r="D440" s="285">
        <v>5</v>
      </c>
      <c r="E440" s="285" t="s">
        <v>438</v>
      </c>
      <c r="F440" s="285"/>
      <c r="G440" s="285">
        <v>0</v>
      </c>
      <c r="H440" s="285">
        <v>0</v>
      </c>
      <c r="I440" s="285">
        <v>0</v>
      </c>
      <c r="J440" s="285">
        <v>0</v>
      </c>
      <c r="K440" s="285">
        <v>0</v>
      </c>
      <c r="L440" s="285">
        <v>0</v>
      </c>
      <c r="M440" s="285">
        <v>0</v>
      </c>
      <c r="N440" s="285">
        <v>0</v>
      </c>
      <c r="O440" s="285">
        <v>0</v>
      </c>
      <c r="P440" s="285">
        <v>0</v>
      </c>
      <c r="Q440" s="285">
        <v>0</v>
      </c>
      <c r="R440" s="285">
        <v>0</v>
      </c>
      <c r="S440" s="285">
        <v>525.4</v>
      </c>
      <c r="T440" s="285">
        <v>0</v>
      </c>
      <c r="U440" s="285">
        <v>0</v>
      </c>
      <c r="V440" s="285">
        <v>78</v>
      </c>
      <c r="W440" s="285">
        <v>0</v>
      </c>
      <c r="X440" s="285">
        <v>0</v>
      </c>
      <c r="Y440" s="285">
        <v>0</v>
      </c>
      <c r="Z440" s="285">
        <v>0</v>
      </c>
      <c r="AA440" s="285">
        <v>0</v>
      </c>
      <c r="AB440" s="285">
        <v>0</v>
      </c>
      <c r="AC440" s="285">
        <v>0</v>
      </c>
      <c r="AD440" s="285">
        <v>0</v>
      </c>
      <c r="AE440" s="285">
        <v>0</v>
      </c>
      <c r="AF440" s="285">
        <v>0</v>
      </c>
      <c r="AG440" s="285">
        <v>249.81</v>
      </c>
      <c r="AH440" s="285">
        <v>0</v>
      </c>
      <c r="AI440" s="285">
        <v>0</v>
      </c>
      <c r="AJ440" s="285">
        <v>0</v>
      </c>
      <c r="AK440" s="285">
        <v>0</v>
      </c>
      <c r="AL440" s="285">
        <v>0</v>
      </c>
      <c r="AM440" s="285">
        <v>0</v>
      </c>
      <c r="AN440" s="285">
        <v>0</v>
      </c>
      <c r="AO440" s="285">
        <v>0</v>
      </c>
      <c r="AP440" s="285">
        <v>0</v>
      </c>
      <c r="AQ440" s="285">
        <v>0</v>
      </c>
      <c r="AR440" s="285">
        <v>0</v>
      </c>
      <c r="AS440" s="285">
        <v>0</v>
      </c>
      <c r="AT440" s="285">
        <v>0</v>
      </c>
      <c r="AU440" s="285">
        <v>0</v>
      </c>
      <c r="AV440" s="285">
        <v>0</v>
      </c>
    </row>
    <row r="441" spans="1:48" x14ac:dyDescent="0.35">
      <c r="A441" s="285" t="s">
        <v>10</v>
      </c>
      <c r="B441" s="285">
        <v>1</v>
      </c>
      <c r="C441" s="285">
        <v>7113</v>
      </c>
      <c r="D441" s="285">
        <v>5</v>
      </c>
      <c r="E441" s="285" t="s">
        <v>439</v>
      </c>
      <c r="F441" s="285"/>
      <c r="G441" s="285">
        <v>0</v>
      </c>
      <c r="H441" s="285">
        <v>0</v>
      </c>
      <c r="I441" s="285">
        <v>0</v>
      </c>
      <c r="J441" s="285">
        <v>0</v>
      </c>
      <c r="K441" s="285">
        <v>0</v>
      </c>
      <c r="L441" s="285">
        <v>0</v>
      </c>
      <c r="M441" s="285">
        <v>0</v>
      </c>
      <c r="N441" s="285">
        <v>0</v>
      </c>
      <c r="O441" s="285">
        <v>0</v>
      </c>
      <c r="P441" s="285">
        <v>0</v>
      </c>
      <c r="Q441" s="285">
        <v>0</v>
      </c>
      <c r="R441" s="285">
        <v>0</v>
      </c>
      <c r="S441" s="285">
        <v>531.66</v>
      </c>
      <c r="T441" s="285">
        <v>0</v>
      </c>
      <c r="U441" s="285">
        <v>0</v>
      </c>
      <c r="V441" s="285">
        <v>0</v>
      </c>
      <c r="W441" s="285">
        <v>0</v>
      </c>
      <c r="X441" s="285">
        <v>0</v>
      </c>
      <c r="Y441" s="285">
        <v>0</v>
      </c>
      <c r="Z441" s="285">
        <v>0</v>
      </c>
      <c r="AA441" s="285">
        <v>0</v>
      </c>
      <c r="AB441" s="285">
        <v>0</v>
      </c>
      <c r="AC441" s="285">
        <v>0</v>
      </c>
      <c r="AD441" s="285">
        <v>0</v>
      </c>
      <c r="AE441" s="285">
        <v>0</v>
      </c>
      <c r="AF441" s="285">
        <v>0</v>
      </c>
      <c r="AG441" s="285">
        <v>0</v>
      </c>
      <c r="AH441" s="285">
        <v>0</v>
      </c>
      <c r="AI441" s="285">
        <v>0</v>
      </c>
      <c r="AJ441" s="285">
        <v>0</v>
      </c>
      <c r="AK441" s="285">
        <v>0</v>
      </c>
      <c r="AL441" s="285">
        <v>0</v>
      </c>
      <c r="AM441" s="285">
        <v>0</v>
      </c>
      <c r="AN441" s="285">
        <v>0</v>
      </c>
      <c r="AO441" s="285">
        <v>0</v>
      </c>
      <c r="AP441" s="285">
        <v>0</v>
      </c>
      <c r="AQ441" s="285">
        <v>0</v>
      </c>
      <c r="AR441" s="285">
        <v>0</v>
      </c>
      <c r="AS441" s="285">
        <v>0</v>
      </c>
      <c r="AT441" s="285">
        <v>0</v>
      </c>
      <c r="AU441" s="285">
        <v>0</v>
      </c>
      <c r="AV441" s="285">
        <v>0</v>
      </c>
    </row>
    <row r="442" spans="1:48" x14ac:dyDescent="0.35">
      <c r="A442" s="285" t="s">
        <v>10</v>
      </c>
      <c r="B442" s="285">
        <v>1</v>
      </c>
      <c r="C442" s="285">
        <v>7114</v>
      </c>
      <c r="D442" s="285">
        <v>5</v>
      </c>
      <c r="E442" s="285" t="s">
        <v>440</v>
      </c>
      <c r="F442" s="285"/>
      <c r="G442" s="285">
        <v>0</v>
      </c>
      <c r="H442" s="285">
        <v>0</v>
      </c>
      <c r="I442" s="285">
        <v>0</v>
      </c>
      <c r="J442" s="285">
        <v>0</v>
      </c>
      <c r="K442" s="285">
        <v>0</v>
      </c>
      <c r="L442" s="285">
        <v>0</v>
      </c>
      <c r="M442" s="285">
        <v>0</v>
      </c>
      <c r="N442" s="285">
        <v>0</v>
      </c>
      <c r="O442" s="285">
        <v>0</v>
      </c>
      <c r="P442" s="285">
        <v>0</v>
      </c>
      <c r="Q442" s="285">
        <v>0</v>
      </c>
      <c r="R442" s="285">
        <v>0</v>
      </c>
      <c r="S442" s="285">
        <v>0</v>
      </c>
      <c r="T442" s="285">
        <v>0</v>
      </c>
      <c r="U442" s="285">
        <v>0</v>
      </c>
      <c r="V442" s="285">
        <v>0</v>
      </c>
      <c r="W442" s="285">
        <v>0</v>
      </c>
      <c r="X442" s="285">
        <v>0</v>
      </c>
      <c r="Y442" s="285">
        <v>0</v>
      </c>
      <c r="Z442" s="285">
        <v>86</v>
      </c>
      <c r="AA442" s="285">
        <v>2889.7</v>
      </c>
      <c r="AB442" s="285">
        <v>0</v>
      </c>
      <c r="AC442" s="285">
        <v>0</v>
      </c>
      <c r="AD442" s="285">
        <v>86</v>
      </c>
      <c r="AE442" s="285">
        <v>0</v>
      </c>
      <c r="AF442" s="285">
        <v>86</v>
      </c>
      <c r="AG442" s="285">
        <v>0</v>
      </c>
      <c r="AH442" s="285">
        <v>0</v>
      </c>
      <c r="AI442" s="285">
        <v>0</v>
      </c>
      <c r="AJ442" s="285">
        <v>0</v>
      </c>
      <c r="AK442" s="285">
        <v>0</v>
      </c>
      <c r="AL442" s="285">
        <v>0</v>
      </c>
      <c r="AM442" s="285">
        <v>89</v>
      </c>
      <c r="AN442" s="285">
        <v>321.93</v>
      </c>
      <c r="AO442" s="285">
        <v>0</v>
      </c>
      <c r="AP442" s="285">
        <v>0</v>
      </c>
      <c r="AQ442" s="285">
        <v>0</v>
      </c>
      <c r="AR442" s="285">
        <v>0</v>
      </c>
      <c r="AS442" s="285">
        <v>0</v>
      </c>
      <c r="AT442" s="285">
        <v>0</v>
      </c>
      <c r="AU442" s="285">
        <v>0</v>
      </c>
      <c r="AV442" s="285">
        <v>0</v>
      </c>
    </row>
    <row r="443" spans="1:48" x14ac:dyDescent="0.35">
      <c r="A443" s="285" t="s">
        <v>10</v>
      </c>
      <c r="B443" s="285">
        <v>1</v>
      </c>
      <c r="C443" s="285">
        <v>7115</v>
      </c>
      <c r="D443" s="285">
        <v>5</v>
      </c>
      <c r="E443" s="285" t="s">
        <v>441</v>
      </c>
      <c r="F443" s="285"/>
      <c r="G443" s="285">
        <v>0</v>
      </c>
      <c r="H443" s="285">
        <v>0</v>
      </c>
      <c r="I443" s="285">
        <v>0</v>
      </c>
      <c r="J443" s="285">
        <v>0</v>
      </c>
      <c r="K443" s="285">
        <v>0</v>
      </c>
      <c r="L443" s="285">
        <v>0</v>
      </c>
      <c r="M443" s="285">
        <v>0</v>
      </c>
      <c r="N443" s="285">
        <v>0</v>
      </c>
      <c r="O443" s="285">
        <v>0</v>
      </c>
      <c r="P443" s="285">
        <v>0</v>
      </c>
      <c r="Q443" s="285">
        <v>0</v>
      </c>
      <c r="R443" s="285">
        <v>0</v>
      </c>
      <c r="S443" s="285">
        <v>0</v>
      </c>
      <c r="T443" s="285">
        <v>0</v>
      </c>
      <c r="U443" s="285">
        <v>0</v>
      </c>
      <c r="V443" s="285">
        <v>0</v>
      </c>
      <c r="W443" s="285">
        <v>0</v>
      </c>
      <c r="X443" s="285">
        <v>0</v>
      </c>
      <c r="Y443" s="285">
        <v>0</v>
      </c>
      <c r="Z443" s="285">
        <v>13.8</v>
      </c>
      <c r="AA443" s="285">
        <v>7.14</v>
      </c>
      <c r="AB443" s="285">
        <v>0</v>
      </c>
      <c r="AC443" s="285">
        <v>36.770000000000003</v>
      </c>
      <c r="AD443" s="285">
        <v>315.12</v>
      </c>
      <c r="AE443" s="285">
        <v>16.399999999999999</v>
      </c>
      <c r="AF443" s="285">
        <v>0</v>
      </c>
      <c r="AG443" s="285">
        <v>287.98</v>
      </c>
      <c r="AH443" s="285">
        <v>0</v>
      </c>
      <c r="AI443" s="285">
        <v>0</v>
      </c>
      <c r="AJ443" s="285">
        <v>0</v>
      </c>
      <c r="AK443" s="285">
        <v>0</v>
      </c>
      <c r="AL443" s="285">
        <v>0</v>
      </c>
      <c r="AM443" s="285">
        <v>0</v>
      </c>
      <c r="AN443" s="285">
        <v>0</v>
      </c>
      <c r="AO443" s="285">
        <v>0</v>
      </c>
      <c r="AP443" s="285">
        <v>91</v>
      </c>
      <c r="AQ443" s="285">
        <v>0</v>
      </c>
      <c r="AR443" s="285">
        <v>0</v>
      </c>
      <c r="AS443" s="285">
        <v>0</v>
      </c>
      <c r="AT443" s="285">
        <v>0</v>
      </c>
      <c r="AU443" s="285">
        <v>0</v>
      </c>
      <c r="AV443" s="285">
        <v>0</v>
      </c>
    </row>
    <row r="444" spans="1:48" x14ac:dyDescent="0.35">
      <c r="A444" s="285" t="s">
        <v>10</v>
      </c>
      <c r="B444" s="285">
        <v>1</v>
      </c>
      <c r="C444" s="285">
        <v>7116</v>
      </c>
      <c r="D444" s="285">
        <v>5</v>
      </c>
      <c r="E444" s="285" t="s">
        <v>442</v>
      </c>
      <c r="F444" s="285"/>
      <c r="G444" s="285">
        <v>0</v>
      </c>
      <c r="H444" s="285">
        <v>0</v>
      </c>
      <c r="I444" s="285">
        <v>0</v>
      </c>
      <c r="J444" s="285">
        <v>0</v>
      </c>
      <c r="K444" s="285">
        <v>0</v>
      </c>
      <c r="L444" s="285">
        <v>0</v>
      </c>
      <c r="M444" s="285">
        <v>0</v>
      </c>
      <c r="N444" s="285">
        <v>0</v>
      </c>
      <c r="O444" s="285">
        <v>0</v>
      </c>
      <c r="P444" s="285">
        <v>0</v>
      </c>
      <c r="Q444" s="285">
        <v>0</v>
      </c>
      <c r="R444" s="285">
        <v>0</v>
      </c>
      <c r="S444" s="285">
        <v>0</v>
      </c>
      <c r="T444" s="285">
        <v>0</v>
      </c>
      <c r="U444" s="285">
        <v>0</v>
      </c>
      <c r="V444" s="285">
        <v>0</v>
      </c>
      <c r="W444" s="285">
        <v>0</v>
      </c>
      <c r="X444" s="285">
        <v>0</v>
      </c>
      <c r="Y444" s="285">
        <v>0</v>
      </c>
      <c r="Z444" s="285">
        <v>0</v>
      </c>
      <c r="AA444" s="285">
        <v>0</v>
      </c>
      <c r="AB444" s="285">
        <v>0</v>
      </c>
      <c r="AC444" s="285">
        <v>0</v>
      </c>
      <c r="AD444" s="285">
        <v>965.79</v>
      </c>
      <c r="AE444" s="285">
        <v>0</v>
      </c>
      <c r="AF444" s="285">
        <v>0</v>
      </c>
      <c r="AG444" s="285">
        <v>0</v>
      </c>
      <c r="AH444" s="285">
        <v>0</v>
      </c>
      <c r="AI444" s="285">
        <v>0</v>
      </c>
      <c r="AJ444" s="285">
        <v>0</v>
      </c>
      <c r="AK444" s="285">
        <v>0</v>
      </c>
      <c r="AL444" s="285">
        <v>0</v>
      </c>
      <c r="AM444" s="285">
        <v>33</v>
      </c>
      <c r="AN444" s="285">
        <v>0</v>
      </c>
      <c r="AO444" s="285">
        <v>413.59</v>
      </c>
      <c r="AP444" s="285">
        <v>0</v>
      </c>
      <c r="AQ444" s="285">
        <v>0</v>
      </c>
      <c r="AR444" s="285">
        <v>0</v>
      </c>
      <c r="AS444" s="285">
        <v>0</v>
      </c>
      <c r="AT444" s="285">
        <v>0</v>
      </c>
      <c r="AU444" s="285">
        <v>0</v>
      </c>
      <c r="AV444" s="285">
        <v>0</v>
      </c>
    </row>
    <row r="445" spans="1:48" x14ac:dyDescent="0.35">
      <c r="A445" s="285" t="s">
        <v>10</v>
      </c>
      <c r="B445" s="285">
        <v>1</v>
      </c>
      <c r="C445" s="285">
        <v>7117</v>
      </c>
      <c r="D445" s="285">
        <v>5</v>
      </c>
      <c r="E445" s="285" t="s">
        <v>443</v>
      </c>
      <c r="F445" s="285"/>
      <c r="G445" s="285">
        <v>0</v>
      </c>
      <c r="H445" s="285">
        <v>0</v>
      </c>
      <c r="I445" s="285">
        <v>0</v>
      </c>
      <c r="J445" s="285">
        <v>0</v>
      </c>
      <c r="K445" s="285">
        <v>0</v>
      </c>
      <c r="L445" s="285">
        <v>0</v>
      </c>
      <c r="M445" s="285">
        <v>0</v>
      </c>
      <c r="N445" s="285">
        <v>0</v>
      </c>
      <c r="O445" s="285">
        <v>0</v>
      </c>
      <c r="P445" s="285">
        <v>0</v>
      </c>
      <c r="Q445" s="285">
        <v>0</v>
      </c>
      <c r="R445" s="285">
        <v>0</v>
      </c>
      <c r="S445" s="285">
        <v>0</v>
      </c>
      <c r="T445" s="285">
        <v>0</v>
      </c>
      <c r="U445" s="285">
        <v>0</v>
      </c>
      <c r="V445" s="285">
        <v>0</v>
      </c>
      <c r="W445" s="285">
        <v>0</v>
      </c>
      <c r="X445" s="285">
        <v>0</v>
      </c>
      <c r="Y445" s="285">
        <v>0</v>
      </c>
      <c r="Z445" s="285">
        <v>0</v>
      </c>
      <c r="AA445" s="285">
        <v>0</v>
      </c>
      <c r="AB445" s="285">
        <v>219.38</v>
      </c>
      <c r="AC445" s="285">
        <v>0</v>
      </c>
      <c r="AD445" s="285">
        <v>0</v>
      </c>
      <c r="AE445" s="285">
        <v>0</v>
      </c>
      <c r="AF445" s="285">
        <v>-2560</v>
      </c>
      <c r="AG445" s="285">
        <v>1910.04</v>
      </c>
      <c r="AH445" s="285">
        <v>0</v>
      </c>
      <c r="AI445" s="285">
        <v>0</v>
      </c>
      <c r="AJ445" s="285">
        <v>0</v>
      </c>
      <c r="AK445" s="285">
        <v>0</v>
      </c>
      <c r="AL445" s="285">
        <v>0</v>
      </c>
      <c r="AM445" s="285">
        <v>198.37</v>
      </c>
      <c r="AN445" s="285">
        <v>4744.41</v>
      </c>
      <c r="AO445" s="285">
        <v>3070.38</v>
      </c>
      <c r="AP445" s="285">
        <v>315</v>
      </c>
      <c r="AQ445" s="285">
        <v>0</v>
      </c>
      <c r="AR445" s="285">
        <v>0</v>
      </c>
      <c r="AS445" s="285">
        <v>0</v>
      </c>
      <c r="AT445" s="285">
        <v>0</v>
      </c>
      <c r="AU445" s="285">
        <v>0</v>
      </c>
      <c r="AV445" s="285">
        <v>0</v>
      </c>
    </row>
    <row r="446" spans="1:48" x14ac:dyDescent="0.35">
      <c r="A446" s="285" t="s">
        <v>10</v>
      </c>
      <c r="B446" s="285">
        <v>1</v>
      </c>
      <c r="C446" s="285">
        <v>7118</v>
      </c>
      <c r="D446" s="285">
        <v>5</v>
      </c>
      <c r="E446" s="285" t="s">
        <v>444</v>
      </c>
      <c r="F446" s="285"/>
      <c r="G446" s="285">
        <v>0</v>
      </c>
      <c r="H446" s="285">
        <v>0</v>
      </c>
      <c r="I446" s="285">
        <v>0</v>
      </c>
      <c r="J446" s="285">
        <v>0</v>
      </c>
      <c r="K446" s="285">
        <v>0</v>
      </c>
      <c r="L446" s="285">
        <v>0</v>
      </c>
      <c r="M446" s="285">
        <v>0</v>
      </c>
      <c r="N446" s="285">
        <v>0</v>
      </c>
      <c r="O446" s="285">
        <v>0</v>
      </c>
      <c r="P446" s="285">
        <v>0</v>
      </c>
      <c r="Q446" s="285">
        <v>0</v>
      </c>
      <c r="R446" s="285">
        <v>0</v>
      </c>
      <c r="S446" s="285">
        <v>0</v>
      </c>
      <c r="T446" s="285">
        <v>0</v>
      </c>
      <c r="U446" s="285">
        <v>0</v>
      </c>
      <c r="V446" s="285">
        <v>0</v>
      </c>
      <c r="W446" s="285">
        <v>0</v>
      </c>
      <c r="X446" s="285">
        <v>0</v>
      </c>
      <c r="Y446" s="285">
        <v>0</v>
      </c>
      <c r="Z446" s="285">
        <v>0</v>
      </c>
      <c r="AA446" s="285">
        <v>0</v>
      </c>
      <c r="AB446" s="285">
        <v>0</v>
      </c>
      <c r="AC446" s="285">
        <v>327.68</v>
      </c>
      <c r="AD446" s="285">
        <v>0</v>
      </c>
      <c r="AE446" s="285">
        <v>0</v>
      </c>
      <c r="AF446" s="285">
        <v>0</v>
      </c>
      <c r="AG446" s="285">
        <v>0</v>
      </c>
      <c r="AH446" s="285">
        <v>0</v>
      </c>
      <c r="AI446" s="285">
        <v>0</v>
      </c>
      <c r="AJ446" s="285">
        <v>0</v>
      </c>
      <c r="AK446" s="285">
        <v>0</v>
      </c>
      <c r="AL446" s="285">
        <v>0</v>
      </c>
      <c r="AM446" s="285">
        <v>0</v>
      </c>
      <c r="AN446" s="285">
        <v>0</v>
      </c>
      <c r="AO446" s="285">
        <v>0</v>
      </c>
      <c r="AP446" s="285">
        <v>0</v>
      </c>
      <c r="AQ446" s="285">
        <v>0</v>
      </c>
      <c r="AR446" s="285">
        <v>0</v>
      </c>
      <c r="AS446" s="285">
        <v>0</v>
      </c>
      <c r="AT446" s="285">
        <v>0</v>
      </c>
      <c r="AU446" s="285">
        <v>0</v>
      </c>
      <c r="AV446" s="285">
        <v>0</v>
      </c>
    </row>
    <row r="447" spans="1:48" x14ac:dyDescent="0.35">
      <c r="A447" s="285" t="s">
        <v>10</v>
      </c>
      <c r="B447" s="285">
        <v>1</v>
      </c>
      <c r="C447" s="285">
        <v>7119</v>
      </c>
      <c r="D447" s="285">
        <v>5</v>
      </c>
      <c r="E447" s="285" t="s">
        <v>445</v>
      </c>
      <c r="F447" s="285"/>
      <c r="G447" s="285">
        <v>0</v>
      </c>
      <c r="H447" s="285">
        <v>0</v>
      </c>
      <c r="I447" s="285">
        <v>0</v>
      </c>
      <c r="J447" s="285">
        <v>0</v>
      </c>
      <c r="K447" s="285">
        <v>0</v>
      </c>
      <c r="L447" s="285">
        <v>0</v>
      </c>
      <c r="M447" s="285">
        <v>0</v>
      </c>
      <c r="N447" s="285">
        <v>0</v>
      </c>
      <c r="O447" s="285">
        <v>0</v>
      </c>
      <c r="P447" s="285">
        <v>0</v>
      </c>
      <c r="Q447" s="285">
        <v>0</v>
      </c>
      <c r="R447" s="285">
        <v>0</v>
      </c>
      <c r="S447" s="285">
        <v>0</v>
      </c>
      <c r="T447" s="285">
        <v>0</v>
      </c>
      <c r="U447" s="285">
        <v>0</v>
      </c>
      <c r="V447" s="285">
        <v>0</v>
      </c>
      <c r="W447" s="285">
        <v>0</v>
      </c>
      <c r="X447" s="285">
        <v>0</v>
      </c>
      <c r="Y447" s="285">
        <v>0</v>
      </c>
      <c r="Z447" s="285">
        <v>0</v>
      </c>
      <c r="AA447" s="285">
        <v>0</v>
      </c>
      <c r="AB447" s="285">
        <v>0</v>
      </c>
      <c r="AC447" s="285">
        <v>325.8</v>
      </c>
      <c r="AD447" s="285">
        <v>474.28</v>
      </c>
      <c r="AE447" s="285">
        <v>0</v>
      </c>
      <c r="AF447" s="285">
        <v>0</v>
      </c>
      <c r="AG447" s="285">
        <v>0</v>
      </c>
      <c r="AH447" s="285">
        <v>0</v>
      </c>
      <c r="AI447" s="285">
        <v>0</v>
      </c>
      <c r="AJ447" s="285">
        <v>0</v>
      </c>
      <c r="AK447" s="285">
        <v>0</v>
      </c>
      <c r="AL447" s="285">
        <v>0</v>
      </c>
      <c r="AM447" s="285">
        <v>0</v>
      </c>
      <c r="AN447" s="285">
        <v>0</v>
      </c>
      <c r="AO447" s="285">
        <v>0</v>
      </c>
      <c r="AP447" s="285">
        <v>0</v>
      </c>
      <c r="AQ447" s="285">
        <v>0</v>
      </c>
      <c r="AR447" s="285">
        <v>0</v>
      </c>
      <c r="AS447" s="285">
        <v>0</v>
      </c>
      <c r="AT447" s="285">
        <v>0</v>
      </c>
      <c r="AU447" s="285">
        <v>0</v>
      </c>
      <c r="AV447" s="285">
        <v>0</v>
      </c>
    </row>
    <row r="448" spans="1:48" x14ac:dyDescent="0.35">
      <c r="A448" s="285" t="s">
        <v>10</v>
      </c>
      <c r="B448" s="285">
        <v>1</v>
      </c>
      <c r="C448" s="285">
        <v>7120</v>
      </c>
      <c r="D448" s="285">
        <v>5</v>
      </c>
      <c r="E448" s="285" t="s">
        <v>446</v>
      </c>
      <c r="F448" s="285"/>
      <c r="G448" s="285">
        <v>0</v>
      </c>
      <c r="H448" s="285">
        <v>0</v>
      </c>
      <c r="I448" s="285">
        <v>0</v>
      </c>
      <c r="J448" s="285">
        <v>0</v>
      </c>
      <c r="K448" s="285">
        <v>0</v>
      </c>
      <c r="L448" s="285">
        <v>0</v>
      </c>
      <c r="M448" s="285">
        <v>0</v>
      </c>
      <c r="N448" s="285">
        <v>0</v>
      </c>
      <c r="O448" s="285">
        <v>0</v>
      </c>
      <c r="P448" s="285">
        <v>0</v>
      </c>
      <c r="Q448" s="285">
        <v>0</v>
      </c>
      <c r="R448" s="285">
        <v>0</v>
      </c>
      <c r="S448" s="285">
        <v>0</v>
      </c>
      <c r="T448" s="285">
        <v>0</v>
      </c>
      <c r="U448" s="285">
        <v>0</v>
      </c>
      <c r="V448" s="285">
        <v>0</v>
      </c>
      <c r="W448" s="285">
        <v>0</v>
      </c>
      <c r="X448" s="285">
        <v>0</v>
      </c>
      <c r="Y448" s="285">
        <v>0</v>
      </c>
      <c r="Z448" s="285">
        <v>0</v>
      </c>
      <c r="AA448" s="285">
        <v>0</v>
      </c>
      <c r="AB448" s="285">
        <v>0</v>
      </c>
      <c r="AC448" s="285">
        <v>0</v>
      </c>
      <c r="AD448" s="285">
        <v>0</v>
      </c>
      <c r="AE448" s="285">
        <v>0</v>
      </c>
      <c r="AF448" s="285">
        <v>240</v>
      </c>
      <c r="AG448" s="285">
        <v>228.23</v>
      </c>
      <c r="AH448" s="285">
        <v>0</v>
      </c>
      <c r="AI448" s="285">
        <v>0</v>
      </c>
      <c r="AJ448" s="285">
        <v>0</v>
      </c>
      <c r="AK448" s="285">
        <v>0</v>
      </c>
      <c r="AL448" s="285">
        <v>0</v>
      </c>
      <c r="AM448" s="285">
        <v>0</v>
      </c>
      <c r="AN448" s="285">
        <v>0</v>
      </c>
      <c r="AO448" s="285">
        <v>0</v>
      </c>
      <c r="AP448" s="285">
        <v>0</v>
      </c>
      <c r="AQ448" s="285">
        <v>0</v>
      </c>
      <c r="AR448" s="285">
        <v>0</v>
      </c>
      <c r="AS448" s="285">
        <v>0</v>
      </c>
      <c r="AT448" s="285">
        <v>0</v>
      </c>
      <c r="AU448" s="285">
        <v>0</v>
      </c>
      <c r="AV448" s="285">
        <v>0</v>
      </c>
    </row>
    <row r="449" spans="1:48" x14ac:dyDescent="0.35">
      <c r="A449" s="285" t="s">
        <v>10</v>
      </c>
      <c r="B449" s="285">
        <v>1</v>
      </c>
      <c r="C449" s="285">
        <v>7121</v>
      </c>
      <c r="D449" s="285">
        <v>5</v>
      </c>
      <c r="E449" s="285" t="s">
        <v>447</v>
      </c>
      <c r="F449" s="285"/>
      <c r="G449" s="285">
        <v>0</v>
      </c>
      <c r="H449" s="285">
        <v>0</v>
      </c>
      <c r="I449" s="285">
        <v>0</v>
      </c>
      <c r="J449" s="285">
        <v>0</v>
      </c>
      <c r="K449" s="285">
        <v>0</v>
      </c>
      <c r="L449" s="285">
        <v>0</v>
      </c>
      <c r="M449" s="285">
        <v>0</v>
      </c>
      <c r="N449" s="285">
        <v>0</v>
      </c>
      <c r="O449" s="285">
        <v>0</v>
      </c>
      <c r="P449" s="285">
        <v>0</v>
      </c>
      <c r="Q449" s="285">
        <v>0</v>
      </c>
      <c r="R449" s="285">
        <v>0</v>
      </c>
      <c r="S449" s="285">
        <v>0</v>
      </c>
      <c r="T449" s="285">
        <v>0</v>
      </c>
      <c r="U449" s="285">
        <v>0</v>
      </c>
      <c r="V449" s="285">
        <v>0</v>
      </c>
      <c r="W449" s="285">
        <v>0</v>
      </c>
      <c r="X449" s="285">
        <v>0</v>
      </c>
      <c r="Y449" s="285">
        <v>0</v>
      </c>
      <c r="Z449" s="285">
        <v>0</v>
      </c>
      <c r="AA449" s="285">
        <v>0</v>
      </c>
      <c r="AB449" s="285">
        <v>0</v>
      </c>
      <c r="AC449" s="285">
        <v>0</v>
      </c>
      <c r="AD449" s="285">
        <v>0</v>
      </c>
      <c r="AE449" s="285">
        <v>0</v>
      </c>
      <c r="AF449" s="285">
        <v>1948.83</v>
      </c>
      <c r="AG449" s="285">
        <v>0</v>
      </c>
      <c r="AH449" s="285">
        <v>0</v>
      </c>
      <c r="AI449" s="285">
        <v>0</v>
      </c>
      <c r="AJ449" s="285">
        <v>0</v>
      </c>
      <c r="AK449" s="285">
        <v>0</v>
      </c>
      <c r="AL449" s="285">
        <v>-1948.83</v>
      </c>
      <c r="AM449" s="285">
        <v>0</v>
      </c>
      <c r="AN449" s="285">
        <v>0</v>
      </c>
      <c r="AO449" s="285">
        <v>0</v>
      </c>
      <c r="AP449" s="285">
        <v>1609.65</v>
      </c>
      <c r="AQ449" s="285">
        <v>0</v>
      </c>
      <c r="AR449" s="285">
        <v>0</v>
      </c>
      <c r="AS449" s="285">
        <v>0</v>
      </c>
      <c r="AT449" s="285">
        <v>0</v>
      </c>
      <c r="AU449" s="285">
        <v>0</v>
      </c>
      <c r="AV449" s="285">
        <v>0</v>
      </c>
    </row>
    <row r="450" spans="1:48" x14ac:dyDescent="0.35">
      <c r="A450" s="285" t="s">
        <v>10</v>
      </c>
      <c r="B450" s="285">
        <v>1</v>
      </c>
      <c r="C450" s="285">
        <v>7122</v>
      </c>
      <c r="D450" s="285">
        <v>5</v>
      </c>
      <c r="E450" s="285" t="s">
        <v>448</v>
      </c>
      <c r="F450" s="285"/>
      <c r="G450" s="285">
        <v>0</v>
      </c>
      <c r="H450" s="285">
        <v>0</v>
      </c>
      <c r="I450" s="285">
        <v>0</v>
      </c>
      <c r="J450" s="285">
        <v>0</v>
      </c>
      <c r="K450" s="285">
        <v>0</v>
      </c>
      <c r="L450" s="285">
        <v>0</v>
      </c>
      <c r="M450" s="285">
        <v>0</v>
      </c>
      <c r="N450" s="285">
        <v>0</v>
      </c>
      <c r="O450" s="285">
        <v>0</v>
      </c>
      <c r="P450" s="285">
        <v>0</v>
      </c>
      <c r="Q450" s="285">
        <v>0</v>
      </c>
      <c r="R450" s="285">
        <v>0</v>
      </c>
      <c r="S450" s="285">
        <v>0</v>
      </c>
      <c r="T450" s="285">
        <v>0</v>
      </c>
      <c r="U450" s="285">
        <v>0</v>
      </c>
      <c r="V450" s="285">
        <v>0</v>
      </c>
      <c r="W450" s="285">
        <v>0</v>
      </c>
      <c r="X450" s="285">
        <v>0</v>
      </c>
      <c r="Y450" s="285">
        <v>0</v>
      </c>
      <c r="Z450" s="285">
        <v>0</v>
      </c>
      <c r="AA450" s="285">
        <v>0</v>
      </c>
      <c r="AB450" s="285">
        <v>0</v>
      </c>
      <c r="AC450" s="285">
        <v>0</v>
      </c>
      <c r="AD450" s="285">
        <v>0</v>
      </c>
      <c r="AE450" s="285">
        <v>0</v>
      </c>
      <c r="AF450" s="285">
        <v>0</v>
      </c>
      <c r="AG450" s="285">
        <v>575</v>
      </c>
      <c r="AH450" s="285">
        <v>0</v>
      </c>
      <c r="AI450" s="285">
        <v>0</v>
      </c>
      <c r="AJ450" s="285">
        <v>0</v>
      </c>
      <c r="AK450" s="285">
        <v>0</v>
      </c>
      <c r="AL450" s="285">
        <v>0</v>
      </c>
      <c r="AM450" s="285">
        <v>0</v>
      </c>
      <c r="AN450" s="285">
        <v>0</v>
      </c>
      <c r="AO450" s="285">
        <v>0</v>
      </c>
      <c r="AP450" s="285">
        <v>0</v>
      </c>
      <c r="AQ450" s="285">
        <v>0</v>
      </c>
      <c r="AR450" s="285">
        <v>0</v>
      </c>
      <c r="AS450" s="285">
        <v>0</v>
      </c>
      <c r="AT450" s="285">
        <v>0</v>
      </c>
      <c r="AU450" s="285">
        <v>0</v>
      </c>
      <c r="AV450" s="285">
        <v>0</v>
      </c>
    </row>
    <row r="451" spans="1:48" x14ac:dyDescent="0.35">
      <c r="A451" s="285" t="s">
        <v>10</v>
      </c>
      <c r="B451" s="285">
        <v>1</v>
      </c>
      <c r="C451" s="285">
        <v>7123</v>
      </c>
      <c r="D451" s="285">
        <v>5</v>
      </c>
      <c r="E451" s="285" t="s">
        <v>449</v>
      </c>
      <c r="F451" s="285"/>
      <c r="G451" s="285">
        <v>0</v>
      </c>
      <c r="H451" s="285">
        <v>0</v>
      </c>
      <c r="I451" s="285">
        <v>0</v>
      </c>
      <c r="J451" s="285">
        <v>0</v>
      </c>
      <c r="K451" s="285">
        <v>0</v>
      </c>
      <c r="L451" s="285">
        <v>0</v>
      </c>
      <c r="M451" s="285">
        <v>0</v>
      </c>
      <c r="N451" s="285">
        <v>0</v>
      </c>
      <c r="O451" s="285">
        <v>0</v>
      </c>
      <c r="P451" s="285">
        <v>0</v>
      </c>
      <c r="Q451" s="285">
        <v>0</v>
      </c>
      <c r="R451" s="285">
        <v>0</v>
      </c>
      <c r="S451" s="285">
        <v>0</v>
      </c>
      <c r="T451" s="285">
        <v>0</v>
      </c>
      <c r="U451" s="285">
        <v>0</v>
      </c>
      <c r="V451" s="285">
        <v>0</v>
      </c>
      <c r="W451" s="285">
        <v>0</v>
      </c>
      <c r="X451" s="285">
        <v>0</v>
      </c>
      <c r="Y451" s="285">
        <v>0</v>
      </c>
      <c r="Z451" s="285">
        <v>0</v>
      </c>
      <c r="AA451" s="285">
        <v>0</v>
      </c>
      <c r="AB451" s="285">
        <v>0</v>
      </c>
      <c r="AC451" s="285">
        <v>0</v>
      </c>
      <c r="AD451" s="285">
        <v>0</v>
      </c>
      <c r="AE451" s="285">
        <v>0</v>
      </c>
      <c r="AF451" s="285">
        <v>0</v>
      </c>
      <c r="AG451" s="285">
        <v>401.64</v>
      </c>
      <c r="AH451" s="285">
        <v>0</v>
      </c>
      <c r="AI451" s="285">
        <v>0</v>
      </c>
      <c r="AJ451" s="285">
        <v>0</v>
      </c>
      <c r="AK451" s="285">
        <v>0</v>
      </c>
      <c r="AL451" s="285">
        <v>0</v>
      </c>
      <c r="AM451" s="285">
        <v>243.23</v>
      </c>
      <c r="AN451" s="285">
        <v>0</v>
      </c>
      <c r="AO451" s="285">
        <v>502.91</v>
      </c>
      <c r="AP451" s="285">
        <v>198.31</v>
      </c>
      <c r="AQ451" s="285">
        <v>0</v>
      </c>
      <c r="AR451" s="285">
        <v>0</v>
      </c>
      <c r="AS451" s="285">
        <v>0</v>
      </c>
      <c r="AT451" s="285">
        <v>0</v>
      </c>
      <c r="AU451" s="285">
        <v>0</v>
      </c>
      <c r="AV451" s="285">
        <v>0</v>
      </c>
    </row>
    <row r="452" spans="1:48" x14ac:dyDescent="0.35">
      <c r="A452" s="285" t="s">
        <v>10</v>
      </c>
      <c r="B452" s="285">
        <v>1</v>
      </c>
      <c r="C452" s="285">
        <v>7124</v>
      </c>
      <c r="D452" s="285">
        <v>5</v>
      </c>
      <c r="E452" s="285" t="s">
        <v>450</v>
      </c>
      <c r="F452" s="285"/>
      <c r="G452" s="285">
        <v>0</v>
      </c>
      <c r="H452" s="285">
        <v>0</v>
      </c>
      <c r="I452" s="285">
        <v>0</v>
      </c>
      <c r="J452" s="285">
        <v>0</v>
      </c>
      <c r="K452" s="285">
        <v>0</v>
      </c>
      <c r="L452" s="285">
        <v>0</v>
      </c>
      <c r="M452" s="285">
        <v>0</v>
      </c>
      <c r="N452" s="285">
        <v>0</v>
      </c>
      <c r="O452" s="285">
        <v>0</v>
      </c>
      <c r="P452" s="285">
        <v>0</v>
      </c>
      <c r="Q452" s="285">
        <v>0</v>
      </c>
      <c r="R452" s="285">
        <v>0</v>
      </c>
      <c r="S452" s="285">
        <v>0</v>
      </c>
      <c r="T452" s="285">
        <v>0</v>
      </c>
      <c r="U452" s="285">
        <v>0</v>
      </c>
      <c r="V452" s="285">
        <v>0</v>
      </c>
      <c r="W452" s="285">
        <v>0</v>
      </c>
      <c r="X452" s="285">
        <v>0</v>
      </c>
      <c r="Y452" s="285">
        <v>0</v>
      </c>
      <c r="Z452" s="285">
        <v>0</v>
      </c>
      <c r="AA452" s="285">
        <v>0</v>
      </c>
      <c r="AB452" s="285">
        <v>0</v>
      </c>
      <c r="AC452" s="285">
        <v>0</v>
      </c>
      <c r="AD452" s="285">
        <v>0</v>
      </c>
      <c r="AE452" s="285">
        <v>0</v>
      </c>
      <c r="AF452" s="285">
        <v>0</v>
      </c>
      <c r="AG452" s="285">
        <v>179.44</v>
      </c>
      <c r="AH452" s="285">
        <v>0</v>
      </c>
      <c r="AI452" s="285">
        <v>0</v>
      </c>
      <c r="AJ452" s="285">
        <v>0</v>
      </c>
      <c r="AK452" s="285">
        <v>0</v>
      </c>
      <c r="AL452" s="285">
        <v>0</v>
      </c>
      <c r="AM452" s="285">
        <v>0</v>
      </c>
      <c r="AN452" s="285">
        <v>0</v>
      </c>
      <c r="AO452" s="285">
        <v>0</v>
      </c>
      <c r="AP452" s="285">
        <v>0</v>
      </c>
      <c r="AQ452" s="285">
        <v>0</v>
      </c>
      <c r="AR452" s="285">
        <v>0</v>
      </c>
      <c r="AS452" s="285">
        <v>0</v>
      </c>
      <c r="AT452" s="285">
        <v>0</v>
      </c>
      <c r="AU452" s="285">
        <v>0</v>
      </c>
      <c r="AV452" s="285">
        <v>0</v>
      </c>
    </row>
    <row r="453" spans="1:48" x14ac:dyDescent="0.35">
      <c r="A453" s="285" t="s">
        <v>10</v>
      </c>
      <c r="B453" s="285">
        <v>1</v>
      </c>
      <c r="C453" s="285">
        <v>7125</v>
      </c>
      <c r="D453" s="285">
        <v>5</v>
      </c>
      <c r="E453" s="285" t="s">
        <v>451</v>
      </c>
      <c r="F453" s="285"/>
      <c r="G453" s="285">
        <v>0</v>
      </c>
      <c r="H453" s="285">
        <v>0</v>
      </c>
      <c r="I453" s="285">
        <v>0</v>
      </c>
      <c r="J453" s="285">
        <v>0</v>
      </c>
      <c r="K453" s="285">
        <v>0</v>
      </c>
      <c r="L453" s="285">
        <v>0</v>
      </c>
      <c r="M453" s="285">
        <v>0</v>
      </c>
      <c r="N453" s="285">
        <v>0</v>
      </c>
      <c r="O453" s="285">
        <v>0</v>
      </c>
      <c r="P453" s="285">
        <v>0</v>
      </c>
      <c r="Q453" s="285">
        <v>0</v>
      </c>
      <c r="R453" s="285">
        <v>0</v>
      </c>
      <c r="S453" s="285">
        <v>0</v>
      </c>
      <c r="T453" s="285">
        <v>0</v>
      </c>
      <c r="U453" s="285">
        <v>0</v>
      </c>
      <c r="V453" s="285">
        <v>0</v>
      </c>
      <c r="W453" s="285">
        <v>0</v>
      </c>
      <c r="X453" s="285">
        <v>0</v>
      </c>
      <c r="Y453" s="285">
        <v>0</v>
      </c>
      <c r="Z453" s="285">
        <v>0</v>
      </c>
      <c r="AA453" s="285">
        <v>0</v>
      </c>
      <c r="AB453" s="285">
        <v>0</v>
      </c>
      <c r="AC453" s="285">
        <v>0</v>
      </c>
      <c r="AD453" s="285">
        <v>0</v>
      </c>
      <c r="AE453" s="285">
        <v>0</v>
      </c>
      <c r="AF453" s="285">
        <v>0</v>
      </c>
      <c r="AG453" s="285">
        <v>557.80999999999995</v>
      </c>
      <c r="AH453" s="285">
        <v>0</v>
      </c>
      <c r="AI453" s="285">
        <v>0</v>
      </c>
      <c r="AJ453" s="285">
        <v>0</v>
      </c>
      <c r="AK453" s="285">
        <v>0</v>
      </c>
      <c r="AL453" s="285">
        <v>0</v>
      </c>
      <c r="AM453" s="285">
        <v>0</v>
      </c>
      <c r="AN453" s="285">
        <v>0</v>
      </c>
      <c r="AO453" s="285">
        <v>645.34</v>
      </c>
      <c r="AP453" s="285">
        <v>0</v>
      </c>
      <c r="AQ453" s="285">
        <v>0</v>
      </c>
      <c r="AR453" s="285">
        <v>0</v>
      </c>
      <c r="AS453" s="285">
        <v>0</v>
      </c>
      <c r="AT453" s="285">
        <v>0</v>
      </c>
      <c r="AU453" s="285">
        <v>0</v>
      </c>
      <c r="AV453" s="285">
        <v>0</v>
      </c>
    </row>
    <row r="454" spans="1:48" x14ac:dyDescent="0.35">
      <c r="A454" s="285" t="s">
        <v>10</v>
      </c>
      <c r="B454" s="285">
        <v>1</v>
      </c>
      <c r="C454" s="285">
        <v>7126</v>
      </c>
      <c r="D454" s="285">
        <v>5</v>
      </c>
      <c r="E454" s="285" t="s">
        <v>452</v>
      </c>
      <c r="F454" s="285"/>
      <c r="G454" s="285">
        <v>0</v>
      </c>
      <c r="H454" s="285">
        <v>0</v>
      </c>
      <c r="I454" s="285">
        <v>0</v>
      </c>
      <c r="J454" s="285">
        <v>0</v>
      </c>
      <c r="K454" s="285">
        <v>0</v>
      </c>
      <c r="L454" s="285">
        <v>0</v>
      </c>
      <c r="M454" s="285">
        <v>0</v>
      </c>
      <c r="N454" s="285">
        <v>0</v>
      </c>
      <c r="O454" s="285">
        <v>0</v>
      </c>
      <c r="P454" s="285">
        <v>0</v>
      </c>
      <c r="Q454" s="285">
        <v>0</v>
      </c>
      <c r="R454" s="285">
        <v>0</v>
      </c>
      <c r="S454" s="285">
        <v>0</v>
      </c>
      <c r="T454" s="285">
        <v>0</v>
      </c>
      <c r="U454" s="285">
        <v>0</v>
      </c>
      <c r="V454" s="285">
        <v>0</v>
      </c>
      <c r="W454" s="285">
        <v>0</v>
      </c>
      <c r="X454" s="285">
        <v>0</v>
      </c>
      <c r="Y454" s="285">
        <v>0</v>
      </c>
      <c r="Z454" s="285">
        <v>0</v>
      </c>
      <c r="AA454" s="285">
        <v>0</v>
      </c>
      <c r="AB454" s="285">
        <v>0</v>
      </c>
      <c r="AC454" s="285">
        <v>0</v>
      </c>
      <c r="AD454" s="285">
        <v>0</v>
      </c>
      <c r="AE454" s="285">
        <v>0</v>
      </c>
      <c r="AF454" s="285">
        <v>0</v>
      </c>
      <c r="AG454" s="285">
        <v>0</v>
      </c>
      <c r="AH454" s="285">
        <v>0</v>
      </c>
      <c r="AI454" s="285">
        <v>0</v>
      </c>
      <c r="AJ454" s="285">
        <v>0</v>
      </c>
      <c r="AK454" s="285">
        <v>0</v>
      </c>
      <c r="AL454" s="285">
        <v>0</v>
      </c>
      <c r="AM454" s="285">
        <v>1591.27</v>
      </c>
      <c r="AN454" s="285">
        <v>458.98</v>
      </c>
      <c r="AO454" s="285">
        <v>0</v>
      </c>
      <c r="AP454" s="285">
        <v>0</v>
      </c>
      <c r="AQ454" s="285">
        <v>0</v>
      </c>
      <c r="AR454" s="285">
        <v>0</v>
      </c>
      <c r="AS454" s="285">
        <v>0</v>
      </c>
      <c r="AT454" s="285">
        <v>0</v>
      </c>
      <c r="AU454" s="285">
        <v>0</v>
      </c>
      <c r="AV454" s="285">
        <v>0</v>
      </c>
    </row>
    <row r="455" spans="1:48" x14ac:dyDescent="0.35">
      <c r="A455" s="285" t="s">
        <v>10</v>
      </c>
      <c r="B455" s="285">
        <v>1</v>
      </c>
      <c r="C455" s="285">
        <v>7127</v>
      </c>
      <c r="D455" s="285">
        <v>5</v>
      </c>
      <c r="E455" s="285" t="s">
        <v>453</v>
      </c>
      <c r="F455" s="285"/>
      <c r="G455" s="285">
        <v>0</v>
      </c>
      <c r="H455" s="285">
        <v>0</v>
      </c>
      <c r="I455" s="285">
        <v>0</v>
      </c>
      <c r="J455" s="285">
        <v>0</v>
      </c>
      <c r="K455" s="285">
        <v>0</v>
      </c>
      <c r="L455" s="285">
        <v>0</v>
      </c>
      <c r="M455" s="285">
        <v>0</v>
      </c>
      <c r="N455" s="285">
        <v>0</v>
      </c>
      <c r="O455" s="285">
        <v>0</v>
      </c>
      <c r="P455" s="285">
        <v>0</v>
      </c>
      <c r="Q455" s="285">
        <v>0</v>
      </c>
      <c r="R455" s="285">
        <v>0</v>
      </c>
      <c r="S455" s="285">
        <v>0</v>
      </c>
      <c r="T455" s="285">
        <v>0</v>
      </c>
      <c r="U455" s="285">
        <v>0</v>
      </c>
      <c r="V455" s="285">
        <v>0</v>
      </c>
      <c r="W455" s="285">
        <v>0</v>
      </c>
      <c r="X455" s="285">
        <v>0</v>
      </c>
      <c r="Y455" s="285">
        <v>0</v>
      </c>
      <c r="Z455" s="285">
        <v>0</v>
      </c>
      <c r="AA455" s="285">
        <v>0</v>
      </c>
      <c r="AB455" s="285">
        <v>0</v>
      </c>
      <c r="AC455" s="285">
        <v>0</v>
      </c>
      <c r="AD455" s="285">
        <v>0</v>
      </c>
      <c r="AE455" s="285">
        <v>0</v>
      </c>
      <c r="AF455" s="285">
        <v>0</v>
      </c>
      <c r="AG455" s="285">
        <v>0</v>
      </c>
      <c r="AH455" s="285">
        <v>0</v>
      </c>
      <c r="AI455" s="285">
        <v>0</v>
      </c>
      <c r="AJ455" s="285">
        <v>0</v>
      </c>
      <c r="AK455" s="285">
        <v>0</v>
      </c>
      <c r="AL455" s="285">
        <v>0</v>
      </c>
      <c r="AM455" s="285">
        <v>0</v>
      </c>
      <c r="AN455" s="285">
        <v>0</v>
      </c>
      <c r="AO455" s="285">
        <v>0</v>
      </c>
      <c r="AP455" s="285">
        <v>0</v>
      </c>
      <c r="AQ455" s="285">
        <v>0</v>
      </c>
      <c r="AR455" s="285">
        <v>0</v>
      </c>
      <c r="AS455" s="285">
        <v>0</v>
      </c>
      <c r="AT455" s="285">
        <v>0</v>
      </c>
      <c r="AU455" s="285">
        <v>0</v>
      </c>
      <c r="AV455" s="285">
        <v>0</v>
      </c>
    </row>
    <row r="456" spans="1:48" x14ac:dyDescent="0.35">
      <c r="A456" s="285" t="s">
        <v>10</v>
      </c>
      <c r="B456" s="285">
        <v>1</v>
      </c>
      <c r="C456" s="285">
        <v>7128</v>
      </c>
      <c r="D456" s="285">
        <v>5</v>
      </c>
      <c r="E456" s="285" t="s">
        <v>454</v>
      </c>
      <c r="F456" s="285"/>
      <c r="G456" s="285">
        <v>0</v>
      </c>
      <c r="H456" s="285">
        <v>0</v>
      </c>
      <c r="I456" s="285">
        <v>0</v>
      </c>
      <c r="J456" s="285">
        <v>0</v>
      </c>
      <c r="K456" s="285">
        <v>0</v>
      </c>
      <c r="L456" s="285">
        <v>0</v>
      </c>
      <c r="M456" s="285">
        <v>0</v>
      </c>
      <c r="N456" s="285">
        <v>0</v>
      </c>
      <c r="O456" s="285">
        <v>0</v>
      </c>
      <c r="P456" s="285">
        <v>0</v>
      </c>
      <c r="Q456" s="285">
        <v>0</v>
      </c>
      <c r="R456" s="285">
        <v>0</v>
      </c>
      <c r="S456" s="285">
        <v>0</v>
      </c>
      <c r="T456" s="285">
        <v>0</v>
      </c>
      <c r="U456" s="285">
        <v>0</v>
      </c>
      <c r="V456" s="285">
        <v>0</v>
      </c>
      <c r="W456" s="285">
        <v>0</v>
      </c>
      <c r="X456" s="285">
        <v>0</v>
      </c>
      <c r="Y456" s="285">
        <v>0</v>
      </c>
      <c r="Z456" s="285">
        <v>0</v>
      </c>
      <c r="AA456" s="285">
        <v>0</v>
      </c>
      <c r="AB456" s="285">
        <v>0</v>
      </c>
      <c r="AC456" s="285">
        <v>0</v>
      </c>
      <c r="AD456" s="285">
        <v>0</v>
      </c>
      <c r="AE456" s="285">
        <v>0</v>
      </c>
      <c r="AF456" s="285">
        <v>0</v>
      </c>
      <c r="AG456" s="285">
        <v>0</v>
      </c>
      <c r="AH456" s="285">
        <v>0</v>
      </c>
      <c r="AI456" s="285">
        <v>0</v>
      </c>
      <c r="AJ456" s="285">
        <v>0</v>
      </c>
      <c r="AK456" s="285">
        <v>0</v>
      </c>
      <c r="AL456" s="285">
        <v>0</v>
      </c>
      <c r="AM456" s="285">
        <v>0</v>
      </c>
      <c r="AN456" s="285">
        <v>0</v>
      </c>
      <c r="AO456" s="285">
        <v>0</v>
      </c>
      <c r="AP456" s="285">
        <v>0</v>
      </c>
      <c r="AQ456" s="285">
        <v>0</v>
      </c>
      <c r="AR456" s="285">
        <v>0</v>
      </c>
      <c r="AS456" s="285">
        <v>0</v>
      </c>
      <c r="AT456" s="285">
        <v>0</v>
      </c>
      <c r="AU456" s="285">
        <v>0</v>
      </c>
      <c r="AV456" s="285">
        <v>0</v>
      </c>
    </row>
    <row r="457" spans="1:48" x14ac:dyDescent="0.35">
      <c r="A457" s="285" t="s">
        <v>10</v>
      </c>
      <c r="B457" s="285">
        <v>1</v>
      </c>
      <c r="C457" s="285">
        <v>7129</v>
      </c>
      <c r="D457" s="285">
        <v>5</v>
      </c>
      <c r="E457" s="285" t="s">
        <v>455</v>
      </c>
      <c r="F457" s="285"/>
      <c r="G457" s="285">
        <v>0</v>
      </c>
      <c r="H457" s="285">
        <v>0</v>
      </c>
      <c r="I457" s="285">
        <v>0</v>
      </c>
      <c r="J457" s="285">
        <v>0</v>
      </c>
      <c r="K457" s="285">
        <v>0</v>
      </c>
      <c r="L457" s="285">
        <v>0</v>
      </c>
      <c r="M457" s="285">
        <v>0</v>
      </c>
      <c r="N457" s="285">
        <v>0</v>
      </c>
      <c r="O457" s="285">
        <v>0</v>
      </c>
      <c r="P457" s="285">
        <v>0</v>
      </c>
      <c r="Q457" s="285">
        <v>0</v>
      </c>
      <c r="R457" s="285">
        <v>0</v>
      </c>
      <c r="S457" s="285">
        <v>0</v>
      </c>
      <c r="T457" s="285">
        <v>0</v>
      </c>
      <c r="U457" s="285">
        <v>0</v>
      </c>
      <c r="V457" s="285">
        <v>0</v>
      </c>
      <c r="W457" s="285">
        <v>0</v>
      </c>
      <c r="X457" s="285">
        <v>0</v>
      </c>
      <c r="Y457" s="285">
        <v>0</v>
      </c>
      <c r="Z457" s="285">
        <v>0</v>
      </c>
      <c r="AA457" s="285">
        <v>0</v>
      </c>
      <c r="AB457" s="285">
        <v>0</v>
      </c>
      <c r="AC457" s="285">
        <v>0</v>
      </c>
      <c r="AD457" s="285">
        <v>0</v>
      </c>
      <c r="AE457" s="285">
        <v>0</v>
      </c>
      <c r="AF457" s="285">
        <v>0</v>
      </c>
      <c r="AG457" s="285">
        <v>0</v>
      </c>
      <c r="AH457" s="285">
        <v>0</v>
      </c>
      <c r="AI457" s="285">
        <v>0</v>
      </c>
      <c r="AJ457" s="285">
        <v>0</v>
      </c>
      <c r="AK457" s="285">
        <v>0</v>
      </c>
      <c r="AL457" s="285">
        <v>0</v>
      </c>
      <c r="AM457" s="285">
        <v>0</v>
      </c>
      <c r="AN457" s="285">
        <v>0</v>
      </c>
      <c r="AO457" s="285">
        <v>0</v>
      </c>
      <c r="AP457" s="285">
        <v>0</v>
      </c>
      <c r="AQ457" s="285">
        <v>0</v>
      </c>
      <c r="AR457" s="285">
        <v>0</v>
      </c>
      <c r="AS457" s="285">
        <v>0</v>
      </c>
      <c r="AT457" s="285">
        <v>0</v>
      </c>
      <c r="AU457" s="285">
        <v>0</v>
      </c>
      <c r="AV457" s="285">
        <v>0</v>
      </c>
    </row>
    <row r="458" spans="1:48" x14ac:dyDescent="0.35">
      <c r="A458" s="285" t="s">
        <v>10</v>
      </c>
      <c r="B458" s="285">
        <v>1</v>
      </c>
      <c r="C458" s="285">
        <v>7200</v>
      </c>
      <c r="D458" s="285">
        <v>5</v>
      </c>
      <c r="E458" s="285" t="s">
        <v>325</v>
      </c>
      <c r="F458" s="285"/>
      <c r="G458" s="285">
        <v>0</v>
      </c>
      <c r="H458" s="285">
        <v>0</v>
      </c>
      <c r="I458" s="285">
        <v>0</v>
      </c>
      <c r="J458" s="285">
        <v>0</v>
      </c>
      <c r="K458" s="285">
        <v>0</v>
      </c>
      <c r="L458" s="285">
        <v>0</v>
      </c>
      <c r="M458" s="285">
        <v>0</v>
      </c>
      <c r="N458" s="285">
        <v>0</v>
      </c>
      <c r="O458" s="285">
        <v>0</v>
      </c>
      <c r="P458" s="285">
        <v>0</v>
      </c>
      <c r="Q458" s="285">
        <v>0</v>
      </c>
      <c r="R458" s="285">
        <v>0</v>
      </c>
      <c r="S458" s="285">
        <v>0</v>
      </c>
      <c r="T458" s="285">
        <v>0</v>
      </c>
      <c r="U458" s="285">
        <v>0</v>
      </c>
      <c r="V458" s="285">
        <v>0</v>
      </c>
      <c r="W458" s="285">
        <v>0</v>
      </c>
      <c r="X458" s="285">
        <v>0</v>
      </c>
      <c r="Y458" s="285">
        <v>0</v>
      </c>
      <c r="Z458" s="285">
        <v>0</v>
      </c>
      <c r="AA458" s="285">
        <v>0</v>
      </c>
      <c r="AB458" s="285">
        <v>0</v>
      </c>
      <c r="AC458" s="285">
        <v>0</v>
      </c>
      <c r="AD458" s="285">
        <v>0</v>
      </c>
      <c r="AE458" s="285">
        <v>0</v>
      </c>
      <c r="AF458" s="285">
        <v>0</v>
      </c>
      <c r="AG458" s="285">
        <v>0</v>
      </c>
      <c r="AH458" s="285">
        <v>0</v>
      </c>
      <c r="AI458" s="285">
        <v>0</v>
      </c>
      <c r="AJ458" s="285">
        <v>0</v>
      </c>
      <c r="AK458" s="285">
        <v>0</v>
      </c>
      <c r="AL458" s="285">
        <v>0</v>
      </c>
      <c r="AM458" s="285">
        <v>0</v>
      </c>
      <c r="AN458" s="285">
        <v>0</v>
      </c>
      <c r="AO458" s="285">
        <v>0</v>
      </c>
      <c r="AP458" s="285">
        <v>0</v>
      </c>
      <c r="AQ458" s="285">
        <v>0</v>
      </c>
      <c r="AR458" s="285">
        <v>0</v>
      </c>
      <c r="AS458" s="285">
        <v>0</v>
      </c>
      <c r="AT458" s="285">
        <v>0</v>
      </c>
      <c r="AU458" s="285">
        <v>0</v>
      </c>
      <c r="AV458" s="285">
        <v>0</v>
      </c>
    </row>
    <row r="459" spans="1:48" x14ac:dyDescent="0.35">
      <c r="A459" s="285" t="s">
        <v>10</v>
      </c>
      <c r="B459" s="285">
        <v>1</v>
      </c>
      <c r="C459" s="285">
        <v>7300</v>
      </c>
      <c r="D459" s="285">
        <v>5</v>
      </c>
      <c r="E459" s="285" t="s">
        <v>326</v>
      </c>
      <c r="F459" s="285"/>
      <c r="G459" s="285">
        <v>0</v>
      </c>
      <c r="H459" s="285">
        <v>0</v>
      </c>
      <c r="I459" s="285">
        <v>0</v>
      </c>
      <c r="J459" s="285">
        <v>0</v>
      </c>
      <c r="K459" s="285">
        <v>0</v>
      </c>
      <c r="L459" s="285">
        <v>0</v>
      </c>
      <c r="M459" s="285">
        <v>0</v>
      </c>
      <c r="N459" s="285">
        <v>0</v>
      </c>
      <c r="O459" s="285">
        <v>0</v>
      </c>
      <c r="P459" s="285">
        <v>0</v>
      </c>
      <c r="Q459" s="285">
        <v>0</v>
      </c>
      <c r="R459" s="285">
        <v>0</v>
      </c>
      <c r="S459" s="285">
        <v>0</v>
      </c>
      <c r="T459" s="285">
        <v>0</v>
      </c>
      <c r="U459" s="285">
        <v>0</v>
      </c>
      <c r="V459" s="285">
        <v>0</v>
      </c>
      <c r="W459" s="285">
        <v>0</v>
      </c>
      <c r="X459" s="285">
        <v>0</v>
      </c>
      <c r="Y459" s="285">
        <v>0</v>
      </c>
      <c r="Z459" s="285">
        <v>0</v>
      </c>
      <c r="AA459" s="285">
        <v>0</v>
      </c>
      <c r="AB459" s="285">
        <v>0</v>
      </c>
      <c r="AC459" s="285">
        <v>0</v>
      </c>
      <c r="AD459" s="285">
        <v>0</v>
      </c>
      <c r="AE459" s="285">
        <v>0</v>
      </c>
      <c r="AF459" s="285">
        <v>0</v>
      </c>
      <c r="AG459" s="285">
        <v>0</v>
      </c>
      <c r="AH459" s="285">
        <v>0</v>
      </c>
      <c r="AI459" s="285">
        <v>0</v>
      </c>
      <c r="AJ459" s="285">
        <v>0</v>
      </c>
      <c r="AK459" s="285">
        <v>0</v>
      </c>
      <c r="AL459" s="285">
        <v>0</v>
      </c>
      <c r="AM459" s="285">
        <v>0</v>
      </c>
      <c r="AN459" s="285">
        <v>0</v>
      </c>
      <c r="AO459" s="285">
        <v>0</v>
      </c>
      <c r="AP459" s="285">
        <v>0</v>
      </c>
      <c r="AQ459" s="285">
        <v>0</v>
      </c>
      <c r="AR459" s="285">
        <v>0</v>
      </c>
      <c r="AS459" s="285">
        <v>0</v>
      </c>
      <c r="AT459" s="285">
        <v>0</v>
      </c>
      <c r="AU459" s="285">
        <v>0</v>
      </c>
      <c r="AV459" s="285">
        <v>0</v>
      </c>
    </row>
    <row r="460" spans="1:48" x14ac:dyDescent="0.35">
      <c r="A460" s="285" t="s">
        <v>10</v>
      </c>
      <c r="B460" s="285">
        <v>1</v>
      </c>
      <c r="C460" s="285">
        <v>7400</v>
      </c>
      <c r="D460" s="285">
        <v>5</v>
      </c>
      <c r="E460" s="285" t="s">
        <v>456</v>
      </c>
      <c r="F460" s="285"/>
      <c r="G460" s="285">
        <v>0</v>
      </c>
      <c r="H460" s="285">
        <v>0</v>
      </c>
      <c r="I460" s="285">
        <v>0</v>
      </c>
      <c r="J460" s="285">
        <v>0</v>
      </c>
      <c r="K460" s="285">
        <v>0</v>
      </c>
      <c r="L460" s="285">
        <v>0</v>
      </c>
      <c r="M460" s="285">
        <v>0</v>
      </c>
      <c r="N460" s="285">
        <v>0</v>
      </c>
      <c r="O460" s="285">
        <v>0</v>
      </c>
      <c r="P460" s="285">
        <v>0</v>
      </c>
      <c r="Q460" s="285">
        <v>0</v>
      </c>
      <c r="R460" s="285">
        <v>0</v>
      </c>
      <c r="S460" s="285">
        <v>0</v>
      </c>
      <c r="T460" s="285">
        <v>0</v>
      </c>
      <c r="U460" s="285">
        <v>0</v>
      </c>
      <c r="V460" s="285">
        <v>0</v>
      </c>
      <c r="W460" s="285">
        <v>0</v>
      </c>
      <c r="X460" s="285">
        <v>0</v>
      </c>
      <c r="Y460" s="285">
        <v>0</v>
      </c>
      <c r="Z460" s="285">
        <v>0</v>
      </c>
      <c r="AA460" s="285">
        <v>0</v>
      </c>
      <c r="AB460" s="285">
        <v>0</v>
      </c>
      <c r="AC460" s="285">
        <v>0</v>
      </c>
      <c r="AD460" s="285">
        <v>0</v>
      </c>
      <c r="AE460" s="285">
        <v>0</v>
      </c>
      <c r="AF460" s="285">
        <v>0</v>
      </c>
      <c r="AG460" s="285">
        <v>0</v>
      </c>
      <c r="AH460" s="285">
        <v>0</v>
      </c>
      <c r="AI460" s="285">
        <v>0</v>
      </c>
      <c r="AJ460" s="285">
        <v>0</v>
      </c>
      <c r="AK460" s="285">
        <v>0</v>
      </c>
      <c r="AL460" s="285">
        <v>0</v>
      </c>
      <c r="AM460" s="285">
        <v>0</v>
      </c>
      <c r="AN460" s="285">
        <v>0</v>
      </c>
      <c r="AO460" s="285">
        <v>0</v>
      </c>
      <c r="AP460" s="285">
        <v>0</v>
      </c>
      <c r="AQ460" s="285">
        <v>0</v>
      </c>
      <c r="AR460" s="285">
        <v>0</v>
      </c>
      <c r="AS460" s="285">
        <v>0</v>
      </c>
      <c r="AT460" s="285">
        <v>0</v>
      </c>
      <c r="AU460" s="285">
        <v>0</v>
      </c>
      <c r="AV460" s="285">
        <v>0</v>
      </c>
    </row>
    <row r="461" spans="1:48" x14ac:dyDescent="0.35">
      <c r="A461" s="285" t="s">
        <v>10</v>
      </c>
      <c r="B461" s="285">
        <v>1</v>
      </c>
      <c r="C461" s="285">
        <v>7450</v>
      </c>
      <c r="D461" s="285">
        <v>5</v>
      </c>
      <c r="E461" s="285" t="s">
        <v>457</v>
      </c>
      <c r="F461" s="285"/>
      <c r="G461" s="285">
        <v>0</v>
      </c>
      <c r="H461" s="285">
        <v>0</v>
      </c>
      <c r="I461" s="285">
        <v>0</v>
      </c>
      <c r="J461" s="285">
        <v>0</v>
      </c>
      <c r="K461" s="285">
        <v>0</v>
      </c>
      <c r="L461" s="285">
        <v>0</v>
      </c>
      <c r="M461" s="285">
        <v>0</v>
      </c>
      <c r="N461" s="285">
        <v>0</v>
      </c>
      <c r="O461" s="285">
        <v>0</v>
      </c>
      <c r="P461" s="285">
        <v>0</v>
      </c>
      <c r="Q461" s="285">
        <v>0</v>
      </c>
      <c r="R461" s="285">
        <v>0</v>
      </c>
      <c r="S461" s="285">
        <v>0</v>
      </c>
      <c r="T461" s="285">
        <v>0</v>
      </c>
      <c r="U461" s="285">
        <v>0</v>
      </c>
      <c r="V461" s="285">
        <v>0</v>
      </c>
      <c r="W461" s="285">
        <v>0</v>
      </c>
      <c r="X461" s="285">
        <v>0</v>
      </c>
      <c r="Y461" s="285">
        <v>0</v>
      </c>
      <c r="Z461" s="285">
        <v>0</v>
      </c>
      <c r="AA461" s="285">
        <v>0</v>
      </c>
      <c r="AB461" s="285">
        <v>0</v>
      </c>
      <c r="AC461" s="285">
        <v>0</v>
      </c>
      <c r="AD461" s="285">
        <v>0</v>
      </c>
      <c r="AE461" s="285">
        <v>0</v>
      </c>
      <c r="AF461" s="285">
        <v>0</v>
      </c>
      <c r="AG461" s="285">
        <v>0</v>
      </c>
      <c r="AH461" s="285">
        <v>0</v>
      </c>
      <c r="AI461" s="285">
        <v>0</v>
      </c>
      <c r="AJ461" s="285">
        <v>0</v>
      </c>
      <c r="AK461" s="285">
        <v>0</v>
      </c>
      <c r="AL461" s="285">
        <v>0</v>
      </c>
      <c r="AM461" s="285">
        <v>0</v>
      </c>
      <c r="AN461" s="285">
        <v>0</v>
      </c>
      <c r="AO461" s="285">
        <v>0</v>
      </c>
      <c r="AP461" s="285">
        <v>0</v>
      </c>
      <c r="AQ461" s="285">
        <v>0</v>
      </c>
      <c r="AR461" s="285">
        <v>0</v>
      </c>
      <c r="AS461" s="285">
        <v>0</v>
      </c>
      <c r="AT461" s="285">
        <v>0</v>
      </c>
      <c r="AU461" s="285">
        <v>0</v>
      </c>
      <c r="AV461" s="285">
        <v>0</v>
      </c>
    </row>
    <row r="462" spans="1:48" x14ac:dyDescent="0.35">
      <c r="A462" s="285" t="s">
        <v>10</v>
      </c>
      <c r="B462" s="285">
        <v>1</v>
      </c>
      <c r="C462" s="285">
        <v>7451</v>
      </c>
      <c r="D462" s="285">
        <v>5</v>
      </c>
      <c r="E462" s="285" t="s">
        <v>458</v>
      </c>
      <c r="F462" s="285"/>
      <c r="G462" s="285">
        <v>0</v>
      </c>
      <c r="H462" s="285">
        <v>0</v>
      </c>
      <c r="I462" s="285">
        <v>0</v>
      </c>
      <c r="J462" s="285">
        <v>0</v>
      </c>
      <c r="K462" s="285">
        <v>0</v>
      </c>
      <c r="L462" s="285">
        <v>0</v>
      </c>
      <c r="M462" s="285">
        <v>0</v>
      </c>
      <c r="N462" s="285">
        <v>0</v>
      </c>
      <c r="O462" s="285">
        <v>0</v>
      </c>
      <c r="P462" s="285">
        <v>0</v>
      </c>
      <c r="Q462" s="285">
        <v>0</v>
      </c>
      <c r="R462" s="285">
        <v>0</v>
      </c>
      <c r="S462" s="285">
        <v>0</v>
      </c>
      <c r="T462" s="285">
        <v>0</v>
      </c>
      <c r="U462" s="285">
        <v>0</v>
      </c>
      <c r="V462" s="285">
        <v>0</v>
      </c>
      <c r="W462" s="285">
        <v>0</v>
      </c>
      <c r="X462" s="285">
        <v>0</v>
      </c>
      <c r="Y462" s="285">
        <v>0</v>
      </c>
      <c r="Z462" s="285">
        <v>0</v>
      </c>
      <c r="AA462" s="285">
        <v>0</v>
      </c>
      <c r="AB462" s="285">
        <v>0</v>
      </c>
      <c r="AC462" s="285">
        <v>0</v>
      </c>
      <c r="AD462" s="285">
        <v>0</v>
      </c>
      <c r="AE462" s="285">
        <v>0</v>
      </c>
      <c r="AF462" s="285">
        <v>0</v>
      </c>
      <c r="AG462" s="285">
        <v>0</v>
      </c>
      <c r="AH462" s="285">
        <v>0</v>
      </c>
      <c r="AI462" s="285">
        <v>0</v>
      </c>
      <c r="AJ462" s="285">
        <v>0</v>
      </c>
      <c r="AK462" s="285">
        <v>0</v>
      </c>
      <c r="AL462" s="285">
        <v>0</v>
      </c>
      <c r="AM462" s="285">
        <v>0</v>
      </c>
      <c r="AN462" s="285">
        <v>0</v>
      </c>
      <c r="AO462" s="285">
        <v>0</v>
      </c>
      <c r="AP462" s="285">
        <v>0</v>
      </c>
      <c r="AQ462" s="285">
        <v>0</v>
      </c>
      <c r="AR462" s="285">
        <v>0</v>
      </c>
      <c r="AS462" s="285">
        <v>0</v>
      </c>
      <c r="AT462" s="285">
        <v>0</v>
      </c>
      <c r="AU462" s="285">
        <v>0</v>
      </c>
      <c r="AV462" s="285">
        <v>0</v>
      </c>
    </row>
    <row r="463" spans="1:48" x14ac:dyDescent="0.35">
      <c r="A463" s="285" t="s">
        <v>10</v>
      </c>
      <c r="B463" s="285">
        <v>1</v>
      </c>
      <c r="C463" s="285">
        <v>7452</v>
      </c>
      <c r="D463" s="285">
        <v>5</v>
      </c>
      <c r="E463" s="285" t="s">
        <v>459</v>
      </c>
      <c r="F463" s="285"/>
      <c r="G463" s="285">
        <v>0</v>
      </c>
      <c r="H463" s="285">
        <v>0</v>
      </c>
      <c r="I463" s="285">
        <v>0</v>
      </c>
      <c r="J463" s="285">
        <v>0</v>
      </c>
      <c r="K463" s="285">
        <v>0</v>
      </c>
      <c r="L463" s="285">
        <v>0</v>
      </c>
      <c r="M463" s="285">
        <v>0</v>
      </c>
      <c r="N463" s="285">
        <v>0</v>
      </c>
      <c r="O463" s="285">
        <v>0</v>
      </c>
      <c r="P463" s="285">
        <v>0</v>
      </c>
      <c r="Q463" s="285">
        <v>0</v>
      </c>
      <c r="R463" s="285">
        <v>0</v>
      </c>
      <c r="S463" s="285">
        <v>0</v>
      </c>
      <c r="T463" s="285">
        <v>0</v>
      </c>
      <c r="U463" s="285">
        <v>0</v>
      </c>
      <c r="V463" s="285">
        <v>0</v>
      </c>
      <c r="W463" s="285">
        <v>0</v>
      </c>
      <c r="X463" s="285">
        <v>0</v>
      </c>
      <c r="Y463" s="285">
        <v>0</v>
      </c>
      <c r="Z463" s="285">
        <v>0</v>
      </c>
      <c r="AA463" s="285">
        <v>0</v>
      </c>
      <c r="AB463" s="285">
        <v>0</v>
      </c>
      <c r="AC463" s="285">
        <v>0</v>
      </c>
      <c r="AD463" s="285">
        <v>0</v>
      </c>
      <c r="AE463" s="285">
        <v>0</v>
      </c>
      <c r="AF463" s="285">
        <v>0</v>
      </c>
      <c r="AG463" s="285">
        <v>0</v>
      </c>
      <c r="AH463" s="285">
        <v>0</v>
      </c>
      <c r="AI463" s="285">
        <v>0</v>
      </c>
      <c r="AJ463" s="285">
        <v>0</v>
      </c>
      <c r="AK463" s="285">
        <v>0</v>
      </c>
      <c r="AL463" s="285">
        <v>0</v>
      </c>
      <c r="AM463" s="285">
        <v>0</v>
      </c>
      <c r="AN463" s="285">
        <v>0</v>
      </c>
      <c r="AO463" s="285">
        <v>0</v>
      </c>
      <c r="AP463" s="285">
        <v>0</v>
      </c>
      <c r="AQ463" s="285">
        <v>0</v>
      </c>
      <c r="AR463" s="285">
        <v>0</v>
      </c>
      <c r="AS463" s="285">
        <v>0</v>
      </c>
      <c r="AT463" s="285">
        <v>0</v>
      </c>
      <c r="AU463" s="285">
        <v>0</v>
      </c>
      <c r="AV463" s="285">
        <v>0</v>
      </c>
    </row>
    <row r="464" spans="1:48" x14ac:dyDescent="0.35">
      <c r="A464" s="285" t="s">
        <v>10</v>
      </c>
      <c r="B464" s="285">
        <v>1</v>
      </c>
      <c r="C464" s="285">
        <v>7453</v>
      </c>
      <c r="D464" s="285">
        <v>5</v>
      </c>
      <c r="E464" s="285" t="s">
        <v>460</v>
      </c>
      <c r="F464" s="285"/>
      <c r="G464" s="285">
        <v>0</v>
      </c>
      <c r="H464" s="285">
        <v>0</v>
      </c>
      <c r="I464" s="285">
        <v>0</v>
      </c>
      <c r="J464" s="285">
        <v>0</v>
      </c>
      <c r="K464" s="285">
        <v>0</v>
      </c>
      <c r="L464" s="285">
        <v>0</v>
      </c>
      <c r="M464" s="285">
        <v>0</v>
      </c>
      <c r="N464" s="285">
        <v>0</v>
      </c>
      <c r="O464" s="285">
        <v>0</v>
      </c>
      <c r="P464" s="285">
        <v>0</v>
      </c>
      <c r="Q464" s="285">
        <v>0</v>
      </c>
      <c r="R464" s="285">
        <v>0</v>
      </c>
      <c r="S464" s="285">
        <v>0</v>
      </c>
      <c r="T464" s="285">
        <v>0</v>
      </c>
      <c r="U464" s="285">
        <v>0</v>
      </c>
      <c r="V464" s="285">
        <v>0</v>
      </c>
      <c r="W464" s="285">
        <v>0</v>
      </c>
      <c r="X464" s="285">
        <v>0</v>
      </c>
      <c r="Y464" s="285">
        <v>0</v>
      </c>
      <c r="Z464" s="285">
        <v>0</v>
      </c>
      <c r="AA464" s="285">
        <v>0</v>
      </c>
      <c r="AB464" s="285">
        <v>0</v>
      </c>
      <c r="AC464" s="285">
        <v>0</v>
      </c>
      <c r="AD464" s="285">
        <v>0</v>
      </c>
      <c r="AE464" s="285">
        <v>0</v>
      </c>
      <c r="AF464" s="285">
        <v>0</v>
      </c>
      <c r="AG464" s="285">
        <v>0</v>
      </c>
      <c r="AH464" s="285">
        <v>0</v>
      </c>
      <c r="AI464" s="285">
        <v>0</v>
      </c>
      <c r="AJ464" s="285">
        <v>0</v>
      </c>
      <c r="AK464" s="285">
        <v>0</v>
      </c>
      <c r="AL464" s="285">
        <v>0</v>
      </c>
      <c r="AM464" s="285">
        <v>0</v>
      </c>
      <c r="AN464" s="285">
        <v>0</v>
      </c>
      <c r="AO464" s="285">
        <v>0</v>
      </c>
      <c r="AP464" s="285">
        <v>0</v>
      </c>
      <c r="AQ464" s="285">
        <v>0</v>
      </c>
      <c r="AR464" s="285">
        <v>0</v>
      </c>
      <c r="AS464" s="285">
        <v>0</v>
      </c>
      <c r="AT464" s="285">
        <v>0</v>
      </c>
      <c r="AU464" s="285">
        <v>0</v>
      </c>
      <c r="AV464" s="285">
        <v>0</v>
      </c>
    </row>
    <row r="465" spans="1:48" x14ac:dyDescent="0.35">
      <c r="A465" s="285" t="s">
        <v>10</v>
      </c>
      <c r="B465" s="285">
        <v>1</v>
      </c>
      <c r="C465" s="285">
        <v>7454</v>
      </c>
      <c r="D465" s="285">
        <v>5</v>
      </c>
      <c r="E465" s="285" t="s">
        <v>461</v>
      </c>
      <c r="F465" s="285"/>
      <c r="G465" s="285">
        <v>0</v>
      </c>
      <c r="H465" s="285">
        <v>0</v>
      </c>
      <c r="I465" s="285">
        <v>0</v>
      </c>
      <c r="J465" s="285">
        <v>0</v>
      </c>
      <c r="K465" s="285">
        <v>0</v>
      </c>
      <c r="L465" s="285">
        <v>0</v>
      </c>
      <c r="M465" s="285">
        <v>0</v>
      </c>
      <c r="N465" s="285">
        <v>0</v>
      </c>
      <c r="O465" s="285">
        <v>0</v>
      </c>
      <c r="P465" s="285">
        <v>0</v>
      </c>
      <c r="Q465" s="285">
        <v>0</v>
      </c>
      <c r="R465" s="285">
        <v>0</v>
      </c>
      <c r="S465" s="285">
        <v>0</v>
      </c>
      <c r="T465" s="285">
        <v>0</v>
      </c>
      <c r="U465" s="285">
        <v>0</v>
      </c>
      <c r="V465" s="285">
        <v>0</v>
      </c>
      <c r="W465" s="285">
        <v>0</v>
      </c>
      <c r="X465" s="285">
        <v>0</v>
      </c>
      <c r="Y465" s="285">
        <v>0</v>
      </c>
      <c r="Z465" s="285">
        <v>0</v>
      </c>
      <c r="AA465" s="285">
        <v>0</v>
      </c>
      <c r="AB465" s="285">
        <v>0</v>
      </c>
      <c r="AC465" s="285">
        <v>0</v>
      </c>
      <c r="AD465" s="285">
        <v>0</v>
      </c>
      <c r="AE465" s="285">
        <v>0</v>
      </c>
      <c r="AF465" s="285">
        <v>0</v>
      </c>
      <c r="AG465" s="285">
        <v>0</v>
      </c>
      <c r="AH465" s="285">
        <v>0</v>
      </c>
      <c r="AI465" s="285">
        <v>0</v>
      </c>
      <c r="AJ465" s="285">
        <v>0</v>
      </c>
      <c r="AK465" s="285">
        <v>0</v>
      </c>
      <c r="AL465" s="285">
        <v>0</v>
      </c>
      <c r="AM465" s="285">
        <v>0</v>
      </c>
      <c r="AN465" s="285">
        <v>0</v>
      </c>
      <c r="AO465" s="285">
        <v>0</v>
      </c>
      <c r="AP465" s="285">
        <v>0</v>
      </c>
      <c r="AQ465" s="285">
        <v>0</v>
      </c>
      <c r="AR465" s="285">
        <v>0</v>
      </c>
      <c r="AS465" s="285">
        <v>0</v>
      </c>
      <c r="AT465" s="285">
        <v>0</v>
      </c>
      <c r="AU465" s="285">
        <v>0</v>
      </c>
      <c r="AV465" s="285">
        <v>0</v>
      </c>
    </row>
    <row r="466" spans="1:48" x14ac:dyDescent="0.35">
      <c r="A466" s="285" t="s">
        <v>10</v>
      </c>
      <c r="B466" s="285">
        <v>1</v>
      </c>
      <c r="C466" s="285">
        <v>7455</v>
      </c>
      <c r="D466" s="285">
        <v>5</v>
      </c>
      <c r="E466" s="285" t="s">
        <v>462</v>
      </c>
      <c r="F466" s="285"/>
      <c r="G466" s="285">
        <v>0</v>
      </c>
      <c r="H466" s="285">
        <v>0</v>
      </c>
      <c r="I466" s="285">
        <v>0</v>
      </c>
      <c r="J466" s="285">
        <v>0</v>
      </c>
      <c r="K466" s="285">
        <v>0</v>
      </c>
      <c r="L466" s="285">
        <v>0</v>
      </c>
      <c r="M466" s="285">
        <v>0</v>
      </c>
      <c r="N466" s="285">
        <v>0</v>
      </c>
      <c r="O466" s="285">
        <v>0</v>
      </c>
      <c r="P466" s="285">
        <v>0</v>
      </c>
      <c r="Q466" s="285">
        <v>0</v>
      </c>
      <c r="R466" s="285">
        <v>0</v>
      </c>
      <c r="S466" s="285">
        <v>0</v>
      </c>
      <c r="T466" s="285">
        <v>0</v>
      </c>
      <c r="U466" s="285">
        <v>0</v>
      </c>
      <c r="V466" s="285">
        <v>0</v>
      </c>
      <c r="W466" s="285">
        <v>0</v>
      </c>
      <c r="X466" s="285">
        <v>0</v>
      </c>
      <c r="Y466" s="285">
        <v>0</v>
      </c>
      <c r="Z466" s="285">
        <v>0</v>
      </c>
      <c r="AA466" s="285">
        <v>0</v>
      </c>
      <c r="AB466" s="285">
        <v>0</v>
      </c>
      <c r="AC466" s="285">
        <v>0</v>
      </c>
      <c r="AD466" s="285">
        <v>0</v>
      </c>
      <c r="AE466" s="285">
        <v>0</v>
      </c>
      <c r="AF466" s="285">
        <v>0</v>
      </c>
      <c r="AG466" s="285">
        <v>0</v>
      </c>
      <c r="AH466" s="285">
        <v>0</v>
      </c>
      <c r="AI466" s="285">
        <v>0</v>
      </c>
      <c r="AJ466" s="285">
        <v>0</v>
      </c>
      <c r="AK466" s="285">
        <v>0</v>
      </c>
      <c r="AL466" s="285">
        <v>0</v>
      </c>
      <c r="AM466" s="285">
        <v>0</v>
      </c>
      <c r="AN466" s="285">
        <v>0</v>
      </c>
      <c r="AO466" s="285">
        <v>0</v>
      </c>
      <c r="AP466" s="285">
        <v>0</v>
      </c>
      <c r="AQ466" s="285">
        <v>0</v>
      </c>
      <c r="AR466" s="285">
        <v>0</v>
      </c>
      <c r="AS466" s="285">
        <v>0</v>
      </c>
      <c r="AT466" s="285">
        <v>0</v>
      </c>
      <c r="AU466" s="285">
        <v>0</v>
      </c>
      <c r="AV466" s="285">
        <v>0</v>
      </c>
    </row>
    <row r="467" spans="1:48" x14ac:dyDescent="0.35">
      <c r="A467" s="285" t="s">
        <v>10</v>
      </c>
      <c r="B467" s="285">
        <v>1</v>
      </c>
      <c r="C467" s="285">
        <v>7456</v>
      </c>
      <c r="D467" s="285">
        <v>5</v>
      </c>
      <c r="E467" s="285" t="s">
        <v>463</v>
      </c>
      <c r="F467" s="285"/>
      <c r="G467" s="285">
        <v>0</v>
      </c>
      <c r="H467" s="285">
        <v>0</v>
      </c>
      <c r="I467" s="285">
        <v>0</v>
      </c>
      <c r="J467" s="285">
        <v>0</v>
      </c>
      <c r="K467" s="285">
        <v>0</v>
      </c>
      <c r="L467" s="285">
        <v>0</v>
      </c>
      <c r="M467" s="285">
        <v>0</v>
      </c>
      <c r="N467" s="285">
        <v>0</v>
      </c>
      <c r="O467" s="285">
        <v>0</v>
      </c>
      <c r="P467" s="285">
        <v>0</v>
      </c>
      <c r="Q467" s="285">
        <v>0</v>
      </c>
      <c r="R467" s="285">
        <v>0</v>
      </c>
      <c r="S467" s="285">
        <v>0</v>
      </c>
      <c r="T467" s="285">
        <v>0</v>
      </c>
      <c r="U467" s="285">
        <v>0</v>
      </c>
      <c r="V467" s="285">
        <v>0</v>
      </c>
      <c r="W467" s="285">
        <v>0</v>
      </c>
      <c r="X467" s="285">
        <v>0</v>
      </c>
      <c r="Y467" s="285">
        <v>0</v>
      </c>
      <c r="Z467" s="285">
        <v>0</v>
      </c>
      <c r="AA467" s="285">
        <v>0</v>
      </c>
      <c r="AB467" s="285">
        <v>0</v>
      </c>
      <c r="AC467" s="285">
        <v>0</v>
      </c>
      <c r="AD467" s="285">
        <v>0</v>
      </c>
      <c r="AE467" s="285">
        <v>0</v>
      </c>
      <c r="AF467" s="285">
        <v>0</v>
      </c>
      <c r="AG467" s="285">
        <v>0</v>
      </c>
      <c r="AH467" s="285">
        <v>0</v>
      </c>
      <c r="AI467" s="285">
        <v>0</v>
      </c>
      <c r="AJ467" s="285">
        <v>0</v>
      </c>
      <c r="AK467" s="285">
        <v>0</v>
      </c>
      <c r="AL467" s="285">
        <v>0</v>
      </c>
      <c r="AM467" s="285">
        <v>0</v>
      </c>
      <c r="AN467" s="285">
        <v>0</v>
      </c>
      <c r="AO467" s="285">
        <v>0</v>
      </c>
      <c r="AP467" s="285">
        <v>0</v>
      </c>
      <c r="AQ467" s="285">
        <v>0</v>
      </c>
      <c r="AR467" s="285">
        <v>0</v>
      </c>
      <c r="AS467" s="285">
        <v>0</v>
      </c>
      <c r="AT467" s="285">
        <v>0</v>
      </c>
      <c r="AU467" s="285">
        <v>0</v>
      </c>
      <c r="AV467" s="285">
        <v>0</v>
      </c>
    </row>
    <row r="468" spans="1:48" x14ac:dyDescent="0.35">
      <c r="A468" s="285" t="s">
        <v>10</v>
      </c>
      <c r="B468" s="285">
        <v>1</v>
      </c>
      <c r="C468" s="285">
        <v>7457</v>
      </c>
      <c r="D468" s="285">
        <v>5</v>
      </c>
      <c r="E468" s="285" t="s">
        <v>464</v>
      </c>
      <c r="F468" s="285"/>
      <c r="G468" s="285">
        <v>0</v>
      </c>
      <c r="H468" s="285">
        <v>0</v>
      </c>
      <c r="I468" s="285">
        <v>0</v>
      </c>
      <c r="J468" s="285">
        <v>0</v>
      </c>
      <c r="K468" s="285">
        <v>0</v>
      </c>
      <c r="L468" s="285">
        <v>0</v>
      </c>
      <c r="M468" s="285">
        <v>0</v>
      </c>
      <c r="N468" s="285">
        <v>0</v>
      </c>
      <c r="O468" s="285">
        <v>0</v>
      </c>
      <c r="P468" s="285">
        <v>0</v>
      </c>
      <c r="Q468" s="285">
        <v>0</v>
      </c>
      <c r="R468" s="285">
        <v>0</v>
      </c>
      <c r="S468" s="285">
        <v>0</v>
      </c>
      <c r="T468" s="285">
        <v>0</v>
      </c>
      <c r="U468" s="285">
        <v>0</v>
      </c>
      <c r="V468" s="285">
        <v>0</v>
      </c>
      <c r="W468" s="285">
        <v>0</v>
      </c>
      <c r="X468" s="285">
        <v>0</v>
      </c>
      <c r="Y468" s="285">
        <v>0</v>
      </c>
      <c r="Z468" s="285">
        <v>0</v>
      </c>
      <c r="AA468" s="285">
        <v>0</v>
      </c>
      <c r="AB468" s="285">
        <v>0</v>
      </c>
      <c r="AC468" s="285">
        <v>0</v>
      </c>
      <c r="AD468" s="285">
        <v>0</v>
      </c>
      <c r="AE468" s="285">
        <v>0</v>
      </c>
      <c r="AF468" s="285">
        <v>0</v>
      </c>
      <c r="AG468" s="285">
        <v>0</v>
      </c>
      <c r="AH468" s="285">
        <v>0</v>
      </c>
      <c r="AI468" s="285">
        <v>0</v>
      </c>
      <c r="AJ468" s="285">
        <v>0</v>
      </c>
      <c r="AK468" s="285">
        <v>0</v>
      </c>
      <c r="AL468" s="285">
        <v>0</v>
      </c>
      <c r="AM468" s="285">
        <v>0</v>
      </c>
      <c r="AN468" s="285">
        <v>0</v>
      </c>
      <c r="AO468" s="285">
        <v>0</v>
      </c>
      <c r="AP468" s="285">
        <v>0</v>
      </c>
      <c r="AQ468" s="285">
        <v>0</v>
      </c>
      <c r="AR468" s="285">
        <v>0</v>
      </c>
      <c r="AS468" s="285">
        <v>0</v>
      </c>
      <c r="AT468" s="285">
        <v>0</v>
      </c>
      <c r="AU468" s="285">
        <v>0</v>
      </c>
      <c r="AV468" s="285">
        <v>0</v>
      </c>
    </row>
    <row r="469" spans="1:48" x14ac:dyDescent="0.35">
      <c r="A469" s="285" t="s">
        <v>10</v>
      </c>
      <c r="B469" s="285">
        <v>1</v>
      </c>
      <c r="C469" s="285">
        <v>7458</v>
      </c>
      <c r="D469" s="285">
        <v>5</v>
      </c>
      <c r="E469" s="285" t="s">
        <v>465</v>
      </c>
      <c r="F469" s="285"/>
      <c r="G469" s="285">
        <v>0</v>
      </c>
      <c r="H469" s="285">
        <v>0</v>
      </c>
      <c r="I469" s="285">
        <v>0</v>
      </c>
      <c r="J469" s="285">
        <v>0</v>
      </c>
      <c r="K469" s="285">
        <v>0</v>
      </c>
      <c r="L469" s="285">
        <v>0</v>
      </c>
      <c r="M469" s="285">
        <v>0</v>
      </c>
      <c r="N469" s="285">
        <v>0</v>
      </c>
      <c r="O469" s="285">
        <v>0</v>
      </c>
      <c r="P469" s="285">
        <v>0</v>
      </c>
      <c r="Q469" s="285">
        <v>0</v>
      </c>
      <c r="R469" s="285">
        <v>0</v>
      </c>
      <c r="S469" s="285">
        <v>0</v>
      </c>
      <c r="T469" s="285">
        <v>0</v>
      </c>
      <c r="U469" s="285">
        <v>0</v>
      </c>
      <c r="V469" s="285">
        <v>0</v>
      </c>
      <c r="W469" s="285">
        <v>0</v>
      </c>
      <c r="X469" s="285">
        <v>0</v>
      </c>
      <c r="Y469" s="285">
        <v>0</v>
      </c>
      <c r="Z469" s="285">
        <v>0</v>
      </c>
      <c r="AA469" s="285">
        <v>0</v>
      </c>
      <c r="AB469" s="285">
        <v>0</v>
      </c>
      <c r="AC469" s="285">
        <v>0</v>
      </c>
      <c r="AD469" s="285">
        <v>0</v>
      </c>
      <c r="AE469" s="285">
        <v>0</v>
      </c>
      <c r="AF469" s="285">
        <v>0</v>
      </c>
      <c r="AG469" s="285">
        <v>0</v>
      </c>
      <c r="AH469" s="285">
        <v>0</v>
      </c>
      <c r="AI469" s="285">
        <v>0</v>
      </c>
      <c r="AJ469" s="285">
        <v>0</v>
      </c>
      <c r="AK469" s="285">
        <v>0</v>
      </c>
      <c r="AL469" s="285">
        <v>0</v>
      </c>
      <c r="AM469" s="285">
        <v>0</v>
      </c>
      <c r="AN469" s="285">
        <v>0</v>
      </c>
      <c r="AO469" s="285">
        <v>0</v>
      </c>
      <c r="AP469" s="285">
        <v>0</v>
      </c>
      <c r="AQ469" s="285">
        <v>0</v>
      </c>
      <c r="AR469" s="285">
        <v>0</v>
      </c>
      <c r="AS469" s="285">
        <v>0</v>
      </c>
      <c r="AT469" s="285">
        <v>0</v>
      </c>
      <c r="AU469" s="285">
        <v>0</v>
      </c>
      <c r="AV469" s="285">
        <v>0</v>
      </c>
    </row>
    <row r="470" spans="1:48" x14ac:dyDescent="0.35">
      <c r="A470" s="285" t="s">
        <v>10</v>
      </c>
      <c r="B470" s="285">
        <v>1</v>
      </c>
      <c r="C470" s="285">
        <v>7459</v>
      </c>
      <c r="D470" s="285">
        <v>5</v>
      </c>
      <c r="E470" s="285" t="s">
        <v>466</v>
      </c>
      <c r="F470" s="285"/>
      <c r="G470" s="285">
        <v>0</v>
      </c>
      <c r="H470" s="285">
        <v>0</v>
      </c>
      <c r="I470" s="285">
        <v>0</v>
      </c>
      <c r="J470" s="285">
        <v>0</v>
      </c>
      <c r="K470" s="285">
        <v>0</v>
      </c>
      <c r="L470" s="285">
        <v>0</v>
      </c>
      <c r="M470" s="285">
        <v>0</v>
      </c>
      <c r="N470" s="285">
        <v>0</v>
      </c>
      <c r="O470" s="285">
        <v>0</v>
      </c>
      <c r="P470" s="285">
        <v>0</v>
      </c>
      <c r="Q470" s="285">
        <v>0</v>
      </c>
      <c r="R470" s="285">
        <v>0</v>
      </c>
      <c r="S470" s="285">
        <v>0</v>
      </c>
      <c r="T470" s="285">
        <v>0</v>
      </c>
      <c r="U470" s="285">
        <v>0</v>
      </c>
      <c r="V470" s="285">
        <v>0</v>
      </c>
      <c r="W470" s="285">
        <v>0</v>
      </c>
      <c r="X470" s="285">
        <v>0</v>
      </c>
      <c r="Y470" s="285">
        <v>0</v>
      </c>
      <c r="Z470" s="285">
        <v>0</v>
      </c>
      <c r="AA470" s="285">
        <v>0</v>
      </c>
      <c r="AB470" s="285">
        <v>0</v>
      </c>
      <c r="AC470" s="285">
        <v>0</v>
      </c>
      <c r="AD470" s="285">
        <v>0</v>
      </c>
      <c r="AE470" s="285">
        <v>0</v>
      </c>
      <c r="AF470" s="285">
        <v>0</v>
      </c>
      <c r="AG470" s="285">
        <v>0</v>
      </c>
      <c r="AH470" s="285">
        <v>0</v>
      </c>
      <c r="AI470" s="285">
        <v>0</v>
      </c>
      <c r="AJ470" s="285">
        <v>0</v>
      </c>
      <c r="AK470" s="285">
        <v>0</v>
      </c>
      <c r="AL470" s="285">
        <v>0</v>
      </c>
      <c r="AM470" s="285">
        <v>0</v>
      </c>
      <c r="AN470" s="285">
        <v>0</v>
      </c>
      <c r="AO470" s="285">
        <v>0</v>
      </c>
      <c r="AP470" s="285">
        <v>0</v>
      </c>
      <c r="AQ470" s="285">
        <v>0</v>
      </c>
      <c r="AR470" s="285">
        <v>0</v>
      </c>
      <c r="AS470" s="285">
        <v>0</v>
      </c>
      <c r="AT470" s="285">
        <v>0</v>
      </c>
      <c r="AU470" s="285">
        <v>0</v>
      </c>
      <c r="AV470" s="285">
        <v>0</v>
      </c>
    </row>
    <row r="471" spans="1:48" x14ac:dyDescent="0.35">
      <c r="A471" s="285" t="s">
        <v>10</v>
      </c>
      <c r="B471" s="285">
        <v>1</v>
      </c>
      <c r="C471" s="285">
        <v>7460</v>
      </c>
      <c r="D471" s="285">
        <v>5</v>
      </c>
      <c r="E471" s="285" t="s">
        <v>467</v>
      </c>
      <c r="F471" s="285"/>
      <c r="G471" s="285">
        <v>0</v>
      </c>
      <c r="H471" s="285">
        <v>0</v>
      </c>
      <c r="I471" s="285">
        <v>0</v>
      </c>
      <c r="J471" s="285">
        <v>0</v>
      </c>
      <c r="K471" s="285">
        <v>0</v>
      </c>
      <c r="L471" s="285">
        <v>0</v>
      </c>
      <c r="M471" s="285">
        <v>0</v>
      </c>
      <c r="N471" s="285">
        <v>0</v>
      </c>
      <c r="O471" s="285">
        <v>0</v>
      </c>
      <c r="P471" s="285">
        <v>0</v>
      </c>
      <c r="Q471" s="285">
        <v>0</v>
      </c>
      <c r="R471" s="285">
        <v>0</v>
      </c>
      <c r="S471" s="285">
        <v>0</v>
      </c>
      <c r="T471" s="285">
        <v>0</v>
      </c>
      <c r="U471" s="285">
        <v>0</v>
      </c>
      <c r="V471" s="285">
        <v>0</v>
      </c>
      <c r="W471" s="285">
        <v>0</v>
      </c>
      <c r="X471" s="285">
        <v>0</v>
      </c>
      <c r="Y471" s="285">
        <v>0</v>
      </c>
      <c r="Z471" s="285">
        <v>0</v>
      </c>
      <c r="AA471" s="285">
        <v>0</v>
      </c>
      <c r="AB471" s="285">
        <v>0</v>
      </c>
      <c r="AC471" s="285">
        <v>0</v>
      </c>
      <c r="AD471" s="285">
        <v>0</v>
      </c>
      <c r="AE471" s="285">
        <v>0</v>
      </c>
      <c r="AF471" s="285">
        <v>0</v>
      </c>
      <c r="AG471" s="285">
        <v>0</v>
      </c>
      <c r="AH471" s="285">
        <v>0</v>
      </c>
      <c r="AI471" s="285">
        <v>0</v>
      </c>
      <c r="AJ471" s="285">
        <v>0</v>
      </c>
      <c r="AK471" s="285">
        <v>0</v>
      </c>
      <c r="AL471" s="285">
        <v>0</v>
      </c>
      <c r="AM471" s="285">
        <v>0</v>
      </c>
      <c r="AN471" s="285">
        <v>0</v>
      </c>
      <c r="AO471" s="285">
        <v>0</v>
      </c>
      <c r="AP471" s="285">
        <v>0</v>
      </c>
      <c r="AQ471" s="285">
        <v>0</v>
      </c>
      <c r="AR471" s="285">
        <v>0</v>
      </c>
      <c r="AS471" s="285">
        <v>0</v>
      </c>
      <c r="AT471" s="285">
        <v>0</v>
      </c>
      <c r="AU471" s="285">
        <v>0</v>
      </c>
      <c r="AV471" s="285">
        <v>0</v>
      </c>
    </row>
    <row r="472" spans="1:48" x14ac:dyDescent="0.35">
      <c r="A472" s="285" t="s">
        <v>10</v>
      </c>
      <c r="B472" s="285">
        <v>1</v>
      </c>
      <c r="C472" s="285">
        <v>7461</v>
      </c>
      <c r="D472" s="285">
        <v>5</v>
      </c>
      <c r="E472" s="285" t="s">
        <v>468</v>
      </c>
      <c r="F472" s="285"/>
      <c r="G472" s="285">
        <v>0</v>
      </c>
      <c r="H472" s="285">
        <v>0</v>
      </c>
      <c r="I472" s="285">
        <v>0</v>
      </c>
      <c r="J472" s="285">
        <v>0</v>
      </c>
      <c r="K472" s="285">
        <v>0</v>
      </c>
      <c r="L472" s="285">
        <v>0</v>
      </c>
      <c r="M472" s="285">
        <v>0</v>
      </c>
      <c r="N472" s="285">
        <v>0</v>
      </c>
      <c r="O472" s="285">
        <v>0</v>
      </c>
      <c r="P472" s="285">
        <v>0</v>
      </c>
      <c r="Q472" s="285">
        <v>0</v>
      </c>
      <c r="R472" s="285">
        <v>0</v>
      </c>
      <c r="S472" s="285">
        <v>0</v>
      </c>
      <c r="T472" s="285">
        <v>0</v>
      </c>
      <c r="U472" s="285">
        <v>0</v>
      </c>
      <c r="V472" s="285">
        <v>0</v>
      </c>
      <c r="W472" s="285">
        <v>0</v>
      </c>
      <c r="X472" s="285">
        <v>0</v>
      </c>
      <c r="Y472" s="285">
        <v>0</v>
      </c>
      <c r="Z472" s="285">
        <v>0</v>
      </c>
      <c r="AA472" s="285">
        <v>0</v>
      </c>
      <c r="AB472" s="285">
        <v>0</v>
      </c>
      <c r="AC472" s="285">
        <v>0</v>
      </c>
      <c r="AD472" s="285">
        <v>0</v>
      </c>
      <c r="AE472" s="285">
        <v>0</v>
      </c>
      <c r="AF472" s="285">
        <v>0</v>
      </c>
      <c r="AG472" s="285">
        <v>0</v>
      </c>
      <c r="AH472" s="285">
        <v>0</v>
      </c>
      <c r="AI472" s="285">
        <v>0</v>
      </c>
      <c r="AJ472" s="285">
        <v>0</v>
      </c>
      <c r="AK472" s="285">
        <v>0</v>
      </c>
      <c r="AL472" s="285">
        <v>0</v>
      </c>
      <c r="AM472" s="285">
        <v>0</v>
      </c>
      <c r="AN472" s="285">
        <v>0</v>
      </c>
      <c r="AO472" s="285">
        <v>0</v>
      </c>
      <c r="AP472" s="285">
        <v>0</v>
      </c>
      <c r="AQ472" s="285">
        <v>0</v>
      </c>
      <c r="AR472" s="285">
        <v>0</v>
      </c>
      <c r="AS472" s="285">
        <v>0</v>
      </c>
      <c r="AT472" s="285">
        <v>0</v>
      </c>
      <c r="AU472" s="285">
        <v>0</v>
      </c>
      <c r="AV472" s="285">
        <v>0</v>
      </c>
    </row>
    <row r="473" spans="1:48" x14ac:dyDescent="0.35">
      <c r="A473" s="285" t="s">
        <v>10</v>
      </c>
      <c r="B473" s="285">
        <v>1</v>
      </c>
      <c r="C473" s="285">
        <v>7462</v>
      </c>
      <c r="D473" s="285">
        <v>5</v>
      </c>
      <c r="E473" s="285" t="s">
        <v>469</v>
      </c>
      <c r="F473" s="285"/>
      <c r="G473" s="285">
        <v>0</v>
      </c>
      <c r="H473" s="285">
        <v>0</v>
      </c>
      <c r="I473" s="285">
        <v>0</v>
      </c>
      <c r="J473" s="285">
        <v>0</v>
      </c>
      <c r="K473" s="285">
        <v>0</v>
      </c>
      <c r="L473" s="285">
        <v>0</v>
      </c>
      <c r="M473" s="285">
        <v>0</v>
      </c>
      <c r="N473" s="285">
        <v>0</v>
      </c>
      <c r="O473" s="285">
        <v>0</v>
      </c>
      <c r="P473" s="285">
        <v>0</v>
      </c>
      <c r="Q473" s="285">
        <v>0</v>
      </c>
      <c r="R473" s="285">
        <v>0</v>
      </c>
      <c r="S473" s="285">
        <v>0</v>
      </c>
      <c r="T473" s="285">
        <v>0</v>
      </c>
      <c r="U473" s="285">
        <v>0</v>
      </c>
      <c r="V473" s="285">
        <v>0</v>
      </c>
      <c r="W473" s="285">
        <v>0</v>
      </c>
      <c r="X473" s="285">
        <v>0</v>
      </c>
      <c r="Y473" s="285">
        <v>0</v>
      </c>
      <c r="Z473" s="285">
        <v>0</v>
      </c>
      <c r="AA473" s="285">
        <v>0</v>
      </c>
      <c r="AB473" s="285">
        <v>0</v>
      </c>
      <c r="AC473" s="285">
        <v>0</v>
      </c>
      <c r="AD473" s="285">
        <v>0</v>
      </c>
      <c r="AE473" s="285">
        <v>0</v>
      </c>
      <c r="AF473" s="285">
        <v>0</v>
      </c>
      <c r="AG473" s="285">
        <v>0</v>
      </c>
      <c r="AH473" s="285">
        <v>0</v>
      </c>
      <c r="AI473" s="285">
        <v>0</v>
      </c>
      <c r="AJ473" s="285">
        <v>0</v>
      </c>
      <c r="AK473" s="285">
        <v>0</v>
      </c>
      <c r="AL473" s="285">
        <v>0</v>
      </c>
      <c r="AM473" s="285">
        <v>0</v>
      </c>
      <c r="AN473" s="285">
        <v>0</v>
      </c>
      <c r="AO473" s="285">
        <v>0</v>
      </c>
      <c r="AP473" s="285">
        <v>0</v>
      </c>
      <c r="AQ473" s="285">
        <v>0</v>
      </c>
      <c r="AR473" s="285">
        <v>0</v>
      </c>
      <c r="AS473" s="285">
        <v>0</v>
      </c>
      <c r="AT473" s="285">
        <v>0</v>
      </c>
      <c r="AU473" s="285">
        <v>0</v>
      </c>
      <c r="AV473" s="285">
        <v>0</v>
      </c>
    </row>
    <row r="474" spans="1:48" x14ac:dyDescent="0.35">
      <c r="A474" s="285" t="s">
        <v>10</v>
      </c>
      <c r="B474" s="285">
        <v>1</v>
      </c>
      <c r="C474" s="285">
        <v>7463</v>
      </c>
      <c r="D474" s="285">
        <v>5</v>
      </c>
      <c r="E474" s="285" t="s">
        <v>470</v>
      </c>
      <c r="F474" s="285"/>
      <c r="G474" s="285">
        <v>0</v>
      </c>
      <c r="H474" s="285">
        <v>0</v>
      </c>
      <c r="I474" s="285">
        <v>0</v>
      </c>
      <c r="J474" s="285">
        <v>0</v>
      </c>
      <c r="K474" s="285">
        <v>0</v>
      </c>
      <c r="L474" s="285">
        <v>0</v>
      </c>
      <c r="M474" s="285">
        <v>0</v>
      </c>
      <c r="N474" s="285">
        <v>0</v>
      </c>
      <c r="O474" s="285">
        <v>0</v>
      </c>
      <c r="P474" s="285">
        <v>0</v>
      </c>
      <c r="Q474" s="285">
        <v>0</v>
      </c>
      <c r="R474" s="285">
        <v>0</v>
      </c>
      <c r="S474" s="285">
        <v>0</v>
      </c>
      <c r="T474" s="285">
        <v>0</v>
      </c>
      <c r="U474" s="285">
        <v>0</v>
      </c>
      <c r="V474" s="285">
        <v>0</v>
      </c>
      <c r="W474" s="285">
        <v>0</v>
      </c>
      <c r="X474" s="285">
        <v>0</v>
      </c>
      <c r="Y474" s="285">
        <v>0</v>
      </c>
      <c r="Z474" s="285">
        <v>0</v>
      </c>
      <c r="AA474" s="285">
        <v>0</v>
      </c>
      <c r="AB474" s="285">
        <v>0</v>
      </c>
      <c r="AC474" s="285">
        <v>0</v>
      </c>
      <c r="AD474" s="285">
        <v>0</v>
      </c>
      <c r="AE474" s="285">
        <v>0</v>
      </c>
      <c r="AF474" s="285">
        <v>0</v>
      </c>
      <c r="AG474" s="285">
        <v>0</v>
      </c>
      <c r="AH474" s="285">
        <v>0</v>
      </c>
      <c r="AI474" s="285">
        <v>0</v>
      </c>
      <c r="AJ474" s="285">
        <v>0</v>
      </c>
      <c r="AK474" s="285">
        <v>0</v>
      </c>
      <c r="AL474" s="285">
        <v>0</v>
      </c>
      <c r="AM474" s="285">
        <v>0</v>
      </c>
      <c r="AN474" s="285">
        <v>0</v>
      </c>
      <c r="AO474" s="285">
        <v>0</v>
      </c>
      <c r="AP474" s="285">
        <v>0</v>
      </c>
      <c r="AQ474" s="285">
        <v>0</v>
      </c>
      <c r="AR474" s="285">
        <v>0</v>
      </c>
      <c r="AS474" s="285">
        <v>0</v>
      </c>
      <c r="AT474" s="285">
        <v>0</v>
      </c>
      <c r="AU474" s="285">
        <v>0</v>
      </c>
      <c r="AV474" s="285">
        <v>0</v>
      </c>
    </row>
    <row r="475" spans="1:48" x14ac:dyDescent="0.35">
      <c r="A475" s="285" t="s">
        <v>10</v>
      </c>
      <c r="B475" s="285">
        <v>1</v>
      </c>
      <c r="C475" s="285">
        <v>7464</v>
      </c>
      <c r="D475" s="285">
        <v>5</v>
      </c>
      <c r="E475" s="285" t="s">
        <v>471</v>
      </c>
      <c r="F475" s="285"/>
      <c r="G475" s="285">
        <v>0</v>
      </c>
      <c r="H475" s="285">
        <v>0</v>
      </c>
      <c r="I475" s="285">
        <v>0</v>
      </c>
      <c r="J475" s="285">
        <v>0</v>
      </c>
      <c r="K475" s="285">
        <v>0</v>
      </c>
      <c r="L475" s="285">
        <v>0</v>
      </c>
      <c r="M475" s="285">
        <v>0</v>
      </c>
      <c r="N475" s="285">
        <v>0</v>
      </c>
      <c r="O475" s="285">
        <v>0</v>
      </c>
      <c r="P475" s="285">
        <v>0</v>
      </c>
      <c r="Q475" s="285">
        <v>0</v>
      </c>
      <c r="R475" s="285">
        <v>0</v>
      </c>
      <c r="S475" s="285">
        <v>0</v>
      </c>
      <c r="T475" s="285">
        <v>0</v>
      </c>
      <c r="U475" s="285">
        <v>0</v>
      </c>
      <c r="V475" s="285">
        <v>0</v>
      </c>
      <c r="W475" s="285">
        <v>0</v>
      </c>
      <c r="X475" s="285">
        <v>0</v>
      </c>
      <c r="Y475" s="285">
        <v>0</v>
      </c>
      <c r="Z475" s="285">
        <v>0</v>
      </c>
      <c r="AA475" s="285">
        <v>0</v>
      </c>
      <c r="AB475" s="285">
        <v>0</v>
      </c>
      <c r="AC475" s="285">
        <v>0</v>
      </c>
      <c r="AD475" s="285">
        <v>0</v>
      </c>
      <c r="AE475" s="285">
        <v>0</v>
      </c>
      <c r="AF475" s="285">
        <v>0</v>
      </c>
      <c r="AG475" s="285">
        <v>0</v>
      </c>
      <c r="AH475" s="285">
        <v>0</v>
      </c>
      <c r="AI475" s="285">
        <v>0</v>
      </c>
      <c r="AJ475" s="285">
        <v>0</v>
      </c>
      <c r="AK475" s="285">
        <v>0</v>
      </c>
      <c r="AL475" s="285">
        <v>0</v>
      </c>
      <c r="AM475" s="285">
        <v>0</v>
      </c>
      <c r="AN475" s="285">
        <v>0</v>
      </c>
      <c r="AO475" s="285">
        <v>0</v>
      </c>
      <c r="AP475" s="285">
        <v>0</v>
      </c>
      <c r="AQ475" s="285">
        <v>0</v>
      </c>
      <c r="AR475" s="285">
        <v>0</v>
      </c>
      <c r="AS475" s="285">
        <v>0</v>
      </c>
      <c r="AT475" s="285">
        <v>0</v>
      </c>
      <c r="AU475" s="285">
        <v>0</v>
      </c>
      <c r="AV475" s="285">
        <v>0</v>
      </c>
    </row>
    <row r="476" spans="1:48" x14ac:dyDescent="0.35">
      <c r="A476" s="285" t="s">
        <v>10</v>
      </c>
      <c r="B476" s="285">
        <v>1</v>
      </c>
      <c r="C476" s="285">
        <v>7465</v>
      </c>
      <c r="D476" s="285">
        <v>5</v>
      </c>
      <c r="E476" s="285" t="s">
        <v>472</v>
      </c>
      <c r="F476" s="285"/>
      <c r="G476" s="285">
        <v>0</v>
      </c>
      <c r="H476" s="285">
        <v>0</v>
      </c>
      <c r="I476" s="285">
        <v>0</v>
      </c>
      <c r="J476" s="285">
        <v>0</v>
      </c>
      <c r="K476" s="285">
        <v>0</v>
      </c>
      <c r="L476" s="285">
        <v>0</v>
      </c>
      <c r="M476" s="285">
        <v>0</v>
      </c>
      <c r="N476" s="285">
        <v>0</v>
      </c>
      <c r="O476" s="285">
        <v>0</v>
      </c>
      <c r="P476" s="285">
        <v>0</v>
      </c>
      <c r="Q476" s="285">
        <v>0</v>
      </c>
      <c r="R476" s="285">
        <v>0</v>
      </c>
      <c r="S476" s="285">
        <v>0</v>
      </c>
      <c r="T476" s="285">
        <v>0</v>
      </c>
      <c r="U476" s="285">
        <v>0</v>
      </c>
      <c r="V476" s="285">
        <v>0</v>
      </c>
      <c r="W476" s="285">
        <v>0</v>
      </c>
      <c r="X476" s="285">
        <v>0</v>
      </c>
      <c r="Y476" s="285">
        <v>0</v>
      </c>
      <c r="Z476" s="285">
        <v>0</v>
      </c>
      <c r="AA476" s="285">
        <v>0</v>
      </c>
      <c r="AB476" s="285">
        <v>0</v>
      </c>
      <c r="AC476" s="285">
        <v>0</v>
      </c>
      <c r="AD476" s="285">
        <v>0</v>
      </c>
      <c r="AE476" s="285">
        <v>0</v>
      </c>
      <c r="AF476" s="285">
        <v>0</v>
      </c>
      <c r="AG476" s="285">
        <v>0</v>
      </c>
      <c r="AH476" s="285">
        <v>0</v>
      </c>
      <c r="AI476" s="285">
        <v>0</v>
      </c>
      <c r="AJ476" s="285">
        <v>0</v>
      </c>
      <c r="AK476" s="285">
        <v>0</v>
      </c>
      <c r="AL476" s="285">
        <v>0</v>
      </c>
      <c r="AM476" s="285">
        <v>0</v>
      </c>
      <c r="AN476" s="285">
        <v>0</v>
      </c>
      <c r="AO476" s="285">
        <v>0</v>
      </c>
      <c r="AP476" s="285">
        <v>0</v>
      </c>
      <c r="AQ476" s="285">
        <v>0</v>
      </c>
      <c r="AR476" s="285">
        <v>0</v>
      </c>
      <c r="AS476" s="285">
        <v>0</v>
      </c>
      <c r="AT476" s="285">
        <v>0</v>
      </c>
      <c r="AU476" s="285">
        <v>0</v>
      </c>
      <c r="AV476" s="285">
        <v>0</v>
      </c>
    </row>
    <row r="477" spans="1:48" x14ac:dyDescent="0.35">
      <c r="A477" s="285" t="s">
        <v>10</v>
      </c>
      <c r="B477" s="285">
        <v>1</v>
      </c>
      <c r="C477" s="285">
        <v>7466</v>
      </c>
      <c r="D477" s="285">
        <v>5</v>
      </c>
      <c r="E477" s="285" t="s">
        <v>473</v>
      </c>
      <c r="F477" s="285"/>
      <c r="G477" s="285">
        <v>0</v>
      </c>
      <c r="H477" s="285">
        <v>0</v>
      </c>
      <c r="I477" s="285">
        <v>0</v>
      </c>
      <c r="J477" s="285">
        <v>0</v>
      </c>
      <c r="K477" s="285">
        <v>0</v>
      </c>
      <c r="L477" s="285">
        <v>0</v>
      </c>
      <c r="M477" s="285">
        <v>0</v>
      </c>
      <c r="N477" s="285">
        <v>0</v>
      </c>
      <c r="O477" s="285">
        <v>0</v>
      </c>
      <c r="P477" s="285">
        <v>0</v>
      </c>
      <c r="Q477" s="285">
        <v>0</v>
      </c>
      <c r="R477" s="285">
        <v>0</v>
      </c>
      <c r="S477" s="285">
        <v>0</v>
      </c>
      <c r="T477" s="285">
        <v>0</v>
      </c>
      <c r="U477" s="285">
        <v>0</v>
      </c>
      <c r="V477" s="285">
        <v>0</v>
      </c>
      <c r="W477" s="285">
        <v>0</v>
      </c>
      <c r="X477" s="285">
        <v>0</v>
      </c>
      <c r="Y477" s="285">
        <v>0</v>
      </c>
      <c r="Z477" s="285">
        <v>0</v>
      </c>
      <c r="AA477" s="285">
        <v>0</v>
      </c>
      <c r="AB477" s="285">
        <v>0</v>
      </c>
      <c r="AC477" s="285">
        <v>0</v>
      </c>
      <c r="AD477" s="285">
        <v>0</v>
      </c>
      <c r="AE477" s="285">
        <v>0</v>
      </c>
      <c r="AF477" s="285">
        <v>0</v>
      </c>
      <c r="AG477" s="285">
        <v>0</v>
      </c>
      <c r="AH477" s="285">
        <v>0</v>
      </c>
      <c r="AI477" s="285">
        <v>0</v>
      </c>
      <c r="AJ477" s="285">
        <v>0</v>
      </c>
      <c r="AK477" s="285">
        <v>0</v>
      </c>
      <c r="AL477" s="285">
        <v>0</v>
      </c>
      <c r="AM477" s="285">
        <v>0</v>
      </c>
      <c r="AN477" s="285">
        <v>0</v>
      </c>
      <c r="AO477" s="285">
        <v>0</v>
      </c>
      <c r="AP477" s="285">
        <v>0</v>
      </c>
      <c r="AQ477" s="285">
        <v>0</v>
      </c>
      <c r="AR477" s="285">
        <v>0</v>
      </c>
      <c r="AS477" s="285">
        <v>0</v>
      </c>
      <c r="AT477" s="285">
        <v>0</v>
      </c>
      <c r="AU477" s="285">
        <v>0</v>
      </c>
      <c r="AV477" s="285">
        <v>0</v>
      </c>
    </row>
    <row r="478" spans="1:48" x14ac:dyDescent="0.35">
      <c r="A478" s="285" t="s">
        <v>10</v>
      </c>
      <c r="B478" s="285">
        <v>1</v>
      </c>
      <c r="C478" s="285">
        <v>7467</v>
      </c>
      <c r="D478" s="285">
        <v>5</v>
      </c>
      <c r="E478" s="285" t="s">
        <v>474</v>
      </c>
      <c r="F478" s="285"/>
      <c r="G478" s="285">
        <v>0</v>
      </c>
      <c r="H478" s="285">
        <v>0</v>
      </c>
      <c r="I478" s="285">
        <v>0</v>
      </c>
      <c r="J478" s="285">
        <v>0</v>
      </c>
      <c r="K478" s="285">
        <v>0</v>
      </c>
      <c r="L478" s="285">
        <v>0</v>
      </c>
      <c r="M478" s="285">
        <v>0</v>
      </c>
      <c r="N478" s="285">
        <v>0</v>
      </c>
      <c r="O478" s="285">
        <v>0</v>
      </c>
      <c r="P478" s="285">
        <v>0</v>
      </c>
      <c r="Q478" s="285">
        <v>0</v>
      </c>
      <c r="R478" s="285">
        <v>0</v>
      </c>
      <c r="S478" s="285">
        <v>0</v>
      </c>
      <c r="T478" s="285">
        <v>0</v>
      </c>
      <c r="U478" s="285">
        <v>0</v>
      </c>
      <c r="V478" s="285">
        <v>0</v>
      </c>
      <c r="W478" s="285">
        <v>0</v>
      </c>
      <c r="X478" s="285">
        <v>0</v>
      </c>
      <c r="Y478" s="285">
        <v>0</v>
      </c>
      <c r="Z478" s="285">
        <v>0</v>
      </c>
      <c r="AA478" s="285">
        <v>0</v>
      </c>
      <c r="AB478" s="285">
        <v>0</v>
      </c>
      <c r="AC478" s="285">
        <v>0</v>
      </c>
      <c r="AD478" s="285">
        <v>0</v>
      </c>
      <c r="AE478" s="285">
        <v>0</v>
      </c>
      <c r="AF478" s="285">
        <v>0</v>
      </c>
      <c r="AG478" s="285">
        <v>0</v>
      </c>
      <c r="AH478" s="285">
        <v>0</v>
      </c>
      <c r="AI478" s="285">
        <v>0</v>
      </c>
      <c r="AJ478" s="285">
        <v>0</v>
      </c>
      <c r="AK478" s="285">
        <v>0</v>
      </c>
      <c r="AL478" s="285">
        <v>0</v>
      </c>
      <c r="AM478" s="285">
        <v>0</v>
      </c>
      <c r="AN478" s="285">
        <v>0</v>
      </c>
      <c r="AO478" s="285">
        <v>0</v>
      </c>
      <c r="AP478" s="285">
        <v>0</v>
      </c>
      <c r="AQ478" s="285">
        <v>0</v>
      </c>
      <c r="AR478" s="285">
        <v>0</v>
      </c>
      <c r="AS478" s="285">
        <v>0</v>
      </c>
      <c r="AT478" s="285">
        <v>0</v>
      </c>
      <c r="AU478" s="285">
        <v>0</v>
      </c>
      <c r="AV478" s="285">
        <v>0</v>
      </c>
    </row>
    <row r="479" spans="1:48" x14ac:dyDescent="0.35">
      <c r="A479" s="285" t="s">
        <v>10</v>
      </c>
      <c r="B479" s="285">
        <v>1</v>
      </c>
      <c r="C479" s="285">
        <v>7468</v>
      </c>
      <c r="D479" s="285">
        <v>5</v>
      </c>
      <c r="E479" s="285" t="s">
        <v>475</v>
      </c>
      <c r="F479" s="285"/>
      <c r="G479" s="285">
        <v>0</v>
      </c>
      <c r="H479" s="285">
        <v>0</v>
      </c>
      <c r="I479" s="285">
        <v>0</v>
      </c>
      <c r="J479" s="285">
        <v>0</v>
      </c>
      <c r="K479" s="285">
        <v>0</v>
      </c>
      <c r="L479" s="285">
        <v>0</v>
      </c>
      <c r="M479" s="285">
        <v>0</v>
      </c>
      <c r="N479" s="285">
        <v>0</v>
      </c>
      <c r="O479" s="285">
        <v>83.74</v>
      </c>
      <c r="P479" s="285">
        <v>0</v>
      </c>
      <c r="Q479" s="285">
        <v>0</v>
      </c>
      <c r="R479" s="285">
        <v>195.46</v>
      </c>
      <c r="S479" s="285">
        <v>500</v>
      </c>
      <c r="T479" s="285">
        <v>0</v>
      </c>
      <c r="U479" s="285">
        <v>0</v>
      </c>
      <c r="V479" s="285">
        <v>0</v>
      </c>
      <c r="W479" s="285">
        <v>0</v>
      </c>
      <c r="X479" s="285">
        <v>0</v>
      </c>
      <c r="Y479" s="285">
        <v>0</v>
      </c>
      <c r="Z479" s="285">
        <v>0</v>
      </c>
      <c r="AA479" s="285">
        <v>160.78</v>
      </c>
      <c r="AB479" s="285">
        <v>0</v>
      </c>
      <c r="AC479" s="285">
        <v>0</v>
      </c>
      <c r="AD479" s="285">
        <v>919.66</v>
      </c>
      <c r="AE479" s="285">
        <v>0</v>
      </c>
      <c r="AF479" s="285">
        <v>0</v>
      </c>
      <c r="AG479" s="285">
        <v>0</v>
      </c>
      <c r="AH479" s="285">
        <v>0</v>
      </c>
      <c r="AI479" s="285">
        <v>0</v>
      </c>
      <c r="AJ479" s="285">
        <v>0</v>
      </c>
      <c r="AK479" s="285">
        <v>0</v>
      </c>
      <c r="AL479" s="285">
        <v>0</v>
      </c>
      <c r="AM479" s="285">
        <v>0</v>
      </c>
      <c r="AN479" s="285">
        <v>0</v>
      </c>
      <c r="AO479" s="285">
        <v>0</v>
      </c>
      <c r="AP479" s="285">
        <v>0</v>
      </c>
      <c r="AQ479" s="285">
        <v>0</v>
      </c>
      <c r="AR479" s="285">
        <v>0</v>
      </c>
      <c r="AS479" s="285">
        <v>0</v>
      </c>
      <c r="AT479" s="285">
        <v>0</v>
      </c>
      <c r="AU479" s="285">
        <v>0</v>
      </c>
      <c r="AV479" s="285">
        <v>0</v>
      </c>
    </row>
    <row r="480" spans="1:48" x14ac:dyDescent="0.35">
      <c r="A480" s="285" t="s">
        <v>10</v>
      </c>
      <c r="B480" s="285">
        <v>1</v>
      </c>
      <c r="C480" s="285">
        <v>7469</v>
      </c>
      <c r="D480" s="285">
        <v>5</v>
      </c>
      <c r="E480" s="285" t="s">
        <v>476</v>
      </c>
      <c r="F480" s="285"/>
      <c r="G480" s="285">
        <v>0</v>
      </c>
      <c r="H480" s="285">
        <v>0</v>
      </c>
      <c r="I480" s="285">
        <v>0</v>
      </c>
      <c r="J480" s="285">
        <v>0</v>
      </c>
      <c r="K480" s="285">
        <v>0</v>
      </c>
      <c r="L480" s="285">
        <v>0</v>
      </c>
      <c r="M480" s="285">
        <v>0</v>
      </c>
      <c r="N480" s="285">
        <v>0</v>
      </c>
      <c r="O480" s="285">
        <v>0</v>
      </c>
      <c r="P480" s="285">
        <v>226.84</v>
      </c>
      <c r="Q480" s="285">
        <v>131.75</v>
      </c>
      <c r="R480" s="285">
        <v>0</v>
      </c>
      <c r="S480" s="285">
        <v>0</v>
      </c>
      <c r="T480" s="285">
        <v>0</v>
      </c>
      <c r="U480" s="285">
        <v>0</v>
      </c>
      <c r="V480" s="285">
        <v>0</v>
      </c>
      <c r="W480" s="285">
        <v>0</v>
      </c>
      <c r="X480" s="285">
        <v>0</v>
      </c>
      <c r="Y480" s="285">
        <v>0</v>
      </c>
      <c r="Z480" s="285">
        <v>0</v>
      </c>
      <c r="AA480" s="285">
        <v>0</v>
      </c>
      <c r="AB480" s="285">
        <v>0</v>
      </c>
      <c r="AC480" s="285">
        <v>0</v>
      </c>
      <c r="AD480" s="285">
        <v>0</v>
      </c>
      <c r="AE480" s="285">
        <v>0</v>
      </c>
      <c r="AF480" s="285">
        <v>0</v>
      </c>
      <c r="AG480" s="285">
        <v>0</v>
      </c>
      <c r="AH480" s="285">
        <v>0</v>
      </c>
      <c r="AI480" s="285">
        <v>0</v>
      </c>
      <c r="AJ480" s="285">
        <v>0</v>
      </c>
      <c r="AK480" s="285">
        <v>0</v>
      </c>
      <c r="AL480" s="285">
        <v>0</v>
      </c>
      <c r="AM480" s="285">
        <v>0</v>
      </c>
      <c r="AN480" s="285">
        <v>0</v>
      </c>
      <c r="AO480" s="285">
        <v>0</v>
      </c>
      <c r="AP480" s="285">
        <v>0</v>
      </c>
      <c r="AQ480" s="285">
        <v>0</v>
      </c>
      <c r="AR480" s="285">
        <v>0</v>
      </c>
      <c r="AS480" s="285">
        <v>0</v>
      </c>
      <c r="AT480" s="285">
        <v>0</v>
      </c>
      <c r="AU480" s="285">
        <v>0</v>
      </c>
      <c r="AV480" s="285">
        <v>0</v>
      </c>
    </row>
    <row r="481" spans="1:48" x14ac:dyDescent="0.35">
      <c r="A481" s="285" t="s">
        <v>10</v>
      </c>
      <c r="B481" s="285">
        <v>1</v>
      </c>
      <c r="C481" s="285">
        <v>7475</v>
      </c>
      <c r="D481" s="285">
        <v>5</v>
      </c>
      <c r="E481" s="285" t="s">
        <v>477</v>
      </c>
      <c r="F481" s="285"/>
      <c r="G481" s="285">
        <v>0</v>
      </c>
      <c r="H481" s="285">
        <v>0</v>
      </c>
      <c r="I481" s="285">
        <v>0</v>
      </c>
      <c r="J481" s="285">
        <v>0</v>
      </c>
      <c r="K481" s="285">
        <v>0</v>
      </c>
      <c r="L481" s="285">
        <v>0</v>
      </c>
      <c r="M481" s="285">
        <v>0</v>
      </c>
      <c r="N481" s="285">
        <v>0</v>
      </c>
      <c r="O481" s="285">
        <v>0</v>
      </c>
      <c r="P481" s="285">
        <v>0</v>
      </c>
      <c r="Q481" s="285">
        <v>43.95</v>
      </c>
      <c r="R481" s="285">
        <v>0</v>
      </c>
      <c r="S481" s="285">
        <v>350</v>
      </c>
      <c r="T481" s="285">
        <v>0</v>
      </c>
      <c r="U481" s="285">
        <v>0</v>
      </c>
      <c r="V481" s="285">
        <v>0</v>
      </c>
      <c r="W481" s="285">
        <v>0</v>
      </c>
      <c r="X481" s="285">
        <v>0</v>
      </c>
      <c r="Y481" s="285">
        <v>0</v>
      </c>
      <c r="Z481" s="285">
        <v>0</v>
      </c>
      <c r="AA481" s="285">
        <v>0</v>
      </c>
      <c r="AB481" s="285">
        <v>0</v>
      </c>
      <c r="AC481" s="285">
        <v>0</v>
      </c>
      <c r="AD481" s="285">
        <v>0</v>
      </c>
      <c r="AE481" s="285">
        <v>0</v>
      </c>
      <c r="AF481" s="285">
        <v>0</v>
      </c>
      <c r="AG481" s="285">
        <v>0</v>
      </c>
      <c r="AH481" s="285">
        <v>0</v>
      </c>
      <c r="AI481" s="285">
        <v>0</v>
      </c>
      <c r="AJ481" s="285">
        <v>0</v>
      </c>
      <c r="AK481" s="285">
        <v>0</v>
      </c>
      <c r="AL481" s="285">
        <v>0</v>
      </c>
      <c r="AM481" s="285">
        <v>0</v>
      </c>
      <c r="AN481" s="285">
        <v>0</v>
      </c>
      <c r="AO481" s="285">
        <v>0</v>
      </c>
      <c r="AP481" s="285">
        <v>0</v>
      </c>
      <c r="AQ481" s="285">
        <v>0</v>
      </c>
      <c r="AR481" s="285">
        <v>0</v>
      </c>
      <c r="AS481" s="285">
        <v>0</v>
      </c>
      <c r="AT481" s="285">
        <v>0</v>
      </c>
      <c r="AU481" s="285">
        <v>0</v>
      </c>
      <c r="AV481" s="285">
        <v>0</v>
      </c>
    </row>
    <row r="482" spans="1:48" x14ac:dyDescent="0.35">
      <c r="A482" s="285" t="s">
        <v>10</v>
      </c>
      <c r="B482" s="285">
        <v>1</v>
      </c>
      <c r="C482" s="285">
        <v>7500</v>
      </c>
      <c r="D482" s="285">
        <v>5</v>
      </c>
      <c r="E482" s="285" t="s">
        <v>478</v>
      </c>
      <c r="F482" s="285"/>
      <c r="G482" s="285">
        <v>0</v>
      </c>
      <c r="H482" s="285">
        <v>0</v>
      </c>
      <c r="I482" s="285">
        <v>0</v>
      </c>
      <c r="J482" s="285">
        <v>0</v>
      </c>
      <c r="K482" s="285">
        <v>0</v>
      </c>
      <c r="L482" s="285">
        <v>0</v>
      </c>
      <c r="M482" s="285">
        <v>0</v>
      </c>
      <c r="N482" s="285">
        <v>0</v>
      </c>
      <c r="O482" s="285">
        <v>0</v>
      </c>
      <c r="P482" s="285">
        <v>0</v>
      </c>
      <c r="Q482" s="285">
        <v>0</v>
      </c>
      <c r="R482" s="285">
        <v>0</v>
      </c>
      <c r="S482" s="285">
        <v>0</v>
      </c>
      <c r="T482" s="285">
        <v>0</v>
      </c>
      <c r="U482" s="285">
        <v>0</v>
      </c>
      <c r="V482" s="285">
        <v>0</v>
      </c>
      <c r="W482" s="285">
        <v>0</v>
      </c>
      <c r="X482" s="285">
        <v>0</v>
      </c>
      <c r="Y482" s="285">
        <v>0</v>
      </c>
      <c r="Z482" s="285">
        <v>0</v>
      </c>
      <c r="AA482" s="285">
        <v>0</v>
      </c>
      <c r="AB482" s="285">
        <v>0</v>
      </c>
      <c r="AC482" s="285">
        <v>0</v>
      </c>
      <c r="AD482" s="285">
        <v>0</v>
      </c>
      <c r="AE482" s="285">
        <v>0</v>
      </c>
      <c r="AF482" s="285">
        <v>0</v>
      </c>
      <c r="AG482" s="285">
        <v>0</v>
      </c>
      <c r="AH482" s="285">
        <v>0</v>
      </c>
      <c r="AI482" s="285">
        <v>0</v>
      </c>
      <c r="AJ482" s="285">
        <v>0</v>
      </c>
      <c r="AK482" s="285">
        <v>0</v>
      </c>
      <c r="AL482" s="285">
        <v>0</v>
      </c>
      <c r="AM482" s="285">
        <v>0</v>
      </c>
      <c r="AN482" s="285">
        <v>0</v>
      </c>
      <c r="AO482" s="285">
        <v>0</v>
      </c>
      <c r="AP482" s="285">
        <v>0</v>
      </c>
      <c r="AQ482" s="285">
        <v>0</v>
      </c>
      <c r="AR482" s="285">
        <v>0</v>
      </c>
      <c r="AS482" s="285">
        <v>0</v>
      </c>
      <c r="AT482" s="285">
        <v>0</v>
      </c>
      <c r="AU482" s="285">
        <v>0</v>
      </c>
      <c r="AV482" s="285">
        <v>0</v>
      </c>
    </row>
    <row r="483" spans="1:48" x14ac:dyDescent="0.35">
      <c r="A483" s="285" t="s">
        <v>10</v>
      </c>
      <c r="B483" s="285">
        <v>1</v>
      </c>
      <c r="C483" s="285">
        <v>7501</v>
      </c>
      <c r="D483" s="285">
        <v>5</v>
      </c>
      <c r="E483" s="285" t="s">
        <v>478</v>
      </c>
      <c r="F483" s="285"/>
      <c r="G483" s="285">
        <v>0</v>
      </c>
      <c r="H483" s="285">
        <v>0</v>
      </c>
      <c r="I483" s="285">
        <v>0</v>
      </c>
      <c r="J483" s="285">
        <v>0</v>
      </c>
      <c r="K483" s="285">
        <v>0</v>
      </c>
      <c r="L483" s="285">
        <v>0</v>
      </c>
      <c r="M483" s="285">
        <v>0</v>
      </c>
      <c r="N483" s="285">
        <v>0</v>
      </c>
      <c r="O483" s="285">
        <v>0</v>
      </c>
      <c r="P483" s="285">
        <v>0</v>
      </c>
      <c r="Q483" s="285">
        <v>0</v>
      </c>
      <c r="R483" s="285">
        <v>0</v>
      </c>
      <c r="S483" s="285">
        <v>0</v>
      </c>
      <c r="T483" s="285">
        <v>0</v>
      </c>
      <c r="U483" s="285">
        <v>0</v>
      </c>
      <c r="V483" s="285">
        <v>0</v>
      </c>
      <c r="W483" s="285">
        <v>0</v>
      </c>
      <c r="X483" s="285">
        <v>0</v>
      </c>
      <c r="Y483" s="285">
        <v>0</v>
      </c>
      <c r="Z483" s="285">
        <v>0</v>
      </c>
      <c r="AA483" s="285">
        <v>0</v>
      </c>
      <c r="AB483" s="285">
        <v>0</v>
      </c>
      <c r="AC483" s="285">
        <v>0</v>
      </c>
      <c r="AD483" s="285">
        <v>0</v>
      </c>
      <c r="AE483" s="285">
        <v>0</v>
      </c>
      <c r="AF483" s="285">
        <v>0</v>
      </c>
      <c r="AG483" s="285">
        <v>0</v>
      </c>
      <c r="AH483" s="285">
        <v>0</v>
      </c>
      <c r="AI483" s="285">
        <v>0</v>
      </c>
      <c r="AJ483" s="285">
        <v>0</v>
      </c>
      <c r="AK483" s="285">
        <v>0</v>
      </c>
      <c r="AL483" s="285">
        <v>0</v>
      </c>
      <c r="AM483" s="285">
        <v>0</v>
      </c>
      <c r="AN483" s="285">
        <v>0</v>
      </c>
      <c r="AO483" s="285">
        <v>0</v>
      </c>
      <c r="AP483" s="285">
        <v>0</v>
      </c>
      <c r="AQ483" s="285">
        <v>0</v>
      </c>
      <c r="AR483" s="285">
        <v>0</v>
      </c>
      <c r="AS483" s="285">
        <v>0</v>
      </c>
      <c r="AT483" s="285">
        <v>0</v>
      </c>
      <c r="AU483" s="285">
        <v>0</v>
      </c>
      <c r="AV483" s="285">
        <v>0</v>
      </c>
    </row>
    <row r="484" spans="1:48" x14ac:dyDescent="0.35">
      <c r="A484" s="285" t="s">
        <v>10</v>
      </c>
      <c r="B484" s="285">
        <v>1</v>
      </c>
      <c r="C484" s="285">
        <v>7502</v>
      </c>
      <c r="D484" s="285">
        <v>5</v>
      </c>
      <c r="E484" s="285" t="s">
        <v>478</v>
      </c>
      <c r="F484" s="285"/>
      <c r="G484" s="285">
        <v>0</v>
      </c>
      <c r="H484" s="285">
        <v>0</v>
      </c>
      <c r="I484" s="285">
        <v>0</v>
      </c>
      <c r="J484" s="285">
        <v>0</v>
      </c>
      <c r="K484" s="285">
        <v>0</v>
      </c>
      <c r="L484" s="285">
        <v>0</v>
      </c>
      <c r="M484" s="285">
        <v>0</v>
      </c>
      <c r="N484" s="285">
        <v>0</v>
      </c>
      <c r="O484" s="285">
        <v>0</v>
      </c>
      <c r="P484" s="285">
        <v>0</v>
      </c>
      <c r="Q484" s="285">
        <v>0</v>
      </c>
      <c r="R484" s="285">
        <v>0</v>
      </c>
      <c r="S484" s="285">
        <v>0</v>
      </c>
      <c r="T484" s="285">
        <v>0</v>
      </c>
      <c r="U484" s="285">
        <v>0</v>
      </c>
      <c r="V484" s="285">
        <v>0</v>
      </c>
      <c r="W484" s="285">
        <v>0</v>
      </c>
      <c r="X484" s="285">
        <v>0</v>
      </c>
      <c r="Y484" s="285">
        <v>0</v>
      </c>
      <c r="Z484" s="285">
        <v>0</v>
      </c>
      <c r="AA484" s="285">
        <v>0</v>
      </c>
      <c r="AB484" s="285">
        <v>0</v>
      </c>
      <c r="AC484" s="285">
        <v>0</v>
      </c>
      <c r="AD484" s="285">
        <v>0</v>
      </c>
      <c r="AE484" s="285">
        <v>0</v>
      </c>
      <c r="AF484" s="285">
        <v>0</v>
      </c>
      <c r="AG484" s="285">
        <v>0</v>
      </c>
      <c r="AH484" s="285">
        <v>0</v>
      </c>
      <c r="AI484" s="285">
        <v>0</v>
      </c>
      <c r="AJ484" s="285">
        <v>0</v>
      </c>
      <c r="AK484" s="285">
        <v>0</v>
      </c>
      <c r="AL484" s="285">
        <v>0</v>
      </c>
      <c r="AM484" s="285">
        <v>0</v>
      </c>
      <c r="AN484" s="285">
        <v>0</v>
      </c>
      <c r="AO484" s="285">
        <v>0</v>
      </c>
      <c r="AP484" s="285">
        <v>0</v>
      </c>
      <c r="AQ484" s="285">
        <v>0</v>
      </c>
      <c r="AR484" s="285">
        <v>0</v>
      </c>
      <c r="AS484" s="285">
        <v>0</v>
      </c>
      <c r="AT484" s="285">
        <v>0</v>
      </c>
      <c r="AU484" s="285">
        <v>0</v>
      </c>
      <c r="AV484" s="285">
        <v>0</v>
      </c>
    </row>
    <row r="485" spans="1:48" x14ac:dyDescent="0.35">
      <c r="A485" s="285" t="s">
        <v>10</v>
      </c>
      <c r="B485" s="285">
        <v>1</v>
      </c>
      <c r="C485" s="285">
        <v>7503</v>
      </c>
      <c r="D485" s="285">
        <v>5</v>
      </c>
      <c r="E485" s="285" t="s">
        <v>478</v>
      </c>
      <c r="F485" s="285"/>
      <c r="G485" s="285">
        <v>0</v>
      </c>
      <c r="H485" s="285">
        <v>0</v>
      </c>
      <c r="I485" s="285">
        <v>0</v>
      </c>
      <c r="J485" s="285">
        <v>0</v>
      </c>
      <c r="K485" s="285">
        <v>0</v>
      </c>
      <c r="L485" s="285">
        <v>0</v>
      </c>
      <c r="M485" s="285">
        <v>0</v>
      </c>
      <c r="N485" s="285">
        <v>0</v>
      </c>
      <c r="O485" s="285">
        <v>0</v>
      </c>
      <c r="P485" s="285">
        <v>0</v>
      </c>
      <c r="Q485" s="285">
        <v>0</v>
      </c>
      <c r="R485" s="285">
        <v>0</v>
      </c>
      <c r="S485" s="285">
        <v>0</v>
      </c>
      <c r="T485" s="285">
        <v>0</v>
      </c>
      <c r="U485" s="285">
        <v>0</v>
      </c>
      <c r="V485" s="285">
        <v>0</v>
      </c>
      <c r="W485" s="285">
        <v>0</v>
      </c>
      <c r="X485" s="285">
        <v>0</v>
      </c>
      <c r="Y485" s="285">
        <v>0</v>
      </c>
      <c r="Z485" s="285">
        <v>0</v>
      </c>
      <c r="AA485" s="285">
        <v>0</v>
      </c>
      <c r="AB485" s="285">
        <v>0</v>
      </c>
      <c r="AC485" s="285">
        <v>0</v>
      </c>
      <c r="AD485" s="285">
        <v>0</v>
      </c>
      <c r="AE485" s="285">
        <v>0</v>
      </c>
      <c r="AF485" s="285">
        <v>0</v>
      </c>
      <c r="AG485" s="285">
        <v>0</v>
      </c>
      <c r="AH485" s="285">
        <v>0</v>
      </c>
      <c r="AI485" s="285">
        <v>0</v>
      </c>
      <c r="AJ485" s="285">
        <v>0</v>
      </c>
      <c r="AK485" s="285">
        <v>0</v>
      </c>
      <c r="AL485" s="285">
        <v>0</v>
      </c>
      <c r="AM485" s="285">
        <v>0</v>
      </c>
      <c r="AN485" s="285">
        <v>0</v>
      </c>
      <c r="AO485" s="285">
        <v>0</v>
      </c>
      <c r="AP485" s="285">
        <v>0</v>
      </c>
      <c r="AQ485" s="285">
        <v>0</v>
      </c>
      <c r="AR485" s="285">
        <v>0</v>
      </c>
      <c r="AS485" s="285">
        <v>0</v>
      </c>
      <c r="AT485" s="285">
        <v>0</v>
      </c>
      <c r="AU485" s="285">
        <v>0</v>
      </c>
      <c r="AV485" s="285">
        <v>0</v>
      </c>
    </row>
    <row r="486" spans="1:48" x14ac:dyDescent="0.35">
      <c r="A486" s="285" t="s">
        <v>10</v>
      </c>
      <c r="B486" s="285">
        <v>1</v>
      </c>
      <c r="C486" s="285">
        <v>7504</v>
      </c>
      <c r="D486" s="285">
        <v>5</v>
      </c>
      <c r="E486" s="285" t="s">
        <v>382</v>
      </c>
      <c r="F486" s="285"/>
      <c r="G486" s="285">
        <v>0</v>
      </c>
      <c r="H486" s="285">
        <v>0</v>
      </c>
      <c r="I486" s="285">
        <v>0</v>
      </c>
      <c r="J486" s="285">
        <v>0</v>
      </c>
      <c r="K486" s="285">
        <v>0</v>
      </c>
      <c r="L486" s="285">
        <v>0</v>
      </c>
      <c r="M486" s="285">
        <v>0</v>
      </c>
      <c r="N486" s="285">
        <v>0</v>
      </c>
      <c r="O486" s="285">
        <v>0</v>
      </c>
      <c r="P486" s="285">
        <v>0</v>
      </c>
      <c r="Q486" s="285">
        <v>0</v>
      </c>
      <c r="R486" s="285">
        <v>0</v>
      </c>
      <c r="S486" s="285">
        <v>0</v>
      </c>
      <c r="T486" s="285">
        <v>0</v>
      </c>
      <c r="U486" s="285">
        <v>0</v>
      </c>
      <c r="V486" s="285">
        <v>0</v>
      </c>
      <c r="W486" s="285">
        <v>0</v>
      </c>
      <c r="X486" s="285">
        <v>0</v>
      </c>
      <c r="Y486" s="285">
        <v>0</v>
      </c>
      <c r="Z486" s="285">
        <v>0</v>
      </c>
      <c r="AA486" s="285">
        <v>0</v>
      </c>
      <c r="AB486" s="285">
        <v>0</v>
      </c>
      <c r="AC486" s="285">
        <v>0</v>
      </c>
      <c r="AD486" s="285">
        <v>0</v>
      </c>
      <c r="AE486" s="285">
        <v>0</v>
      </c>
      <c r="AF486" s="285">
        <v>0</v>
      </c>
      <c r="AG486" s="285">
        <v>0</v>
      </c>
      <c r="AH486" s="285">
        <v>0</v>
      </c>
      <c r="AI486" s="285">
        <v>0</v>
      </c>
      <c r="AJ486" s="285">
        <v>0</v>
      </c>
      <c r="AK486" s="285">
        <v>0</v>
      </c>
      <c r="AL486" s="285">
        <v>0</v>
      </c>
      <c r="AM486" s="285">
        <v>0</v>
      </c>
      <c r="AN486" s="285">
        <v>0</v>
      </c>
      <c r="AO486" s="285">
        <v>0</v>
      </c>
      <c r="AP486" s="285">
        <v>0</v>
      </c>
      <c r="AQ486" s="285">
        <v>0</v>
      </c>
      <c r="AR486" s="285">
        <v>0</v>
      </c>
      <c r="AS486" s="285">
        <v>0</v>
      </c>
      <c r="AT486" s="285">
        <v>0</v>
      </c>
      <c r="AU486" s="285">
        <v>0</v>
      </c>
      <c r="AV486" s="285">
        <v>0</v>
      </c>
    </row>
    <row r="487" spans="1:48" x14ac:dyDescent="0.35">
      <c r="A487" s="285" t="s">
        <v>10</v>
      </c>
      <c r="B487" s="285">
        <v>1</v>
      </c>
      <c r="C487" s="285">
        <v>7505</v>
      </c>
      <c r="D487" s="285">
        <v>5</v>
      </c>
      <c r="E487" s="285" t="s">
        <v>479</v>
      </c>
      <c r="F487" s="285"/>
      <c r="G487" s="285">
        <v>0</v>
      </c>
      <c r="H487" s="285">
        <v>0</v>
      </c>
      <c r="I487" s="285">
        <v>0</v>
      </c>
      <c r="J487" s="285">
        <v>0</v>
      </c>
      <c r="K487" s="285">
        <v>0</v>
      </c>
      <c r="L487" s="285">
        <v>0</v>
      </c>
      <c r="M487" s="285">
        <v>0</v>
      </c>
      <c r="N487" s="285">
        <v>375</v>
      </c>
      <c r="O487" s="285">
        <v>0</v>
      </c>
      <c r="P487" s="285">
        <v>0</v>
      </c>
      <c r="Q487" s="285">
        <v>0</v>
      </c>
      <c r="R487" s="285">
        <v>0</v>
      </c>
      <c r="S487" s="285">
        <v>0</v>
      </c>
      <c r="T487" s="285">
        <v>0</v>
      </c>
      <c r="U487" s="285">
        <v>0</v>
      </c>
      <c r="V487" s="285">
        <v>0</v>
      </c>
      <c r="W487" s="285">
        <v>0</v>
      </c>
      <c r="X487" s="285">
        <v>0</v>
      </c>
      <c r="Y487" s="285">
        <v>0</v>
      </c>
      <c r="Z487" s="285">
        <v>0</v>
      </c>
      <c r="AA487" s="285">
        <v>0</v>
      </c>
      <c r="AB487" s="285">
        <v>0</v>
      </c>
      <c r="AC487" s="285">
        <v>0</v>
      </c>
      <c r="AD487" s="285">
        <v>0</v>
      </c>
      <c r="AE487" s="285">
        <v>0</v>
      </c>
      <c r="AF487" s="285">
        <v>0</v>
      </c>
      <c r="AG487" s="285">
        <v>0</v>
      </c>
      <c r="AH487" s="285">
        <v>0</v>
      </c>
      <c r="AI487" s="285">
        <v>0</v>
      </c>
      <c r="AJ487" s="285">
        <v>0</v>
      </c>
      <c r="AK487" s="285">
        <v>0</v>
      </c>
      <c r="AL487" s="285">
        <v>0</v>
      </c>
      <c r="AM487" s="285">
        <v>0</v>
      </c>
      <c r="AN487" s="285">
        <v>0</v>
      </c>
      <c r="AO487" s="285">
        <v>0</v>
      </c>
      <c r="AP487" s="285">
        <v>0</v>
      </c>
      <c r="AQ487" s="285">
        <v>0</v>
      </c>
      <c r="AR487" s="285">
        <v>0</v>
      </c>
      <c r="AS487" s="285">
        <v>0</v>
      </c>
      <c r="AT487" s="285">
        <v>0</v>
      </c>
      <c r="AU487" s="285">
        <v>0</v>
      </c>
      <c r="AV487" s="285">
        <v>0</v>
      </c>
    </row>
    <row r="488" spans="1:48" x14ac:dyDescent="0.35">
      <c r="A488" s="285" t="s">
        <v>10</v>
      </c>
      <c r="B488" s="285">
        <v>1</v>
      </c>
      <c r="C488" s="285">
        <v>7506</v>
      </c>
      <c r="D488" s="285">
        <v>5</v>
      </c>
      <c r="E488" s="285" t="s">
        <v>480</v>
      </c>
      <c r="F488" s="285"/>
      <c r="G488" s="285">
        <v>0</v>
      </c>
      <c r="H488" s="285">
        <v>0</v>
      </c>
      <c r="I488" s="285">
        <v>0</v>
      </c>
      <c r="J488" s="285">
        <v>0</v>
      </c>
      <c r="K488" s="285">
        <v>0</v>
      </c>
      <c r="L488" s="285">
        <v>88.2</v>
      </c>
      <c r="M488" s="285">
        <v>0</v>
      </c>
      <c r="N488" s="285">
        <v>0</v>
      </c>
      <c r="O488" s="285">
        <v>0</v>
      </c>
      <c r="P488" s="285">
        <v>0</v>
      </c>
      <c r="Q488" s="285">
        <v>156.07</v>
      </c>
      <c r="R488" s="285">
        <v>231.77</v>
      </c>
      <c r="S488" s="285">
        <v>344.95</v>
      </c>
      <c r="T488" s="285">
        <v>0</v>
      </c>
      <c r="U488" s="285">
        <v>0</v>
      </c>
      <c r="V488" s="285">
        <v>0</v>
      </c>
      <c r="W488" s="285">
        <v>0</v>
      </c>
      <c r="X488" s="285">
        <v>0</v>
      </c>
      <c r="Y488" s="285">
        <v>0</v>
      </c>
      <c r="Z488" s="285">
        <v>0</v>
      </c>
      <c r="AA488" s="285">
        <v>75</v>
      </c>
      <c r="AB488" s="285">
        <v>0</v>
      </c>
      <c r="AC488" s="285">
        <v>0</v>
      </c>
      <c r="AD488" s="285">
        <v>485.25</v>
      </c>
      <c r="AE488" s="285">
        <v>225</v>
      </c>
      <c r="AF488" s="285">
        <v>0</v>
      </c>
      <c r="AG488" s="285">
        <v>0</v>
      </c>
      <c r="AH488" s="285">
        <v>0</v>
      </c>
      <c r="AI488" s="285">
        <v>0</v>
      </c>
      <c r="AJ488" s="285">
        <v>0</v>
      </c>
      <c r="AK488" s="285">
        <v>0</v>
      </c>
      <c r="AL488" s="285">
        <v>0</v>
      </c>
      <c r="AM488" s="285">
        <v>75</v>
      </c>
      <c r="AN488" s="285">
        <v>0</v>
      </c>
      <c r="AO488" s="285">
        <v>0</v>
      </c>
      <c r="AP488" s="285">
        <v>0</v>
      </c>
      <c r="AQ488" s="285">
        <v>0</v>
      </c>
      <c r="AR488" s="285">
        <v>0</v>
      </c>
      <c r="AS488" s="285">
        <v>0</v>
      </c>
      <c r="AT488" s="285">
        <v>0</v>
      </c>
      <c r="AU488" s="285">
        <v>0</v>
      </c>
      <c r="AV488" s="285">
        <v>0</v>
      </c>
    </row>
    <row r="489" spans="1:48" x14ac:dyDescent="0.35">
      <c r="A489" s="285" t="s">
        <v>10</v>
      </c>
      <c r="B489" s="285">
        <v>1</v>
      </c>
      <c r="C489" s="285">
        <v>7507</v>
      </c>
      <c r="D489" s="285">
        <v>5</v>
      </c>
      <c r="E489" s="285" t="s">
        <v>150</v>
      </c>
      <c r="F489" s="285"/>
      <c r="G489" s="285">
        <v>0</v>
      </c>
      <c r="H489" s="285">
        <v>0</v>
      </c>
      <c r="I489" s="285">
        <v>0</v>
      </c>
      <c r="J489" s="285">
        <v>0</v>
      </c>
      <c r="K489" s="285">
        <v>0</v>
      </c>
      <c r="L489" s="285">
        <v>0</v>
      </c>
      <c r="M489" s="285">
        <v>0</v>
      </c>
      <c r="N489" s="285">
        <v>0</v>
      </c>
      <c r="O489" s="285">
        <v>0</v>
      </c>
      <c r="P489" s="285">
        <v>0</v>
      </c>
      <c r="Q489" s="285">
        <v>0</v>
      </c>
      <c r="R489" s="285">
        <v>0</v>
      </c>
      <c r="S489" s="285">
        <v>0</v>
      </c>
      <c r="T489" s="285">
        <v>0</v>
      </c>
      <c r="U489" s="285">
        <v>0</v>
      </c>
      <c r="V489" s="285">
        <v>0</v>
      </c>
      <c r="W489" s="285">
        <v>0</v>
      </c>
      <c r="X489" s="285">
        <v>0</v>
      </c>
      <c r="Y489" s="285">
        <v>0</v>
      </c>
      <c r="Z489" s="285">
        <v>0</v>
      </c>
      <c r="AA489" s="285">
        <v>0</v>
      </c>
      <c r="AB489" s="285">
        <v>0</v>
      </c>
      <c r="AC489" s="285">
        <v>0</v>
      </c>
      <c r="AD489" s="285">
        <v>0</v>
      </c>
      <c r="AE489" s="285">
        <v>0</v>
      </c>
      <c r="AF489" s="285">
        <v>0</v>
      </c>
      <c r="AG489" s="285">
        <v>0</v>
      </c>
      <c r="AH489" s="285">
        <v>0</v>
      </c>
      <c r="AI489" s="285">
        <v>0</v>
      </c>
      <c r="AJ489" s="285">
        <v>0</v>
      </c>
      <c r="AK489" s="285">
        <v>0</v>
      </c>
      <c r="AL489" s="285">
        <v>0</v>
      </c>
      <c r="AM489" s="285">
        <v>0</v>
      </c>
      <c r="AN489" s="285">
        <v>0</v>
      </c>
      <c r="AO489" s="285">
        <v>0</v>
      </c>
      <c r="AP489" s="285">
        <v>0</v>
      </c>
      <c r="AQ489" s="285">
        <v>0</v>
      </c>
      <c r="AR489" s="285">
        <v>0</v>
      </c>
      <c r="AS489" s="285">
        <v>0</v>
      </c>
      <c r="AT489" s="285">
        <v>0</v>
      </c>
      <c r="AU489" s="285">
        <v>0</v>
      </c>
      <c r="AV489" s="285">
        <v>0</v>
      </c>
    </row>
    <row r="490" spans="1:48" x14ac:dyDescent="0.35">
      <c r="A490" s="285" t="s">
        <v>10</v>
      </c>
      <c r="B490" s="285">
        <v>1</v>
      </c>
      <c r="C490" s="285">
        <v>7508</v>
      </c>
      <c r="D490" s="285">
        <v>5</v>
      </c>
      <c r="E490" s="285" t="s">
        <v>481</v>
      </c>
      <c r="F490" s="285"/>
      <c r="G490" s="285">
        <v>0</v>
      </c>
      <c r="H490" s="285">
        <v>0</v>
      </c>
      <c r="I490" s="285">
        <v>0</v>
      </c>
      <c r="J490" s="285">
        <v>0</v>
      </c>
      <c r="K490" s="285">
        <v>0</v>
      </c>
      <c r="L490" s="285">
        <v>0</v>
      </c>
      <c r="M490" s="285">
        <v>0</v>
      </c>
      <c r="N490" s="285">
        <v>0</v>
      </c>
      <c r="O490" s="285">
        <v>0</v>
      </c>
      <c r="P490" s="285">
        <v>0</v>
      </c>
      <c r="Q490" s="285">
        <v>184.95</v>
      </c>
      <c r="R490" s="285">
        <v>0</v>
      </c>
      <c r="S490" s="285">
        <v>0</v>
      </c>
      <c r="T490" s="285">
        <v>0</v>
      </c>
      <c r="U490" s="285">
        <v>0</v>
      </c>
      <c r="V490" s="285">
        <v>0</v>
      </c>
      <c r="W490" s="285">
        <v>0</v>
      </c>
      <c r="X490" s="285">
        <v>0</v>
      </c>
      <c r="Y490" s="285">
        <v>0</v>
      </c>
      <c r="Z490" s="285">
        <v>0</v>
      </c>
      <c r="AA490" s="285">
        <v>0</v>
      </c>
      <c r="AB490" s="285">
        <v>0</v>
      </c>
      <c r="AC490" s="285">
        <v>0</v>
      </c>
      <c r="AD490" s="285">
        <v>0</v>
      </c>
      <c r="AE490" s="285">
        <v>0</v>
      </c>
      <c r="AF490" s="285">
        <v>0</v>
      </c>
      <c r="AG490" s="285">
        <v>0</v>
      </c>
      <c r="AH490" s="285">
        <v>0</v>
      </c>
      <c r="AI490" s="285">
        <v>0</v>
      </c>
      <c r="AJ490" s="285">
        <v>0</v>
      </c>
      <c r="AK490" s="285">
        <v>0</v>
      </c>
      <c r="AL490" s="285">
        <v>0</v>
      </c>
      <c r="AM490" s="285">
        <v>0</v>
      </c>
      <c r="AN490" s="285">
        <v>0</v>
      </c>
      <c r="AO490" s="285">
        <v>0</v>
      </c>
      <c r="AP490" s="285">
        <v>0</v>
      </c>
      <c r="AQ490" s="285">
        <v>0</v>
      </c>
      <c r="AR490" s="285">
        <v>0</v>
      </c>
      <c r="AS490" s="285">
        <v>0</v>
      </c>
      <c r="AT490" s="285">
        <v>0</v>
      </c>
      <c r="AU490" s="285">
        <v>0</v>
      </c>
      <c r="AV490" s="285">
        <v>0</v>
      </c>
    </row>
    <row r="491" spans="1:48" x14ac:dyDescent="0.35">
      <c r="A491" s="285" t="s">
        <v>10</v>
      </c>
      <c r="B491" s="285">
        <v>1</v>
      </c>
      <c r="C491" s="285">
        <v>7600</v>
      </c>
      <c r="D491" s="285">
        <v>5</v>
      </c>
      <c r="E491" s="285" t="s">
        <v>482</v>
      </c>
      <c r="F491" s="285"/>
      <c r="G491" s="285">
        <v>0</v>
      </c>
      <c r="H491" s="285">
        <v>0</v>
      </c>
      <c r="I491" s="285">
        <v>0</v>
      </c>
      <c r="J491" s="285">
        <v>0</v>
      </c>
      <c r="K491" s="285">
        <v>0</v>
      </c>
      <c r="L491" s="285">
        <v>0</v>
      </c>
      <c r="M491" s="285">
        <v>0</v>
      </c>
      <c r="N491" s="285">
        <v>0</v>
      </c>
      <c r="O491" s="285">
        <v>0</v>
      </c>
      <c r="P491" s="285">
        <v>0</v>
      </c>
      <c r="Q491" s="285">
        <v>100</v>
      </c>
      <c r="R491" s="285">
        <v>0</v>
      </c>
      <c r="S491" s="285">
        <v>159.6</v>
      </c>
      <c r="T491" s="285">
        <v>0</v>
      </c>
      <c r="U491" s="285">
        <v>0</v>
      </c>
      <c r="V491" s="285">
        <v>0</v>
      </c>
      <c r="W491" s="285">
        <v>0</v>
      </c>
      <c r="X491" s="285">
        <v>0</v>
      </c>
      <c r="Y491" s="285">
        <v>0</v>
      </c>
      <c r="Z491" s="285">
        <v>1182.29</v>
      </c>
      <c r="AA491" s="285">
        <v>169.55</v>
      </c>
      <c r="AB491" s="285">
        <v>0</v>
      </c>
      <c r="AC491" s="285">
        <v>0</v>
      </c>
      <c r="AD491" s="285">
        <v>0</v>
      </c>
      <c r="AE491" s="285">
        <v>1278.7</v>
      </c>
      <c r="AF491" s="285">
        <v>0</v>
      </c>
      <c r="AG491" s="285">
        <v>117.36</v>
      </c>
      <c r="AH491" s="285">
        <v>0</v>
      </c>
      <c r="AI491" s="285">
        <v>0</v>
      </c>
      <c r="AJ491" s="285">
        <v>0</v>
      </c>
      <c r="AK491" s="285">
        <v>0</v>
      </c>
      <c r="AL491" s="285">
        <v>0</v>
      </c>
      <c r="AM491" s="285">
        <v>0</v>
      </c>
      <c r="AN491" s="285">
        <v>922.11</v>
      </c>
      <c r="AO491" s="285">
        <v>271.47000000000003</v>
      </c>
      <c r="AP491" s="285">
        <v>240</v>
      </c>
      <c r="AQ491" s="285">
        <v>0</v>
      </c>
      <c r="AR491" s="285">
        <v>0</v>
      </c>
      <c r="AS491" s="285">
        <v>0</v>
      </c>
      <c r="AT491" s="285">
        <v>0</v>
      </c>
      <c r="AU491" s="285">
        <v>0</v>
      </c>
      <c r="AV491" s="285">
        <v>0</v>
      </c>
    </row>
    <row r="492" spans="1:48" x14ac:dyDescent="0.35">
      <c r="A492" s="285" t="s">
        <v>10</v>
      </c>
      <c r="B492" s="285">
        <v>1</v>
      </c>
      <c r="C492" s="285">
        <v>7602</v>
      </c>
      <c r="D492" s="285">
        <v>5</v>
      </c>
      <c r="E492" s="285" t="s">
        <v>478</v>
      </c>
      <c r="F492" s="285"/>
      <c r="G492" s="285">
        <v>0</v>
      </c>
      <c r="H492" s="285">
        <v>0</v>
      </c>
      <c r="I492" s="285">
        <v>0</v>
      </c>
      <c r="J492" s="285">
        <v>0</v>
      </c>
      <c r="K492" s="285">
        <v>0</v>
      </c>
      <c r="L492" s="285">
        <v>0</v>
      </c>
      <c r="M492" s="285">
        <v>0</v>
      </c>
      <c r="N492" s="285">
        <v>0</v>
      </c>
      <c r="O492" s="285">
        <v>0</v>
      </c>
      <c r="P492" s="285">
        <v>0</v>
      </c>
      <c r="Q492" s="285">
        <v>0</v>
      </c>
      <c r="R492" s="285">
        <v>0</v>
      </c>
      <c r="S492" s="285">
        <v>0</v>
      </c>
      <c r="T492" s="285">
        <v>0</v>
      </c>
      <c r="U492" s="285">
        <v>0</v>
      </c>
      <c r="V492" s="285">
        <v>0</v>
      </c>
      <c r="W492" s="285">
        <v>0</v>
      </c>
      <c r="X492" s="285">
        <v>0</v>
      </c>
      <c r="Y492" s="285">
        <v>0</v>
      </c>
      <c r="Z492" s="285">
        <v>0</v>
      </c>
      <c r="AA492" s="285">
        <v>0</v>
      </c>
      <c r="AB492" s="285">
        <v>0</v>
      </c>
      <c r="AC492" s="285">
        <v>0</v>
      </c>
      <c r="AD492" s="285">
        <v>0</v>
      </c>
      <c r="AE492" s="285">
        <v>0</v>
      </c>
      <c r="AF492" s="285">
        <v>0</v>
      </c>
      <c r="AG492" s="285">
        <v>0</v>
      </c>
      <c r="AH492" s="285">
        <v>0</v>
      </c>
      <c r="AI492" s="285">
        <v>0</v>
      </c>
      <c r="AJ492" s="285">
        <v>0</v>
      </c>
      <c r="AK492" s="285">
        <v>0</v>
      </c>
      <c r="AL492" s="285">
        <v>0</v>
      </c>
      <c r="AM492" s="285">
        <v>0</v>
      </c>
      <c r="AN492" s="285">
        <v>0</v>
      </c>
      <c r="AO492" s="285">
        <v>0</v>
      </c>
      <c r="AP492" s="285">
        <v>0</v>
      </c>
      <c r="AQ492" s="285">
        <v>0</v>
      </c>
      <c r="AR492" s="285">
        <v>0</v>
      </c>
      <c r="AS492" s="285">
        <v>0</v>
      </c>
      <c r="AT492" s="285">
        <v>0</v>
      </c>
      <c r="AU492" s="285">
        <v>0</v>
      </c>
      <c r="AV492" s="285">
        <v>0</v>
      </c>
    </row>
    <row r="493" spans="1:48" x14ac:dyDescent="0.35">
      <c r="A493" s="285" t="s">
        <v>10</v>
      </c>
      <c r="B493" s="285">
        <v>1</v>
      </c>
      <c r="C493" s="285">
        <v>7603</v>
      </c>
      <c r="D493" s="285">
        <v>5</v>
      </c>
      <c r="E493" s="285" t="s">
        <v>478</v>
      </c>
      <c r="F493" s="285"/>
      <c r="G493" s="285">
        <v>0</v>
      </c>
      <c r="H493" s="285">
        <v>0</v>
      </c>
      <c r="I493" s="285">
        <v>0</v>
      </c>
      <c r="J493" s="285">
        <v>0</v>
      </c>
      <c r="K493" s="285">
        <v>0</v>
      </c>
      <c r="L493" s="285">
        <v>0</v>
      </c>
      <c r="M493" s="285">
        <v>0</v>
      </c>
      <c r="N493" s="285">
        <v>0</v>
      </c>
      <c r="O493" s="285">
        <v>0</v>
      </c>
      <c r="P493" s="285">
        <v>0</v>
      </c>
      <c r="Q493" s="285">
        <v>0</v>
      </c>
      <c r="R493" s="285">
        <v>0</v>
      </c>
      <c r="S493" s="285">
        <v>0</v>
      </c>
      <c r="T493" s="285">
        <v>0</v>
      </c>
      <c r="U493" s="285">
        <v>0</v>
      </c>
      <c r="V493" s="285">
        <v>0</v>
      </c>
      <c r="W493" s="285">
        <v>0</v>
      </c>
      <c r="X493" s="285">
        <v>0</v>
      </c>
      <c r="Y493" s="285">
        <v>0</v>
      </c>
      <c r="Z493" s="285">
        <v>0</v>
      </c>
      <c r="AA493" s="285">
        <v>0</v>
      </c>
      <c r="AB493" s="285">
        <v>0</v>
      </c>
      <c r="AC493" s="285">
        <v>0</v>
      </c>
      <c r="AD493" s="285">
        <v>0</v>
      </c>
      <c r="AE493" s="285">
        <v>0</v>
      </c>
      <c r="AF493" s="285">
        <v>0</v>
      </c>
      <c r="AG493" s="285">
        <v>0</v>
      </c>
      <c r="AH493" s="285">
        <v>0</v>
      </c>
      <c r="AI493" s="285">
        <v>0</v>
      </c>
      <c r="AJ493" s="285">
        <v>0</v>
      </c>
      <c r="AK493" s="285">
        <v>0</v>
      </c>
      <c r="AL493" s="285">
        <v>0</v>
      </c>
      <c r="AM493" s="285">
        <v>0</v>
      </c>
      <c r="AN493" s="285">
        <v>0</v>
      </c>
      <c r="AO493" s="285">
        <v>0</v>
      </c>
      <c r="AP493" s="285">
        <v>0</v>
      </c>
      <c r="AQ493" s="285">
        <v>0</v>
      </c>
      <c r="AR493" s="285">
        <v>0</v>
      </c>
      <c r="AS493" s="285">
        <v>0</v>
      </c>
      <c r="AT493" s="285">
        <v>0</v>
      </c>
      <c r="AU493" s="285">
        <v>0</v>
      </c>
      <c r="AV493" s="285">
        <v>0</v>
      </c>
    </row>
    <row r="494" spans="1:48" x14ac:dyDescent="0.35">
      <c r="A494" s="285" t="s">
        <v>10</v>
      </c>
      <c r="B494" s="285">
        <v>1</v>
      </c>
      <c r="C494" s="285">
        <v>7604</v>
      </c>
      <c r="D494" s="285">
        <v>5</v>
      </c>
      <c r="E494" s="285" t="s">
        <v>483</v>
      </c>
      <c r="F494" s="285"/>
      <c r="G494" s="285">
        <v>0</v>
      </c>
      <c r="H494" s="285">
        <v>0</v>
      </c>
      <c r="I494" s="285">
        <v>0</v>
      </c>
      <c r="J494" s="285">
        <v>0</v>
      </c>
      <c r="K494" s="285">
        <v>0</v>
      </c>
      <c r="L494" s="285">
        <v>0</v>
      </c>
      <c r="M494" s="285">
        <v>0</v>
      </c>
      <c r="N494" s="285">
        <v>0</v>
      </c>
      <c r="O494" s="285">
        <v>0</v>
      </c>
      <c r="P494" s="285">
        <v>0</v>
      </c>
      <c r="Q494" s="285">
        <v>71.44</v>
      </c>
      <c r="R494" s="285">
        <v>0</v>
      </c>
      <c r="S494" s="285">
        <v>0</v>
      </c>
      <c r="T494" s="285">
        <v>0</v>
      </c>
      <c r="U494" s="285">
        <v>0</v>
      </c>
      <c r="V494" s="285">
        <v>0</v>
      </c>
      <c r="W494" s="285">
        <v>0</v>
      </c>
      <c r="X494" s="285">
        <v>0</v>
      </c>
      <c r="Y494" s="285">
        <v>0</v>
      </c>
      <c r="Z494" s="285">
        <v>0</v>
      </c>
      <c r="AA494" s="285">
        <v>0</v>
      </c>
      <c r="AB494" s="285">
        <v>0</v>
      </c>
      <c r="AC494" s="285">
        <v>0</v>
      </c>
      <c r="AD494" s="285">
        <v>0</v>
      </c>
      <c r="AE494" s="285">
        <v>0</v>
      </c>
      <c r="AF494" s="285">
        <v>0</v>
      </c>
      <c r="AG494" s="285">
        <v>0</v>
      </c>
      <c r="AH494" s="285">
        <v>0</v>
      </c>
      <c r="AI494" s="285">
        <v>0</v>
      </c>
      <c r="AJ494" s="285">
        <v>0</v>
      </c>
      <c r="AK494" s="285">
        <v>0</v>
      </c>
      <c r="AL494" s="285">
        <v>0</v>
      </c>
      <c r="AM494" s="285">
        <v>0</v>
      </c>
      <c r="AN494" s="285">
        <v>0</v>
      </c>
      <c r="AO494" s="285">
        <v>0</v>
      </c>
      <c r="AP494" s="285">
        <v>0</v>
      </c>
      <c r="AQ494" s="285">
        <v>0</v>
      </c>
      <c r="AR494" s="285">
        <v>0</v>
      </c>
      <c r="AS494" s="285">
        <v>0</v>
      </c>
      <c r="AT494" s="285">
        <v>0</v>
      </c>
      <c r="AU494" s="285">
        <v>0</v>
      </c>
      <c r="AV494" s="285">
        <v>0</v>
      </c>
    </row>
    <row r="495" spans="1:48" x14ac:dyDescent="0.35">
      <c r="A495" s="285" t="s">
        <v>10</v>
      </c>
      <c r="B495" s="285">
        <v>1</v>
      </c>
      <c r="C495" s="285">
        <v>7605</v>
      </c>
      <c r="D495" s="285">
        <v>5</v>
      </c>
      <c r="E495" s="285" t="s">
        <v>478</v>
      </c>
      <c r="F495" s="285"/>
      <c r="G495" s="285">
        <v>0</v>
      </c>
      <c r="H495" s="285">
        <v>0</v>
      </c>
      <c r="I495" s="285">
        <v>0</v>
      </c>
      <c r="J495" s="285">
        <v>0</v>
      </c>
      <c r="K495" s="285">
        <v>0</v>
      </c>
      <c r="L495" s="285">
        <v>0</v>
      </c>
      <c r="M495" s="285">
        <v>0</v>
      </c>
      <c r="N495" s="285">
        <v>0</v>
      </c>
      <c r="O495" s="285">
        <v>0</v>
      </c>
      <c r="P495" s="285">
        <v>0</v>
      </c>
      <c r="Q495" s="285">
        <v>0</v>
      </c>
      <c r="R495" s="285">
        <v>0</v>
      </c>
      <c r="S495" s="285">
        <v>0</v>
      </c>
      <c r="T495" s="285">
        <v>0</v>
      </c>
      <c r="U495" s="285">
        <v>0</v>
      </c>
      <c r="V495" s="285">
        <v>0</v>
      </c>
      <c r="W495" s="285">
        <v>0</v>
      </c>
      <c r="X495" s="285">
        <v>0</v>
      </c>
      <c r="Y495" s="285">
        <v>0</v>
      </c>
      <c r="Z495" s="285">
        <v>0</v>
      </c>
      <c r="AA495" s="285">
        <v>0</v>
      </c>
      <c r="AB495" s="285">
        <v>0</v>
      </c>
      <c r="AC495" s="285">
        <v>0</v>
      </c>
      <c r="AD495" s="285">
        <v>0</v>
      </c>
      <c r="AE495" s="285">
        <v>0</v>
      </c>
      <c r="AF495" s="285">
        <v>0</v>
      </c>
      <c r="AG495" s="285">
        <v>0</v>
      </c>
      <c r="AH495" s="285">
        <v>0</v>
      </c>
      <c r="AI495" s="285">
        <v>0</v>
      </c>
      <c r="AJ495" s="285">
        <v>0</v>
      </c>
      <c r="AK495" s="285">
        <v>0</v>
      </c>
      <c r="AL495" s="285">
        <v>0</v>
      </c>
      <c r="AM495" s="285">
        <v>0</v>
      </c>
      <c r="AN495" s="285">
        <v>0</v>
      </c>
      <c r="AO495" s="285">
        <v>0</v>
      </c>
      <c r="AP495" s="285">
        <v>0</v>
      </c>
      <c r="AQ495" s="285">
        <v>0</v>
      </c>
      <c r="AR495" s="285">
        <v>0</v>
      </c>
      <c r="AS495" s="285">
        <v>0</v>
      </c>
      <c r="AT495" s="285">
        <v>0</v>
      </c>
      <c r="AU495" s="285">
        <v>0</v>
      </c>
      <c r="AV495" s="285">
        <v>0</v>
      </c>
    </row>
    <row r="496" spans="1:48" x14ac:dyDescent="0.35">
      <c r="A496" s="285" t="s">
        <v>10</v>
      </c>
      <c r="B496" s="285">
        <v>1</v>
      </c>
      <c r="C496" s="285">
        <v>7606</v>
      </c>
      <c r="D496" s="285">
        <v>1</v>
      </c>
      <c r="E496" s="285" t="s">
        <v>484</v>
      </c>
      <c r="F496" s="285"/>
      <c r="G496" s="285">
        <v>0</v>
      </c>
      <c r="H496" s="285">
        <v>0</v>
      </c>
      <c r="I496" s="285">
        <v>0</v>
      </c>
      <c r="J496" s="285">
        <v>0</v>
      </c>
      <c r="K496" s="285">
        <v>0</v>
      </c>
      <c r="L496" s="285">
        <v>0</v>
      </c>
      <c r="M496" s="285">
        <v>0</v>
      </c>
      <c r="N496" s="285">
        <v>0</v>
      </c>
      <c r="O496" s="285">
        <v>0</v>
      </c>
      <c r="P496" s="285">
        <v>0</v>
      </c>
      <c r="Q496" s="285">
        <v>0</v>
      </c>
      <c r="R496" s="285">
        <v>0</v>
      </c>
      <c r="S496" s="285">
        <v>0</v>
      </c>
      <c r="T496" s="285">
        <v>0</v>
      </c>
      <c r="U496" s="285">
        <v>0</v>
      </c>
      <c r="V496" s="285">
        <v>0</v>
      </c>
      <c r="W496" s="285">
        <v>0</v>
      </c>
      <c r="X496" s="285">
        <v>0</v>
      </c>
      <c r="Y496" s="285">
        <v>0</v>
      </c>
      <c r="Z496" s="285">
        <v>0</v>
      </c>
      <c r="AA496" s="285">
        <v>0</v>
      </c>
      <c r="AB496" s="285">
        <v>0</v>
      </c>
      <c r="AC496" s="285">
        <v>0</v>
      </c>
      <c r="AD496" s="285">
        <v>0</v>
      </c>
      <c r="AE496" s="285">
        <v>0</v>
      </c>
      <c r="AF496" s="285">
        <v>0</v>
      </c>
      <c r="AG496" s="285">
        <v>0</v>
      </c>
      <c r="AH496" s="285">
        <v>0</v>
      </c>
      <c r="AI496" s="285">
        <v>0</v>
      </c>
      <c r="AJ496" s="285">
        <v>0</v>
      </c>
      <c r="AK496" s="285">
        <v>0</v>
      </c>
      <c r="AL496" s="285">
        <v>0</v>
      </c>
      <c r="AM496" s="285">
        <v>0</v>
      </c>
      <c r="AN496" s="285">
        <v>0</v>
      </c>
      <c r="AO496" s="285">
        <v>0</v>
      </c>
      <c r="AP496" s="285">
        <v>0</v>
      </c>
      <c r="AQ496" s="285">
        <v>0</v>
      </c>
      <c r="AR496" s="285">
        <v>0</v>
      </c>
      <c r="AS496" s="285">
        <v>0</v>
      </c>
      <c r="AT496" s="285">
        <v>0</v>
      </c>
      <c r="AU496" s="285">
        <v>0</v>
      </c>
      <c r="AV496" s="285">
        <v>0</v>
      </c>
    </row>
    <row r="497" spans="1:48" x14ac:dyDescent="0.35">
      <c r="A497" s="285" t="s">
        <v>10</v>
      </c>
      <c r="B497" s="285">
        <v>1</v>
      </c>
      <c r="C497" s="285">
        <v>7607</v>
      </c>
      <c r="D497" s="285">
        <v>5</v>
      </c>
      <c r="E497" s="285" t="s">
        <v>485</v>
      </c>
      <c r="F497" s="285"/>
      <c r="G497" s="285">
        <v>0</v>
      </c>
      <c r="H497" s="285">
        <v>0</v>
      </c>
      <c r="I497" s="285">
        <v>0</v>
      </c>
      <c r="J497" s="285">
        <v>0</v>
      </c>
      <c r="K497" s="285">
        <v>0</v>
      </c>
      <c r="L497" s="285">
        <v>0</v>
      </c>
      <c r="M497" s="285">
        <v>0</v>
      </c>
      <c r="N497" s="285">
        <v>0</v>
      </c>
      <c r="O497" s="285">
        <v>0</v>
      </c>
      <c r="P497" s="285">
        <v>0</v>
      </c>
      <c r="Q497" s="285">
        <v>80.930000000000007</v>
      </c>
      <c r="R497" s="285">
        <v>0</v>
      </c>
      <c r="S497" s="285">
        <v>27.47</v>
      </c>
      <c r="T497" s="285">
        <v>0</v>
      </c>
      <c r="U497" s="285">
        <v>0</v>
      </c>
      <c r="V497" s="285">
        <v>0</v>
      </c>
      <c r="W497" s="285">
        <v>0</v>
      </c>
      <c r="X497" s="285">
        <v>0</v>
      </c>
      <c r="Y497" s="285">
        <v>0</v>
      </c>
      <c r="Z497" s="285">
        <v>0</v>
      </c>
      <c r="AA497" s="285">
        <v>0</v>
      </c>
      <c r="AB497" s="285">
        <v>0</v>
      </c>
      <c r="AC497" s="285">
        <v>0</v>
      </c>
      <c r="AD497" s="285">
        <v>0</v>
      </c>
      <c r="AE497" s="285">
        <v>0</v>
      </c>
      <c r="AF497" s="285">
        <v>0</v>
      </c>
      <c r="AG497" s="285">
        <v>0</v>
      </c>
      <c r="AH497" s="285">
        <v>0</v>
      </c>
      <c r="AI497" s="285">
        <v>0</v>
      </c>
      <c r="AJ497" s="285">
        <v>0</v>
      </c>
      <c r="AK497" s="285">
        <v>0</v>
      </c>
      <c r="AL497" s="285">
        <v>0</v>
      </c>
      <c r="AM497" s="285">
        <v>252.97</v>
      </c>
      <c r="AN497" s="285">
        <v>56.1</v>
      </c>
      <c r="AO497" s="285">
        <v>175.79</v>
      </c>
      <c r="AP497" s="285">
        <v>0</v>
      </c>
      <c r="AQ497" s="285">
        <v>0</v>
      </c>
      <c r="AR497" s="285">
        <v>0</v>
      </c>
      <c r="AS497" s="285">
        <v>0</v>
      </c>
      <c r="AT497" s="285">
        <v>0</v>
      </c>
      <c r="AU497" s="285">
        <v>0</v>
      </c>
      <c r="AV497" s="285">
        <v>0</v>
      </c>
    </row>
    <row r="498" spans="1:48" x14ac:dyDescent="0.35">
      <c r="A498" s="285" t="s">
        <v>10</v>
      </c>
      <c r="B498" s="285">
        <v>1</v>
      </c>
      <c r="C498" s="285">
        <v>7608</v>
      </c>
      <c r="D498" s="285">
        <v>5</v>
      </c>
      <c r="E498" s="285" t="s">
        <v>478</v>
      </c>
      <c r="F498" s="285"/>
      <c r="G498" s="285">
        <v>0</v>
      </c>
      <c r="H498" s="285">
        <v>0</v>
      </c>
      <c r="I498" s="285">
        <v>0</v>
      </c>
      <c r="J498" s="285">
        <v>0</v>
      </c>
      <c r="K498" s="285">
        <v>0</v>
      </c>
      <c r="L498" s="285">
        <v>0</v>
      </c>
      <c r="M498" s="285">
        <v>0</v>
      </c>
      <c r="N498" s="285">
        <v>0</v>
      </c>
      <c r="O498" s="285">
        <v>0</v>
      </c>
      <c r="P498" s="285">
        <v>0</v>
      </c>
      <c r="Q498" s="285">
        <v>0</v>
      </c>
      <c r="R498" s="285">
        <v>0</v>
      </c>
      <c r="S498" s="285">
        <v>0</v>
      </c>
      <c r="T498" s="285">
        <v>0</v>
      </c>
      <c r="U498" s="285">
        <v>0</v>
      </c>
      <c r="V498" s="285">
        <v>0</v>
      </c>
      <c r="W498" s="285">
        <v>0</v>
      </c>
      <c r="X498" s="285">
        <v>0</v>
      </c>
      <c r="Y498" s="285">
        <v>0</v>
      </c>
      <c r="Z498" s="285">
        <v>0</v>
      </c>
      <c r="AA498" s="285">
        <v>0</v>
      </c>
      <c r="AB498" s="285">
        <v>0</v>
      </c>
      <c r="AC498" s="285">
        <v>0</v>
      </c>
      <c r="AD498" s="285">
        <v>0</v>
      </c>
      <c r="AE498" s="285">
        <v>0</v>
      </c>
      <c r="AF498" s="285">
        <v>0</v>
      </c>
      <c r="AG498" s="285">
        <v>0</v>
      </c>
      <c r="AH498" s="285">
        <v>0</v>
      </c>
      <c r="AI498" s="285">
        <v>0</v>
      </c>
      <c r="AJ498" s="285">
        <v>0</v>
      </c>
      <c r="AK498" s="285">
        <v>0</v>
      </c>
      <c r="AL498" s="285">
        <v>0</v>
      </c>
      <c r="AM498" s="285">
        <v>0</v>
      </c>
      <c r="AN498" s="285">
        <v>0</v>
      </c>
      <c r="AO498" s="285">
        <v>0</v>
      </c>
      <c r="AP498" s="285">
        <v>0</v>
      </c>
      <c r="AQ498" s="285">
        <v>0</v>
      </c>
      <c r="AR498" s="285">
        <v>0</v>
      </c>
      <c r="AS498" s="285">
        <v>0</v>
      </c>
      <c r="AT498" s="285">
        <v>0</v>
      </c>
      <c r="AU498" s="285">
        <v>0</v>
      </c>
      <c r="AV498" s="285">
        <v>0</v>
      </c>
    </row>
    <row r="499" spans="1:48" x14ac:dyDescent="0.35">
      <c r="A499" s="285" t="s">
        <v>10</v>
      </c>
      <c r="B499" s="285">
        <v>1</v>
      </c>
      <c r="C499" s="285">
        <v>7609</v>
      </c>
      <c r="D499" s="285">
        <v>5</v>
      </c>
      <c r="E499" s="285" t="s">
        <v>478</v>
      </c>
      <c r="F499" s="285"/>
      <c r="G499" s="285">
        <v>0</v>
      </c>
      <c r="H499" s="285">
        <v>0</v>
      </c>
      <c r="I499" s="285">
        <v>0</v>
      </c>
      <c r="J499" s="285">
        <v>0</v>
      </c>
      <c r="K499" s="285">
        <v>0</v>
      </c>
      <c r="L499" s="285">
        <v>0</v>
      </c>
      <c r="M499" s="285">
        <v>0</v>
      </c>
      <c r="N499" s="285">
        <v>0</v>
      </c>
      <c r="O499" s="285">
        <v>0</v>
      </c>
      <c r="P499" s="285">
        <v>0</v>
      </c>
      <c r="Q499" s="285">
        <v>0</v>
      </c>
      <c r="R499" s="285">
        <v>0</v>
      </c>
      <c r="S499" s="285">
        <v>0</v>
      </c>
      <c r="T499" s="285">
        <v>0</v>
      </c>
      <c r="U499" s="285">
        <v>0</v>
      </c>
      <c r="V499" s="285">
        <v>0</v>
      </c>
      <c r="W499" s="285">
        <v>0</v>
      </c>
      <c r="X499" s="285">
        <v>0</v>
      </c>
      <c r="Y499" s="285">
        <v>0</v>
      </c>
      <c r="Z499" s="285">
        <v>0</v>
      </c>
      <c r="AA499" s="285">
        <v>0</v>
      </c>
      <c r="AB499" s="285">
        <v>0</v>
      </c>
      <c r="AC499" s="285">
        <v>0</v>
      </c>
      <c r="AD499" s="285">
        <v>0</v>
      </c>
      <c r="AE499" s="285">
        <v>0</v>
      </c>
      <c r="AF499" s="285">
        <v>0</v>
      </c>
      <c r="AG499" s="285">
        <v>0</v>
      </c>
      <c r="AH499" s="285">
        <v>0</v>
      </c>
      <c r="AI499" s="285">
        <v>0</v>
      </c>
      <c r="AJ499" s="285">
        <v>0</v>
      </c>
      <c r="AK499" s="285">
        <v>0</v>
      </c>
      <c r="AL499" s="285">
        <v>0</v>
      </c>
      <c r="AM499" s="285">
        <v>0</v>
      </c>
      <c r="AN499" s="285">
        <v>0</v>
      </c>
      <c r="AO499" s="285">
        <v>0</v>
      </c>
      <c r="AP499" s="285">
        <v>0</v>
      </c>
      <c r="AQ499" s="285">
        <v>0</v>
      </c>
      <c r="AR499" s="285">
        <v>0</v>
      </c>
      <c r="AS499" s="285">
        <v>0</v>
      </c>
      <c r="AT499" s="285">
        <v>0</v>
      </c>
      <c r="AU499" s="285">
        <v>0</v>
      </c>
      <c r="AV499" s="285">
        <v>0</v>
      </c>
    </row>
    <row r="500" spans="1:48" x14ac:dyDescent="0.35">
      <c r="A500" s="285" t="s">
        <v>10</v>
      </c>
      <c r="B500" s="285">
        <v>1</v>
      </c>
      <c r="C500" s="285">
        <v>7610</v>
      </c>
      <c r="D500" s="285">
        <v>5</v>
      </c>
      <c r="E500" s="285" t="s">
        <v>478</v>
      </c>
      <c r="F500" s="285"/>
      <c r="G500" s="285">
        <v>0</v>
      </c>
      <c r="H500" s="285">
        <v>0</v>
      </c>
      <c r="I500" s="285">
        <v>0</v>
      </c>
      <c r="J500" s="285">
        <v>0</v>
      </c>
      <c r="K500" s="285">
        <v>0</v>
      </c>
      <c r="L500" s="285">
        <v>0</v>
      </c>
      <c r="M500" s="285">
        <v>0</v>
      </c>
      <c r="N500" s="285">
        <v>0</v>
      </c>
      <c r="O500" s="285">
        <v>0</v>
      </c>
      <c r="P500" s="285">
        <v>0</v>
      </c>
      <c r="Q500" s="285">
        <v>0</v>
      </c>
      <c r="R500" s="285">
        <v>0</v>
      </c>
      <c r="S500" s="285">
        <v>0</v>
      </c>
      <c r="T500" s="285">
        <v>0</v>
      </c>
      <c r="U500" s="285">
        <v>0</v>
      </c>
      <c r="V500" s="285">
        <v>0</v>
      </c>
      <c r="W500" s="285">
        <v>0</v>
      </c>
      <c r="X500" s="285">
        <v>0</v>
      </c>
      <c r="Y500" s="285">
        <v>0</v>
      </c>
      <c r="Z500" s="285">
        <v>0</v>
      </c>
      <c r="AA500" s="285">
        <v>0</v>
      </c>
      <c r="AB500" s="285">
        <v>0</v>
      </c>
      <c r="AC500" s="285">
        <v>0</v>
      </c>
      <c r="AD500" s="285">
        <v>0</v>
      </c>
      <c r="AE500" s="285">
        <v>0</v>
      </c>
      <c r="AF500" s="285">
        <v>0</v>
      </c>
      <c r="AG500" s="285">
        <v>0</v>
      </c>
      <c r="AH500" s="285">
        <v>0</v>
      </c>
      <c r="AI500" s="285">
        <v>0</v>
      </c>
      <c r="AJ500" s="285">
        <v>0</v>
      </c>
      <c r="AK500" s="285">
        <v>0</v>
      </c>
      <c r="AL500" s="285">
        <v>0</v>
      </c>
      <c r="AM500" s="285">
        <v>0</v>
      </c>
      <c r="AN500" s="285">
        <v>0</v>
      </c>
      <c r="AO500" s="285">
        <v>0</v>
      </c>
      <c r="AP500" s="285">
        <v>0</v>
      </c>
      <c r="AQ500" s="285">
        <v>0</v>
      </c>
      <c r="AR500" s="285">
        <v>0</v>
      </c>
      <c r="AS500" s="285">
        <v>0</v>
      </c>
      <c r="AT500" s="285">
        <v>0</v>
      </c>
      <c r="AU500" s="285">
        <v>0</v>
      </c>
      <c r="AV500" s="285">
        <v>0</v>
      </c>
    </row>
    <row r="501" spans="1:48" x14ac:dyDescent="0.35">
      <c r="A501" s="285" t="s">
        <v>10</v>
      </c>
      <c r="B501" s="285">
        <v>1</v>
      </c>
      <c r="C501" s="285">
        <v>7611</v>
      </c>
      <c r="D501" s="285">
        <v>5</v>
      </c>
      <c r="E501" s="285" t="s">
        <v>478</v>
      </c>
      <c r="F501" s="285"/>
      <c r="G501" s="285">
        <v>0</v>
      </c>
      <c r="H501" s="285">
        <v>0</v>
      </c>
      <c r="I501" s="285">
        <v>0</v>
      </c>
      <c r="J501" s="285">
        <v>0</v>
      </c>
      <c r="K501" s="285">
        <v>0</v>
      </c>
      <c r="L501" s="285">
        <v>0</v>
      </c>
      <c r="M501" s="285">
        <v>0</v>
      </c>
      <c r="N501" s="285">
        <v>0</v>
      </c>
      <c r="O501" s="285">
        <v>0</v>
      </c>
      <c r="P501" s="285">
        <v>0</v>
      </c>
      <c r="Q501" s="285">
        <v>0</v>
      </c>
      <c r="R501" s="285">
        <v>0</v>
      </c>
      <c r="S501" s="285">
        <v>0</v>
      </c>
      <c r="T501" s="285">
        <v>0</v>
      </c>
      <c r="U501" s="285">
        <v>0</v>
      </c>
      <c r="V501" s="285">
        <v>0</v>
      </c>
      <c r="W501" s="285">
        <v>0</v>
      </c>
      <c r="X501" s="285">
        <v>0</v>
      </c>
      <c r="Y501" s="285">
        <v>0</v>
      </c>
      <c r="Z501" s="285">
        <v>0</v>
      </c>
      <c r="AA501" s="285">
        <v>0</v>
      </c>
      <c r="AB501" s="285">
        <v>0</v>
      </c>
      <c r="AC501" s="285">
        <v>0</v>
      </c>
      <c r="AD501" s="285">
        <v>0</v>
      </c>
      <c r="AE501" s="285">
        <v>0</v>
      </c>
      <c r="AF501" s="285">
        <v>0</v>
      </c>
      <c r="AG501" s="285">
        <v>0</v>
      </c>
      <c r="AH501" s="285">
        <v>0</v>
      </c>
      <c r="AI501" s="285">
        <v>0</v>
      </c>
      <c r="AJ501" s="285">
        <v>0</v>
      </c>
      <c r="AK501" s="285">
        <v>0</v>
      </c>
      <c r="AL501" s="285">
        <v>0</v>
      </c>
      <c r="AM501" s="285">
        <v>0</v>
      </c>
      <c r="AN501" s="285">
        <v>0</v>
      </c>
      <c r="AO501" s="285">
        <v>0</v>
      </c>
      <c r="AP501" s="285">
        <v>0</v>
      </c>
      <c r="AQ501" s="285">
        <v>0</v>
      </c>
      <c r="AR501" s="285">
        <v>0</v>
      </c>
      <c r="AS501" s="285">
        <v>0</v>
      </c>
      <c r="AT501" s="285">
        <v>0</v>
      </c>
      <c r="AU501" s="285">
        <v>0</v>
      </c>
      <c r="AV501" s="285">
        <v>0</v>
      </c>
    </row>
    <row r="502" spans="1:48" x14ac:dyDescent="0.35">
      <c r="A502" s="285" t="s">
        <v>10</v>
      </c>
      <c r="B502" s="285">
        <v>1</v>
      </c>
      <c r="C502" s="285">
        <v>7612</v>
      </c>
      <c r="D502" s="285">
        <v>5</v>
      </c>
      <c r="E502" s="285" t="s">
        <v>478</v>
      </c>
      <c r="F502" s="285"/>
      <c r="G502" s="285">
        <v>0</v>
      </c>
      <c r="H502" s="285">
        <v>0</v>
      </c>
      <c r="I502" s="285">
        <v>0</v>
      </c>
      <c r="J502" s="285">
        <v>0</v>
      </c>
      <c r="K502" s="285">
        <v>0</v>
      </c>
      <c r="L502" s="285">
        <v>0</v>
      </c>
      <c r="M502" s="285">
        <v>0</v>
      </c>
      <c r="N502" s="285">
        <v>0</v>
      </c>
      <c r="O502" s="285">
        <v>0</v>
      </c>
      <c r="P502" s="285">
        <v>0</v>
      </c>
      <c r="Q502" s="285">
        <v>0</v>
      </c>
      <c r="R502" s="285">
        <v>0</v>
      </c>
      <c r="S502" s="285">
        <v>0</v>
      </c>
      <c r="T502" s="285">
        <v>0</v>
      </c>
      <c r="U502" s="285">
        <v>0</v>
      </c>
      <c r="V502" s="285">
        <v>0</v>
      </c>
      <c r="W502" s="285">
        <v>0</v>
      </c>
      <c r="X502" s="285">
        <v>0</v>
      </c>
      <c r="Y502" s="285">
        <v>0</v>
      </c>
      <c r="Z502" s="285">
        <v>0</v>
      </c>
      <c r="AA502" s="285">
        <v>0</v>
      </c>
      <c r="AB502" s="285">
        <v>0</v>
      </c>
      <c r="AC502" s="285">
        <v>0</v>
      </c>
      <c r="AD502" s="285">
        <v>0</v>
      </c>
      <c r="AE502" s="285">
        <v>0</v>
      </c>
      <c r="AF502" s="285">
        <v>0</v>
      </c>
      <c r="AG502" s="285">
        <v>0</v>
      </c>
      <c r="AH502" s="285">
        <v>0</v>
      </c>
      <c r="AI502" s="285">
        <v>0</v>
      </c>
      <c r="AJ502" s="285">
        <v>0</v>
      </c>
      <c r="AK502" s="285">
        <v>0</v>
      </c>
      <c r="AL502" s="285">
        <v>0</v>
      </c>
      <c r="AM502" s="285">
        <v>0</v>
      </c>
      <c r="AN502" s="285">
        <v>0</v>
      </c>
      <c r="AO502" s="285">
        <v>0</v>
      </c>
      <c r="AP502" s="285">
        <v>0</v>
      </c>
      <c r="AQ502" s="285">
        <v>0</v>
      </c>
      <c r="AR502" s="285">
        <v>0</v>
      </c>
      <c r="AS502" s="285">
        <v>0</v>
      </c>
      <c r="AT502" s="285">
        <v>0</v>
      </c>
      <c r="AU502" s="285">
        <v>0</v>
      </c>
      <c r="AV502" s="285">
        <v>0</v>
      </c>
    </row>
    <row r="503" spans="1:48" x14ac:dyDescent="0.35">
      <c r="A503" s="285" t="s">
        <v>10</v>
      </c>
      <c r="B503" s="285">
        <v>1</v>
      </c>
      <c r="C503" s="285">
        <v>7613</v>
      </c>
      <c r="D503" s="285">
        <v>5</v>
      </c>
      <c r="E503" s="285" t="s">
        <v>478</v>
      </c>
      <c r="F503" s="285"/>
      <c r="G503" s="285">
        <v>0</v>
      </c>
      <c r="H503" s="285">
        <v>0</v>
      </c>
      <c r="I503" s="285">
        <v>0</v>
      </c>
      <c r="J503" s="285">
        <v>0</v>
      </c>
      <c r="K503" s="285">
        <v>0</v>
      </c>
      <c r="L503" s="285">
        <v>0</v>
      </c>
      <c r="M503" s="285">
        <v>0</v>
      </c>
      <c r="N503" s="285">
        <v>0</v>
      </c>
      <c r="O503" s="285">
        <v>0</v>
      </c>
      <c r="P503" s="285">
        <v>0</v>
      </c>
      <c r="Q503" s="285">
        <v>0</v>
      </c>
      <c r="R503" s="285">
        <v>0</v>
      </c>
      <c r="S503" s="285">
        <v>0</v>
      </c>
      <c r="T503" s="285">
        <v>0</v>
      </c>
      <c r="U503" s="285">
        <v>0</v>
      </c>
      <c r="V503" s="285">
        <v>0</v>
      </c>
      <c r="W503" s="285">
        <v>0</v>
      </c>
      <c r="X503" s="285">
        <v>0</v>
      </c>
      <c r="Y503" s="285">
        <v>0</v>
      </c>
      <c r="Z503" s="285">
        <v>0</v>
      </c>
      <c r="AA503" s="285">
        <v>0</v>
      </c>
      <c r="AB503" s="285">
        <v>0</v>
      </c>
      <c r="AC503" s="285">
        <v>0</v>
      </c>
      <c r="AD503" s="285">
        <v>0</v>
      </c>
      <c r="AE503" s="285">
        <v>0</v>
      </c>
      <c r="AF503" s="285">
        <v>0</v>
      </c>
      <c r="AG503" s="285">
        <v>0</v>
      </c>
      <c r="AH503" s="285">
        <v>0</v>
      </c>
      <c r="AI503" s="285">
        <v>0</v>
      </c>
      <c r="AJ503" s="285">
        <v>0</v>
      </c>
      <c r="AK503" s="285">
        <v>0</v>
      </c>
      <c r="AL503" s="285">
        <v>0</v>
      </c>
      <c r="AM503" s="285">
        <v>0</v>
      </c>
      <c r="AN503" s="285">
        <v>0</v>
      </c>
      <c r="AO503" s="285">
        <v>0</v>
      </c>
      <c r="AP503" s="285">
        <v>0</v>
      </c>
      <c r="AQ503" s="285">
        <v>0</v>
      </c>
      <c r="AR503" s="285">
        <v>0</v>
      </c>
      <c r="AS503" s="285">
        <v>0</v>
      </c>
      <c r="AT503" s="285">
        <v>0</v>
      </c>
      <c r="AU503" s="285">
        <v>0</v>
      </c>
      <c r="AV503" s="285">
        <v>0</v>
      </c>
    </row>
    <row r="504" spans="1:48" x14ac:dyDescent="0.35">
      <c r="A504" s="285" t="s">
        <v>10</v>
      </c>
      <c r="B504" s="285">
        <v>1</v>
      </c>
      <c r="C504" s="285">
        <v>7614</v>
      </c>
      <c r="D504" s="285">
        <v>5</v>
      </c>
      <c r="E504" s="285" t="s">
        <v>478</v>
      </c>
      <c r="F504" s="285"/>
      <c r="G504" s="285">
        <v>0</v>
      </c>
      <c r="H504" s="285">
        <v>0</v>
      </c>
      <c r="I504" s="285">
        <v>0</v>
      </c>
      <c r="J504" s="285">
        <v>0</v>
      </c>
      <c r="K504" s="285">
        <v>0</v>
      </c>
      <c r="L504" s="285">
        <v>0</v>
      </c>
      <c r="M504" s="285">
        <v>0</v>
      </c>
      <c r="N504" s="285">
        <v>0</v>
      </c>
      <c r="O504" s="285">
        <v>0</v>
      </c>
      <c r="P504" s="285">
        <v>0</v>
      </c>
      <c r="Q504" s="285">
        <v>0</v>
      </c>
      <c r="R504" s="285">
        <v>0</v>
      </c>
      <c r="S504" s="285">
        <v>0</v>
      </c>
      <c r="T504" s="285">
        <v>0</v>
      </c>
      <c r="U504" s="285">
        <v>0</v>
      </c>
      <c r="V504" s="285">
        <v>0</v>
      </c>
      <c r="W504" s="285">
        <v>0</v>
      </c>
      <c r="X504" s="285">
        <v>0</v>
      </c>
      <c r="Y504" s="285">
        <v>0</v>
      </c>
      <c r="Z504" s="285">
        <v>0</v>
      </c>
      <c r="AA504" s="285">
        <v>0</v>
      </c>
      <c r="AB504" s="285">
        <v>0</v>
      </c>
      <c r="AC504" s="285">
        <v>0</v>
      </c>
      <c r="AD504" s="285">
        <v>0</v>
      </c>
      <c r="AE504" s="285">
        <v>0</v>
      </c>
      <c r="AF504" s="285">
        <v>0</v>
      </c>
      <c r="AG504" s="285">
        <v>0</v>
      </c>
      <c r="AH504" s="285">
        <v>0</v>
      </c>
      <c r="AI504" s="285">
        <v>0</v>
      </c>
      <c r="AJ504" s="285">
        <v>0</v>
      </c>
      <c r="AK504" s="285">
        <v>0</v>
      </c>
      <c r="AL504" s="285">
        <v>0</v>
      </c>
      <c r="AM504" s="285">
        <v>0</v>
      </c>
      <c r="AN504" s="285">
        <v>0</v>
      </c>
      <c r="AO504" s="285">
        <v>0</v>
      </c>
      <c r="AP504" s="285">
        <v>0</v>
      </c>
      <c r="AQ504" s="285">
        <v>0</v>
      </c>
      <c r="AR504" s="285">
        <v>0</v>
      </c>
      <c r="AS504" s="285">
        <v>0</v>
      </c>
      <c r="AT504" s="285">
        <v>0</v>
      </c>
      <c r="AU504" s="285">
        <v>0</v>
      </c>
      <c r="AV504" s="285">
        <v>0</v>
      </c>
    </row>
    <row r="505" spans="1:48" x14ac:dyDescent="0.35">
      <c r="A505" s="285" t="s">
        <v>10</v>
      </c>
      <c r="B505" s="285">
        <v>1</v>
      </c>
      <c r="C505" s="285">
        <v>7615</v>
      </c>
      <c r="D505" s="285">
        <v>5</v>
      </c>
      <c r="E505" s="285" t="s">
        <v>478</v>
      </c>
      <c r="F505" s="285"/>
      <c r="G505" s="285">
        <v>0</v>
      </c>
      <c r="H505" s="285">
        <v>0</v>
      </c>
      <c r="I505" s="285">
        <v>0</v>
      </c>
      <c r="J505" s="285">
        <v>0</v>
      </c>
      <c r="K505" s="285">
        <v>0</v>
      </c>
      <c r="L505" s="285">
        <v>0</v>
      </c>
      <c r="M505" s="285">
        <v>0</v>
      </c>
      <c r="N505" s="285">
        <v>0</v>
      </c>
      <c r="O505" s="285">
        <v>0</v>
      </c>
      <c r="P505" s="285">
        <v>0</v>
      </c>
      <c r="Q505" s="285">
        <v>0</v>
      </c>
      <c r="R505" s="285">
        <v>0</v>
      </c>
      <c r="S505" s="285">
        <v>0</v>
      </c>
      <c r="T505" s="285">
        <v>0</v>
      </c>
      <c r="U505" s="285">
        <v>0</v>
      </c>
      <c r="V505" s="285">
        <v>0</v>
      </c>
      <c r="W505" s="285">
        <v>0</v>
      </c>
      <c r="X505" s="285">
        <v>0</v>
      </c>
      <c r="Y505" s="285">
        <v>0</v>
      </c>
      <c r="Z505" s="285">
        <v>0</v>
      </c>
      <c r="AA505" s="285">
        <v>0</v>
      </c>
      <c r="AB505" s="285">
        <v>0</v>
      </c>
      <c r="AC505" s="285">
        <v>0</v>
      </c>
      <c r="AD505" s="285">
        <v>0</v>
      </c>
      <c r="AE505" s="285">
        <v>0</v>
      </c>
      <c r="AF505" s="285">
        <v>0</v>
      </c>
      <c r="AG505" s="285">
        <v>0</v>
      </c>
      <c r="AH505" s="285">
        <v>0</v>
      </c>
      <c r="AI505" s="285">
        <v>0</v>
      </c>
      <c r="AJ505" s="285">
        <v>0</v>
      </c>
      <c r="AK505" s="285">
        <v>0</v>
      </c>
      <c r="AL505" s="285">
        <v>0</v>
      </c>
      <c r="AM505" s="285">
        <v>0</v>
      </c>
      <c r="AN505" s="285">
        <v>0</v>
      </c>
      <c r="AO505" s="285">
        <v>0</v>
      </c>
      <c r="AP505" s="285">
        <v>0</v>
      </c>
      <c r="AQ505" s="285">
        <v>0</v>
      </c>
      <c r="AR505" s="285">
        <v>0</v>
      </c>
      <c r="AS505" s="285">
        <v>0</v>
      </c>
      <c r="AT505" s="285">
        <v>0</v>
      </c>
      <c r="AU505" s="285">
        <v>0</v>
      </c>
      <c r="AV505" s="285">
        <v>0</v>
      </c>
    </row>
    <row r="506" spans="1:48" x14ac:dyDescent="0.35">
      <c r="A506" s="285" t="s">
        <v>10</v>
      </c>
      <c r="B506" s="285">
        <v>1</v>
      </c>
      <c r="C506" s="285">
        <v>7616</v>
      </c>
      <c r="D506" s="285">
        <v>5</v>
      </c>
      <c r="E506" s="285" t="s">
        <v>478</v>
      </c>
      <c r="F506" s="285"/>
      <c r="G506" s="285">
        <v>0</v>
      </c>
      <c r="H506" s="285">
        <v>0</v>
      </c>
      <c r="I506" s="285">
        <v>0</v>
      </c>
      <c r="J506" s="285">
        <v>0</v>
      </c>
      <c r="K506" s="285">
        <v>0</v>
      </c>
      <c r="L506" s="285">
        <v>0</v>
      </c>
      <c r="M506" s="285">
        <v>0</v>
      </c>
      <c r="N506" s="285">
        <v>0</v>
      </c>
      <c r="O506" s="285">
        <v>0</v>
      </c>
      <c r="P506" s="285">
        <v>0</v>
      </c>
      <c r="Q506" s="285">
        <v>0</v>
      </c>
      <c r="R506" s="285">
        <v>0</v>
      </c>
      <c r="S506" s="285">
        <v>0</v>
      </c>
      <c r="T506" s="285">
        <v>0</v>
      </c>
      <c r="U506" s="285">
        <v>0</v>
      </c>
      <c r="V506" s="285">
        <v>0</v>
      </c>
      <c r="W506" s="285">
        <v>0</v>
      </c>
      <c r="X506" s="285">
        <v>0</v>
      </c>
      <c r="Y506" s="285">
        <v>0</v>
      </c>
      <c r="Z506" s="285">
        <v>0</v>
      </c>
      <c r="AA506" s="285">
        <v>0</v>
      </c>
      <c r="AB506" s="285">
        <v>0</v>
      </c>
      <c r="AC506" s="285">
        <v>0</v>
      </c>
      <c r="AD506" s="285">
        <v>0</v>
      </c>
      <c r="AE506" s="285">
        <v>0</v>
      </c>
      <c r="AF506" s="285">
        <v>0</v>
      </c>
      <c r="AG506" s="285">
        <v>0</v>
      </c>
      <c r="AH506" s="285">
        <v>0</v>
      </c>
      <c r="AI506" s="285">
        <v>0</v>
      </c>
      <c r="AJ506" s="285">
        <v>0</v>
      </c>
      <c r="AK506" s="285">
        <v>0</v>
      </c>
      <c r="AL506" s="285">
        <v>0</v>
      </c>
      <c r="AM506" s="285">
        <v>0</v>
      </c>
      <c r="AN506" s="285">
        <v>0</v>
      </c>
      <c r="AO506" s="285">
        <v>0</v>
      </c>
      <c r="AP506" s="285">
        <v>0</v>
      </c>
      <c r="AQ506" s="285">
        <v>0</v>
      </c>
      <c r="AR506" s="285">
        <v>0</v>
      </c>
      <c r="AS506" s="285">
        <v>0</v>
      </c>
      <c r="AT506" s="285">
        <v>0</v>
      </c>
      <c r="AU506" s="285">
        <v>0</v>
      </c>
      <c r="AV506" s="285">
        <v>0</v>
      </c>
    </row>
    <row r="507" spans="1:48" x14ac:dyDescent="0.35">
      <c r="A507" s="285" t="s">
        <v>10</v>
      </c>
      <c r="B507" s="285">
        <v>1</v>
      </c>
      <c r="C507" s="285">
        <v>7617</v>
      </c>
      <c r="D507" s="285">
        <v>5</v>
      </c>
      <c r="E507" s="285" t="s">
        <v>486</v>
      </c>
      <c r="F507" s="285"/>
      <c r="G507" s="285">
        <v>0</v>
      </c>
      <c r="H507" s="285">
        <v>0</v>
      </c>
      <c r="I507" s="285">
        <v>0</v>
      </c>
      <c r="J507" s="285">
        <v>0</v>
      </c>
      <c r="K507" s="285">
        <v>0</v>
      </c>
      <c r="L507" s="285">
        <v>0</v>
      </c>
      <c r="M507" s="285">
        <v>0</v>
      </c>
      <c r="N507" s="285">
        <v>0</v>
      </c>
      <c r="O507" s="285">
        <v>575</v>
      </c>
      <c r="P507" s="285">
        <v>0</v>
      </c>
      <c r="Q507" s="285">
        <v>0</v>
      </c>
      <c r="R507" s="285">
        <v>0</v>
      </c>
      <c r="S507" s="285">
        <v>0</v>
      </c>
      <c r="T507" s="285">
        <v>0</v>
      </c>
      <c r="U507" s="285">
        <v>0</v>
      </c>
      <c r="V507" s="285">
        <v>0</v>
      </c>
      <c r="W507" s="285">
        <v>0</v>
      </c>
      <c r="X507" s="285">
        <v>0</v>
      </c>
      <c r="Y507" s="285">
        <v>0</v>
      </c>
      <c r="Z507" s="285">
        <v>0</v>
      </c>
      <c r="AA507" s="285">
        <v>500</v>
      </c>
      <c r="AB507" s="285">
        <v>0</v>
      </c>
      <c r="AC507" s="285">
        <v>0</v>
      </c>
      <c r="AD507" s="285">
        <v>0</v>
      </c>
      <c r="AE507" s="285">
        <v>0</v>
      </c>
      <c r="AF507" s="285">
        <v>0</v>
      </c>
      <c r="AG507" s="285">
        <v>0</v>
      </c>
      <c r="AH507" s="285">
        <v>0</v>
      </c>
      <c r="AI507" s="285">
        <v>0</v>
      </c>
      <c r="AJ507" s="285">
        <v>0</v>
      </c>
      <c r="AK507" s="285">
        <v>0</v>
      </c>
      <c r="AL507" s="285">
        <v>0</v>
      </c>
      <c r="AM507" s="285">
        <v>0</v>
      </c>
      <c r="AN507" s="285">
        <v>815.22</v>
      </c>
      <c r="AO507" s="285">
        <v>0</v>
      </c>
      <c r="AP507" s="285">
        <v>0</v>
      </c>
      <c r="AQ507" s="285">
        <v>0</v>
      </c>
      <c r="AR507" s="285">
        <v>0</v>
      </c>
      <c r="AS507" s="285">
        <v>0</v>
      </c>
      <c r="AT507" s="285">
        <v>0</v>
      </c>
      <c r="AU507" s="285">
        <v>0</v>
      </c>
      <c r="AV507" s="285">
        <v>0</v>
      </c>
    </row>
    <row r="508" spans="1:48" x14ac:dyDescent="0.35">
      <c r="A508" s="285" t="s">
        <v>10</v>
      </c>
      <c r="B508" s="285">
        <v>1</v>
      </c>
      <c r="C508" s="285">
        <v>7683</v>
      </c>
      <c r="D508" s="285">
        <v>5</v>
      </c>
      <c r="E508" s="285" t="s">
        <v>487</v>
      </c>
      <c r="F508" s="285"/>
      <c r="G508" s="285">
        <v>0</v>
      </c>
      <c r="H508" s="285">
        <v>0</v>
      </c>
      <c r="I508" s="285">
        <v>0</v>
      </c>
      <c r="J508" s="285">
        <v>0</v>
      </c>
      <c r="K508" s="285">
        <v>341.15</v>
      </c>
      <c r="L508" s="285">
        <v>0</v>
      </c>
      <c r="M508" s="285">
        <v>204.17</v>
      </c>
      <c r="N508" s="285">
        <v>0</v>
      </c>
      <c r="O508" s="285">
        <v>0</v>
      </c>
      <c r="P508" s="285">
        <v>0</v>
      </c>
      <c r="Q508" s="285">
        <v>0</v>
      </c>
      <c r="R508" s="285">
        <v>0</v>
      </c>
      <c r="S508" s="285">
        <v>0</v>
      </c>
      <c r="T508" s="285">
        <v>0</v>
      </c>
      <c r="U508" s="285">
        <v>0</v>
      </c>
      <c r="V508" s="285">
        <v>0</v>
      </c>
      <c r="W508" s="285">
        <v>0</v>
      </c>
      <c r="X508" s="285">
        <v>0</v>
      </c>
      <c r="Y508" s="285">
        <v>0</v>
      </c>
      <c r="Z508" s="285">
        <v>825.86</v>
      </c>
      <c r="AA508" s="285">
        <v>0</v>
      </c>
      <c r="AB508" s="285">
        <v>0</v>
      </c>
      <c r="AC508" s="285">
        <v>534.63</v>
      </c>
      <c r="AD508" s="285">
        <v>0</v>
      </c>
      <c r="AE508" s="285">
        <v>0</v>
      </c>
      <c r="AF508" s="285">
        <v>0</v>
      </c>
      <c r="AG508" s="285">
        <v>0</v>
      </c>
      <c r="AH508" s="285">
        <v>0</v>
      </c>
      <c r="AI508" s="285">
        <v>0</v>
      </c>
      <c r="AJ508" s="285">
        <v>0</v>
      </c>
      <c r="AK508" s="285">
        <v>0</v>
      </c>
      <c r="AL508" s="285">
        <v>0</v>
      </c>
      <c r="AM508" s="285">
        <v>1479.78</v>
      </c>
      <c r="AN508" s="285">
        <v>327.68</v>
      </c>
      <c r="AO508" s="285">
        <v>0</v>
      </c>
      <c r="AP508" s="285">
        <v>0</v>
      </c>
      <c r="AQ508" s="285">
        <v>0</v>
      </c>
      <c r="AR508" s="285">
        <v>0</v>
      </c>
      <c r="AS508" s="285">
        <v>0</v>
      </c>
      <c r="AT508" s="285">
        <v>0</v>
      </c>
      <c r="AU508" s="285">
        <v>0</v>
      </c>
      <c r="AV508" s="285">
        <v>0</v>
      </c>
    </row>
    <row r="509" spans="1:48" x14ac:dyDescent="0.35">
      <c r="A509" s="285" t="s">
        <v>10</v>
      </c>
      <c r="B509" s="285">
        <v>1</v>
      </c>
      <c r="C509" s="285">
        <v>7684</v>
      </c>
      <c r="D509" s="285">
        <v>5</v>
      </c>
      <c r="E509" s="285" t="s">
        <v>488</v>
      </c>
      <c r="F509" s="285"/>
      <c r="G509" s="285">
        <v>0</v>
      </c>
      <c r="H509" s="285">
        <v>0</v>
      </c>
      <c r="I509" s="285">
        <v>0</v>
      </c>
      <c r="J509" s="285">
        <v>0</v>
      </c>
      <c r="K509" s="285">
        <v>0</v>
      </c>
      <c r="L509" s="285">
        <v>0</v>
      </c>
      <c r="M509" s="285">
        <v>0</v>
      </c>
      <c r="N509" s="285">
        <v>0</v>
      </c>
      <c r="O509" s="285">
        <v>0</v>
      </c>
      <c r="P509" s="285">
        <v>0</v>
      </c>
      <c r="Q509" s="285">
        <v>0</v>
      </c>
      <c r="R509" s="285">
        <v>0</v>
      </c>
      <c r="S509" s="285">
        <v>0</v>
      </c>
      <c r="T509" s="285">
        <v>0</v>
      </c>
      <c r="U509" s="285">
        <v>0</v>
      </c>
      <c r="V509" s="285">
        <v>0</v>
      </c>
      <c r="W509" s="285">
        <v>0</v>
      </c>
      <c r="X509" s="285">
        <v>0</v>
      </c>
      <c r="Y509" s="285">
        <v>554.69000000000005</v>
      </c>
      <c r="Z509" s="285">
        <v>0</v>
      </c>
      <c r="AA509" s="285">
        <v>0</v>
      </c>
      <c r="AB509" s="285">
        <v>0</v>
      </c>
      <c r="AC509" s="285">
        <v>0</v>
      </c>
      <c r="AD509" s="285">
        <v>0</v>
      </c>
      <c r="AE509" s="285">
        <v>0</v>
      </c>
      <c r="AF509" s="285">
        <v>0</v>
      </c>
      <c r="AG509" s="285">
        <v>0</v>
      </c>
      <c r="AH509" s="285">
        <v>0</v>
      </c>
      <c r="AI509" s="285">
        <v>0</v>
      </c>
      <c r="AJ509" s="285">
        <v>0</v>
      </c>
      <c r="AK509" s="285">
        <v>0</v>
      </c>
      <c r="AL509" s="285">
        <v>0</v>
      </c>
      <c r="AM509" s="285">
        <v>223.58</v>
      </c>
      <c r="AN509" s="285">
        <v>6502.39</v>
      </c>
      <c r="AO509" s="285">
        <v>1158.6300000000001</v>
      </c>
      <c r="AP509" s="285">
        <v>57.55</v>
      </c>
      <c r="AQ509" s="285">
        <v>0</v>
      </c>
      <c r="AR509" s="285">
        <v>0</v>
      </c>
      <c r="AS509" s="285">
        <v>0</v>
      </c>
      <c r="AT509" s="285">
        <v>0</v>
      </c>
      <c r="AU509" s="285">
        <v>0</v>
      </c>
      <c r="AV509" s="285">
        <v>0</v>
      </c>
    </row>
    <row r="510" spans="1:48" x14ac:dyDescent="0.35">
      <c r="A510" s="285" t="s">
        <v>10</v>
      </c>
      <c r="B510" s="285">
        <v>1</v>
      </c>
      <c r="C510" s="285">
        <v>7685</v>
      </c>
      <c r="D510" s="285">
        <v>5</v>
      </c>
      <c r="E510" s="285" t="s">
        <v>489</v>
      </c>
      <c r="F510" s="285"/>
      <c r="G510" s="285">
        <v>0</v>
      </c>
      <c r="H510" s="285">
        <v>172.46</v>
      </c>
      <c r="I510" s="285">
        <v>976.9</v>
      </c>
      <c r="J510" s="285">
        <v>3769.29</v>
      </c>
      <c r="K510" s="285">
        <v>-1957.35</v>
      </c>
      <c r="L510" s="285">
        <v>3507.61</v>
      </c>
      <c r="M510" s="285">
        <v>1482.94</v>
      </c>
      <c r="N510" s="285">
        <v>4975.5200000000004</v>
      </c>
      <c r="O510" s="285">
        <v>2140.8200000000002</v>
      </c>
      <c r="P510" s="285">
        <v>4015.21</v>
      </c>
      <c r="Q510" s="285">
        <v>6670.35</v>
      </c>
      <c r="R510" s="285">
        <v>6111.06</v>
      </c>
      <c r="S510" s="285">
        <v>2834.38</v>
      </c>
      <c r="T510" s="285">
        <v>0</v>
      </c>
      <c r="U510" s="285">
        <v>0</v>
      </c>
      <c r="V510" s="285">
        <v>1268.79</v>
      </c>
      <c r="W510" s="285">
        <v>1212.74</v>
      </c>
      <c r="X510" s="285">
        <v>0</v>
      </c>
      <c r="Y510" s="285">
        <v>6470.17</v>
      </c>
      <c r="Z510" s="285">
        <v>1912.13</v>
      </c>
      <c r="AA510" s="285">
        <v>2937.85</v>
      </c>
      <c r="AB510" s="285">
        <v>7033.1</v>
      </c>
      <c r="AC510" s="285">
        <v>1363.97</v>
      </c>
      <c r="AD510" s="285">
        <v>1540.89</v>
      </c>
      <c r="AE510" s="285">
        <v>5641.81</v>
      </c>
      <c r="AF510" s="285">
        <v>12865.89</v>
      </c>
      <c r="AG510" s="285">
        <v>4605.04</v>
      </c>
      <c r="AH510" s="285">
        <v>0</v>
      </c>
      <c r="AI510" s="285">
        <v>0</v>
      </c>
      <c r="AJ510" s="285">
        <v>0</v>
      </c>
      <c r="AK510" s="285">
        <v>776.62</v>
      </c>
      <c r="AL510" s="285">
        <v>14.65</v>
      </c>
      <c r="AM510" s="285">
        <v>-213.44</v>
      </c>
      <c r="AN510" s="285">
        <v>2585.2199999999998</v>
      </c>
      <c r="AO510" s="285">
        <v>159.81</v>
      </c>
      <c r="AP510" s="285">
        <v>74</v>
      </c>
      <c r="AQ510" s="285">
        <v>0</v>
      </c>
      <c r="AR510" s="285">
        <v>0</v>
      </c>
      <c r="AS510" s="285">
        <v>0</v>
      </c>
      <c r="AT510" s="285">
        <v>0</v>
      </c>
      <c r="AU510" s="285">
        <v>0</v>
      </c>
      <c r="AV510" s="285">
        <v>0</v>
      </c>
    </row>
    <row r="511" spans="1:48" x14ac:dyDescent="0.35">
      <c r="A511" s="285" t="s">
        <v>10</v>
      </c>
      <c r="B511" s="285">
        <v>1</v>
      </c>
      <c r="C511" s="285">
        <v>7686</v>
      </c>
      <c r="D511" s="285">
        <v>5</v>
      </c>
      <c r="E511" s="285" t="s">
        <v>490</v>
      </c>
      <c r="F511" s="285"/>
      <c r="G511" s="285">
        <v>0</v>
      </c>
      <c r="H511" s="285">
        <v>254.36</v>
      </c>
      <c r="I511" s="285">
        <v>1608.27</v>
      </c>
      <c r="J511" s="285">
        <v>1320.53</v>
      </c>
      <c r="K511" s="285">
        <v>1574.89</v>
      </c>
      <c r="L511" s="285">
        <v>1509.31</v>
      </c>
      <c r="M511" s="285">
        <v>1492.81</v>
      </c>
      <c r="N511" s="285">
        <v>1329.55</v>
      </c>
      <c r="O511" s="285">
        <v>1610.97</v>
      </c>
      <c r="P511" s="285">
        <v>1183.8800000000001</v>
      </c>
      <c r="Q511" s="285">
        <v>1466.31</v>
      </c>
      <c r="R511" s="285">
        <v>916.6</v>
      </c>
      <c r="S511" s="285">
        <v>2700.78</v>
      </c>
      <c r="T511" s="285">
        <v>0</v>
      </c>
      <c r="U511" s="285">
        <v>0</v>
      </c>
      <c r="V511" s="285">
        <v>2044.54</v>
      </c>
      <c r="W511" s="285">
        <v>1805.05</v>
      </c>
      <c r="X511" s="285">
        <v>903.69</v>
      </c>
      <c r="Y511" s="285">
        <v>1755.94</v>
      </c>
      <c r="Z511" s="285">
        <v>2003.56</v>
      </c>
      <c r="AA511" s="285">
        <v>1782.47</v>
      </c>
      <c r="AB511" s="285">
        <v>1668.48</v>
      </c>
      <c r="AC511" s="285">
        <v>2262.5</v>
      </c>
      <c r="AD511" s="285">
        <v>1920.58</v>
      </c>
      <c r="AE511" s="285">
        <v>2029.56</v>
      </c>
      <c r="AF511" s="285">
        <v>1640.39</v>
      </c>
      <c r="AG511" s="285">
        <v>2260.2600000000002</v>
      </c>
      <c r="AH511" s="285">
        <v>0</v>
      </c>
      <c r="AI511" s="285">
        <v>0</v>
      </c>
      <c r="AJ511" s="285">
        <v>1949.76</v>
      </c>
      <c r="AK511" s="285">
        <v>1909.82</v>
      </c>
      <c r="AL511" s="285">
        <v>1980.49</v>
      </c>
      <c r="AM511" s="285">
        <v>2003.99</v>
      </c>
      <c r="AN511" s="285">
        <v>1840.25</v>
      </c>
      <c r="AO511" s="285">
        <v>1571.5</v>
      </c>
      <c r="AP511" s="285">
        <v>1348.5</v>
      </c>
      <c r="AQ511" s="285">
        <v>333.55</v>
      </c>
      <c r="AR511" s="285">
        <v>0</v>
      </c>
      <c r="AS511" s="285">
        <v>0</v>
      </c>
      <c r="AT511" s="285">
        <v>0</v>
      </c>
      <c r="AU511" s="285">
        <v>0</v>
      </c>
      <c r="AV511" s="285">
        <v>0</v>
      </c>
    </row>
    <row r="512" spans="1:48" x14ac:dyDescent="0.35">
      <c r="A512" s="285" t="s">
        <v>10</v>
      </c>
      <c r="B512" s="285">
        <v>1</v>
      </c>
      <c r="C512" s="285">
        <v>7687</v>
      </c>
      <c r="D512" s="285">
        <v>5</v>
      </c>
      <c r="E512" s="285" t="s">
        <v>491</v>
      </c>
      <c r="F512" s="285"/>
      <c r="G512" s="285">
        <v>0</v>
      </c>
      <c r="H512" s="285">
        <v>26.76</v>
      </c>
      <c r="I512" s="285">
        <v>172.31</v>
      </c>
      <c r="J512" s="285">
        <v>137.35</v>
      </c>
      <c r="K512" s="285">
        <v>167.7</v>
      </c>
      <c r="L512" s="285">
        <v>164.91</v>
      </c>
      <c r="M512" s="285">
        <v>152.54</v>
      </c>
      <c r="N512" s="285">
        <v>137.44999999999999</v>
      </c>
      <c r="O512" s="285">
        <v>164.02</v>
      </c>
      <c r="P512" s="285">
        <v>117.77</v>
      </c>
      <c r="Q512" s="285">
        <v>143.85</v>
      </c>
      <c r="R512" s="285">
        <v>87.9</v>
      </c>
      <c r="S512" s="285">
        <v>538.47</v>
      </c>
      <c r="T512" s="285">
        <v>0</v>
      </c>
      <c r="U512" s="285">
        <v>0</v>
      </c>
      <c r="V512" s="285">
        <v>212.9</v>
      </c>
      <c r="W512" s="285">
        <v>186.83</v>
      </c>
      <c r="X512" s="285">
        <v>85.56</v>
      </c>
      <c r="Y512" s="285">
        <v>181.43</v>
      </c>
      <c r="Z512" s="285">
        <v>160.82</v>
      </c>
      <c r="AA512" s="285">
        <v>224.93</v>
      </c>
      <c r="AB512" s="285">
        <v>172.32</v>
      </c>
      <c r="AC512" s="285">
        <v>240.9</v>
      </c>
      <c r="AD512" s="285">
        <v>204.15</v>
      </c>
      <c r="AE512" s="285">
        <v>213.17</v>
      </c>
      <c r="AF512" s="285">
        <v>171.5</v>
      </c>
      <c r="AG512" s="285">
        <v>629.88</v>
      </c>
      <c r="AH512" s="285">
        <v>0</v>
      </c>
      <c r="AI512" s="285">
        <v>0</v>
      </c>
      <c r="AJ512" s="285">
        <v>205.44</v>
      </c>
      <c r="AK512" s="285">
        <v>200.17</v>
      </c>
      <c r="AL512" s="285">
        <v>208.82</v>
      </c>
      <c r="AM512" s="285">
        <v>206.38</v>
      </c>
      <c r="AN512" s="285">
        <v>192.81</v>
      </c>
      <c r="AO512" s="285">
        <v>168.15</v>
      </c>
      <c r="AP512" s="285">
        <v>138.51</v>
      </c>
      <c r="AQ512" s="285">
        <v>35.22</v>
      </c>
      <c r="AR512" s="285">
        <v>0</v>
      </c>
      <c r="AS512" s="285">
        <v>0</v>
      </c>
      <c r="AT512" s="285">
        <v>0</v>
      </c>
      <c r="AU512" s="285">
        <v>0</v>
      </c>
      <c r="AV512" s="285">
        <v>0</v>
      </c>
    </row>
    <row r="513" spans="1:48" x14ac:dyDescent="0.35">
      <c r="A513" s="285" t="s">
        <v>10</v>
      </c>
      <c r="B513" s="285">
        <v>1</v>
      </c>
      <c r="C513" s="285">
        <v>7700</v>
      </c>
      <c r="D513" s="285">
        <v>5</v>
      </c>
      <c r="E513" s="285" t="s">
        <v>492</v>
      </c>
      <c r="F513" s="285"/>
      <c r="G513" s="285">
        <v>0</v>
      </c>
      <c r="H513" s="285">
        <v>10991.93</v>
      </c>
      <c r="I513" s="285">
        <v>10644.46</v>
      </c>
      <c r="J513" s="285">
        <v>12907.08</v>
      </c>
      <c r="K513" s="285">
        <v>12782.43</v>
      </c>
      <c r="L513" s="285">
        <v>13174.64</v>
      </c>
      <c r="M513" s="285">
        <v>11746.74</v>
      </c>
      <c r="N513" s="285">
        <v>13426.83</v>
      </c>
      <c r="O513" s="285">
        <v>13298.9</v>
      </c>
      <c r="P513" s="285">
        <v>12587.62</v>
      </c>
      <c r="Q513" s="285">
        <v>14784.43</v>
      </c>
      <c r="R513" s="285">
        <v>11212.52</v>
      </c>
      <c r="S513" s="285">
        <v>17855.89</v>
      </c>
      <c r="T513" s="285">
        <v>0</v>
      </c>
      <c r="U513" s="285">
        <v>0</v>
      </c>
      <c r="V513" s="285">
        <v>13774.45</v>
      </c>
      <c r="W513" s="285">
        <v>13603.11</v>
      </c>
      <c r="X513" s="285">
        <v>18529.22</v>
      </c>
      <c r="Y513" s="285">
        <v>15431.26</v>
      </c>
      <c r="Z513" s="285">
        <v>15699.43</v>
      </c>
      <c r="AA513" s="285">
        <v>16639.900000000001</v>
      </c>
      <c r="AB513" s="285">
        <v>15691.52</v>
      </c>
      <c r="AC513" s="285">
        <v>18409.16</v>
      </c>
      <c r="AD513" s="285">
        <v>16117.91</v>
      </c>
      <c r="AE513" s="285">
        <v>18557.32</v>
      </c>
      <c r="AF513" s="285">
        <v>16816.400000000001</v>
      </c>
      <c r="AG513" s="285">
        <v>21694.78</v>
      </c>
      <c r="AH513" s="285">
        <v>0</v>
      </c>
      <c r="AI513" s="285">
        <v>0</v>
      </c>
      <c r="AJ513" s="285">
        <v>16255.82</v>
      </c>
      <c r="AK513" s="285">
        <v>16921.09</v>
      </c>
      <c r="AL513" s="285">
        <v>16718.11</v>
      </c>
      <c r="AM513" s="285">
        <v>14247.44</v>
      </c>
      <c r="AN513" s="285">
        <v>20178.97</v>
      </c>
      <c r="AO513" s="285">
        <v>18194.740000000002</v>
      </c>
      <c r="AP513" s="285">
        <v>16173.76</v>
      </c>
      <c r="AQ513" s="285">
        <v>2827.7</v>
      </c>
      <c r="AR513" s="285">
        <v>0</v>
      </c>
      <c r="AS513" s="285">
        <v>0</v>
      </c>
      <c r="AT513" s="285">
        <v>0</v>
      </c>
      <c r="AU513" s="285">
        <v>0</v>
      </c>
      <c r="AV513" s="285">
        <v>0</v>
      </c>
    </row>
    <row r="514" spans="1:48" x14ac:dyDescent="0.35">
      <c r="A514" s="285" t="s">
        <v>10</v>
      </c>
      <c r="B514" s="285">
        <v>1</v>
      </c>
      <c r="C514" s="285">
        <v>7701</v>
      </c>
      <c r="D514" s="285">
        <v>5</v>
      </c>
      <c r="E514" s="285" t="s">
        <v>493</v>
      </c>
      <c r="F514" s="285"/>
      <c r="G514" s="285">
        <v>0</v>
      </c>
      <c r="H514" s="285">
        <v>1201.67</v>
      </c>
      <c r="I514" s="285">
        <v>1164.81</v>
      </c>
      <c r="J514" s="285">
        <v>1395.37</v>
      </c>
      <c r="K514" s="285">
        <v>1364.48</v>
      </c>
      <c r="L514" s="285">
        <v>1422.23</v>
      </c>
      <c r="M514" s="285">
        <v>1393.16</v>
      </c>
      <c r="N514" s="285">
        <v>1365.05</v>
      </c>
      <c r="O514" s="285">
        <v>1393.21</v>
      </c>
      <c r="P514" s="285">
        <v>1281.3599999999999</v>
      </c>
      <c r="Q514" s="285">
        <v>1517.56</v>
      </c>
      <c r="R514" s="285">
        <v>1100.21</v>
      </c>
      <c r="S514" s="285">
        <v>4745.13</v>
      </c>
      <c r="T514" s="285">
        <v>0</v>
      </c>
      <c r="U514" s="285">
        <v>0</v>
      </c>
      <c r="V514" s="285">
        <v>1444.37</v>
      </c>
      <c r="W514" s="285">
        <v>1459.68</v>
      </c>
      <c r="X514" s="285">
        <v>1943.71</v>
      </c>
      <c r="Y514" s="285">
        <v>1569.66</v>
      </c>
      <c r="Z514" s="285">
        <v>1218.82</v>
      </c>
      <c r="AA514" s="285">
        <v>2091.94</v>
      </c>
      <c r="AB514" s="285">
        <v>1598.16</v>
      </c>
      <c r="AC514" s="285">
        <v>1938.65</v>
      </c>
      <c r="AD514" s="285">
        <v>1696.23</v>
      </c>
      <c r="AE514" s="285">
        <v>1959.45</v>
      </c>
      <c r="AF514" s="285">
        <v>1765.33</v>
      </c>
      <c r="AG514" s="285">
        <v>5899.86</v>
      </c>
      <c r="AH514" s="285">
        <v>0</v>
      </c>
      <c r="AI514" s="285">
        <v>0</v>
      </c>
      <c r="AJ514" s="285">
        <v>1717.24</v>
      </c>
      <c r="AK514" s="285">
        <v>1792.89</v>
      </c>
      <c r="AL514" s="285">
        <v>1767.74</v>
      </c>
      <c r="AM514" s="285">
        <v>1512.22</v>
      </c>
      <c r="AN514" s="285">
        <v>2126.02</v>
      </c>
      <c r="AO514" s="285">
        <v>1915.2</v>
      </c>
      <c r="AP514" s="285">
        <v>1687.1</v>
      </c>
      <c r="AQ514" s="285">
        <v>292.33999999999997</v>
      </c>
      <c r="AR514" s="285">
        <v>0</v>
      </c>
      <c r="AS514" s="285">
        <v>0</v>
      </c>
      <c r="AT514" s="285">
        <v>0</v>
      </c>
      <c r="AU514" s="285">
        <v>0</v>
      </c>
      <c r="AV514" s="285">
        <v>0</v>
      </c>
    </row>
    <row r="515" spans="1:48" x14ac:dyDescent="0.35">
      <c r="A515" s="285" t="s">
        <v>10</v>
      </c>
      <c r="B515" s="285">
        <v>1</v>
      </c>
      <c r="C515" s="285">
        <v>7710</v>
      </c>
      <c r="D515" s="285">
        <v>5</v>
      </c>
      <c r="E515" s="285" t="s">
        <v>494</v>
      </c>
      <c r="F515" s="285"/>
      <c r="G515" s="285">
        <v>0</v>
      </c>
      <c r="H515" s="285">
        <v>0</v>
      </c>
      <c r="I515" s="285">
        <v>0</v>
      </c>
      <c r="J515" s="285">
        <v>0</v>
      </c>
      <c r="K515" s="285">
        <v>0</v>
      </c>
      <c r="L515" s="285">
        <v>0</v>
      </c>
      <c r="M515" s="285">
        <v>0</v>
      </c>
      <c r="N515" s="285">
        <v>0</v>
      </c>
      <c r="O515" s="285">
        <v>0</v>
      </c>
      <c r="P515" s="285">
        <v>0</v>
      </c>
      <c r="Q515" s="285">
        <v>0</v>
      </c>
      <c r="R515" s="285">
        <v>0</v>
      </c>
      <c r="S515" s="285">
        <v>0</v>
      </c>
      <c r="T515" s="285">
        <v>0</v>
      </c>
      <c r="U515" s="285">
        <v>0</v>
      </c>
      <c r="V515" s="285">
        <v>0</v>
      </c>
      <c r="W515" s="285">
        <v>0</v>
      </c>
      <c r="X515" s="285">
        <v>0</v>
      </c>
      <c r="Y515" s="285">
        <v>0</v>
      </c>
      <c r="Z515" s="285">
        <v>0</v>
      </c>
      <c r="AA515" s="285">
        <v>0</v>
      </c>
      <c r="AB515" s="285">
        <v>0</v>
      </c>
      <c r="AC515" s="285">
        <v>0</v>
      </c>
      <c r="AD515" s="285">
        <v>0</v>
      </c>
      <c r="AE515" s="285">
        <v>0</v>
      </c>
      <c r="AF515" s="285">
        <v>0</v>
      </c>
      <c r="AG515" s="285">
        <v>0</v>
      </c>
      <c r="AH515" s="285">
        <v>0</v>
      </c>
      <c r="AI515" s="285">
        <v>0</v>
      </c>
      <c r="AJ515" s="285">
        <v>0</v>
      </c>
      <c r="AK515" s="285">
        <v>0</v>
      </c>
      <c r="AL515" s="285">
        <v>0</v>
      </c>
      <c r="AM515" s="285">
        <v>0</v>
      </c>
      <c r="AN515" s="285">
        <v>0</v>
      </c>
      <c r="AO515" s="285">
        <v>0</v>
      </c>
      <c r="AP515" s="285">
        <v>0</v>
      </c>
      <c r="AQ515" s="285">
        <v>0</v>
      </c>
      <c r="AR515" s="285">
        <v>0</v>
      </c>
      <c r="AS515" s="285">
        <v>0</v>
      </c>
      <c r="AT515" s="285">
        <v>0</v>
      </c>
      <c r="AU515" s="285">
        <v>0</v>
      </c>
      <c r="AV515" s="285">
        <v>0</v>
      </c>
    </row>
    <row r="516" spans="1:48" x14ac:dyDescent="0.35">
      <c r="A516" s="285" t="s">
        <v>10</v>
      </c>
      <c r="B516" s="285">
        <v>1</v>
      </c>
      <c r="C516" s="285">
        <v>7715</v>
      </c>
      <c r="D516" s="285">
        <v>5</v>
      </c>
      <c r="E516" s="285" t="s">
        <v>495</v>
      </c>
      <c r="F516" s="285"/>
      <c r="G516" s="285">
        <v>0</v>
      </c>
      <c r="H516" s="285">
        <v>428.76</v>
      </c>
      <c r="I516" s="285">
        <v>313.8</v>
      </c>
      <c r="J516" s="285">
        <v>550.38</v>
      </c>
      <c r="K516" s="285">
        <v>613.79999999999995</v>
      </c>
      <c r="L516" s="285">
        <v>211.22</v>
      </c>
      <c r="M516" s="285">
        <v>300.63</v>
      </c>
      <c r="N516" s="285">
        <v>575.73</v>
      </c>
      <c r="O516" s="285">
        <v>88.81</v>
      </c>
      <c r="P516" s="285">
        <v>463.27</v>
      </c>
      <c r="Q516" s="285">
        <v>1841.43</v>
      </c>
      <c r="R516" s="285">
        <v>98.74</v>
      </c>
      <c r="S516" s="285">
        <v>346.37</v>
      </c>
      <c r="T516" s="285">
        <v>0</v>
      </c>
      <c r="U516" s="285">
        <v>0</v>
      </c>
      <c r="V516" s="285">
        <v>149.47</v>
      </c>
      <c r="W516" s="285">
        <v>118.33</v>
      </c>
      <c r="X516" s="285">
        <v>719</v>
      </c>
      <c r="Y516" s="285">
        <v>266.26</v>
      </c>
      <c r="Z516" s="285">
        <v>26.49</v>
      </c>
      <c r="AA516" s="285">
        <v>639.80999999999995</v>
      </c>
      <c r="AB516" s="285">
        <v>363.37</v>
      </c>
      <c r="AC516" s="285">
        <v>831.94</v>
      </c>
      <c r="AD516" s="285">
        <v>656.02</v>
      </c>
      <c r="AE516" s="285">
        <v>692.38</v>
      </c>
      <c r="AF516" s="285">
        <v>899.43</v>
      </c>
      <c r="AG516" s="285">
        <v>472.9</v>
      </c>
      <c r="AH516" s="285">
        <v>0</v>
      </c>
      <c r="AI516" s="285">
        <v>0</v>
      </c>
      <c r="AJ516" s="285">
        <v>405.5</v>
      </c>
      <c r="AK516" s="285">
        <v>33.880000000000003</v>
      </c>
      <c r="AL516" s="285">
        <v>812.67</v>
      </c>
      <c r="AM516" s="285">
        <v>2562.31</v>
      </c>
      <c r="AN516" s="285">
        <v>138.34</v>
      </c>
      <c r="AO516" s="285">
        <v>428.06</v>
      </c>
      <c r="AP516" s="285">
        <v>235.06</v>
      </c>
      <c r="AQ516" s="285">
        <v>0</v>
      </c>
      <c r="AR516" s="285">
        <v>0</v>
      </c>
      <c r="AS516" s="285">
        <v>0</v>
      </c>
      <c r="AT516" s="285">
        <v>0</v>
      </c>
      <c r="AU516" s="285">
        <v>0</v>
      </c>
      <c r="AV516" s="285">
        <v>0</v>
      </c>
    </row>
    <row r="517" spans="1:48" x14ac:dyDescent="0.35">
      <c r="A517" s="285" t="s">
        <v>10</v>
      </c>
      <c r="B517" s="285">
        <v>1</v>
      </c>
      <c r="C517" s="285">
        <v>7716</v>
      </c>
      <c r="D517" s="285">
        <v>5</v>
      </c>
      <c r="E517" s="285" t="s">
        <v>496</v>
      </c>
      <c r="F517" s="285"/>
      <c r="G517" s="285">
        <v>0</v>
      </c>
      <c r="H517" s="285">
        <v>0</v>
      </c>
      <c r="I517" s="285">
        <v>226.7</v>
      </c>
      <c r="J517" s="285">
        <v>0</v>
      </c>
      <c r="K517" s="285">
        <v>61.31</v>
      </c>
      <c r="L517" s="285">
        <v>47.29</v>
      </c>
      <c r="M517" s="285">
        <v>163.75</v>
      </c>
      <c r="N517" s="285">
        <v>0</v>
      </c>
      <c r="O517" s="285">
        <v>0</v>
      </c>
      <c r="P517" s="285">
        <v>0</v>
      </c>
      <c r="Q517" s="285">
        <v>0</v>
      </c>
      <c r="R517" s="285">
        <v>0</v>
      </c>
      <c r="S517" s="285">
        <v>0</v>
      </c>
      <c r="T517" s="285">
        <v>0</v>
      </c>
      <c r="U517" s="285">
        <v>0</v>
      </c>
      <c r="V517" s="285">
        <v>0</v>
      </c>
      <c r="W517" s="285">
        <v>0</v>
      </c>
      <c r="X517" s="285">
        <v>0</v>
      </c>
      <c r="Y517" s="285">
        <v>0</v>
      </c>
      <c r="Z517" s="285">
        <v>0</v>
      </c>
      <c r="AA517" s="285">
        <v>0</v>
      </c>
      <c r="AB517" s="285">
        <v>190.58</v>
      </c>
      <c r="AC517" s="285">
        <v>1260</v>
      </c>
      <c r="AD517" s="285">
        <v>0</v>
      </c>
      <c r="AE517" s="285">
        <v>40</v>
      </c>
      <c r="AF517" s="285">
        <v>2753.65</v>
      </c>
      <c r="AG517" s="285">
        <v>0</v>
      </c>
      <c r="AH517" s="285">
        <v>0</v>
      </c>
      <c r="AI517" s="285">
        <v>0</v>
      </c>
      <c r="AJ517" s="285">
        <v>307.3</v>
      </c>
      <c r="AK517" s="285">
        <v>38.08</v>
      </c>
      <c r="AL517" s="285">
        <v>0</v>
      </c>
      <c r="AM517" s="285">
        <v>0</v>
      </c>
      <c r="AN517" s="285">
        <v>47.12</v>
      </c>
      <c r="AO517" s="285">
        <v>0</v>
      </c>
      <c r="AP517" s="285">
        <v>370.8</v>
      </c>
      <c r="AQ517" s="285">
        <v>0</v>
      </c>
      <c r="AR517" s="285">
        <v>0</v>
      </c>
      <c r="AS517" s="285">
        <v>0</v>
      </c>
      <c r="AT517" s="285">
        <v>0</v>
      </c>
      <c r="AU517" s="285">
        <v>0</v>
      </c>
      <c r="AV517" s="285">
        <v>0</v>
      </c>
    </row>
    <row r="518" spans="1:48" x14ac:dyDescent="0.35">
      <c r="A518" s="285" t="s">
        <v>10</v>
      </c>
      <c r="B518" s="285">
        <v>1</v>
      </c>
      <c r="C518" s="285">
        <v>7750</v>
      </c>
      <c r="D518" s="285">
        <v>5</v>
      </c>
      <c r="E518" s="285" t="s">
        <v>497</v>
      </c>
      <c r="F518" s="285"/>
      <c r="G518" s="285">
        <v>0</v>
      </c>
      <c r="H518" s="285">
        <v>0</v>
      </c>
      <c r="I518" s="285">
        <v>0</v>
      </c>
      <c r="J518" s="285">
        <v>0</v>
      </c>
      <c r="K518" s="285">
        <v>113.83</v>
      </c>
      <c r="L518" s="285">
        <v>0</v>
      </c>
      <c r="M518" s="285">
        <v>3200</v>
      </c>
      <c r="N518" s="285">
        <v>13.55</v>
      </c>
      <c r="O518" s="285">
        <v>0</v>
      </c>
      <c r="P518" s="285">
        <v>0</v>
      </c>
      <c r="Q518" s="285">
        <v>-1429</v>
      </c>
      <c r="R518" s="285">
        <v>525.44000000000005</v>
      </c>
      <c r="S518" s="285">
        <v>961.1</v>
      </c>
      <c r="T518" s="285">
        <v>0</v>
      </c>
      <c r="U518" s="285">
        <v>0</v>
      </c>
      <c r="V518" s="285">
        <v>145.27000000000001</v>
      </c>
      <c r="W518" s="285">
        <v>0</v>
      </c>
      <c r="X518" s="285">
        <v>0</v>
      </c>
      <c r="Y518" s="285">
        <v>0</v>
      </c>
      <c r="Z518" s="285">
        <v>0</v>
      </c>
      <c r="AA518" s="285">
        <v>0</v>
      </c>
      <c r="AB518" s="285">
        <v>0</v>
      </c>
      <c r="AC518" s="285">
        <v>294.33999999999997</v>
      </c>
      <c r="AD518" s="285">
        <v>0</v>
      </c>
      <c r="AE518" s="285">
        <v>0</v>
      </c>
      <c r="AF518" s="285">
        <v>0</v>
      </c>
      <c r="AG518" s="285">
        <v>0</v>
      </c>
      <c r="AH518" s="285">
        <v>0</v>
      </c>
      <c r="AI518" s="285">
        <v>0</v>
      </c>
      <c r="AJ518" s="285">
        <v>0</v>
      </c>
      <c r="AK518" s="285">
        <v>0</v>
      </c>
      <c r="AL518" s="285">
        <v>0</v>
      </c>
      <c r="AM518" s="285">
        <v>0</v>
      </c>
      <c r="AN518" s="285">
        <v>0</v>
      </c>
      <c r="AO518" s="285">
        <v>0</v>
      </c>
      <c r="AP518" s="285">
        <v>0</v>
      </c>
      <c r="AQ518" s="285">
        <v>0</v>
      </c>
      <c r="AR518" s="285">
        <v>0</v>
      </c>
      <c r="AS518" s="285">
        <v>0</v>
      </c>
      <c r="AT518" s="285">
        <v>0</v>
      </c>
      <c r="AU518" s="285">
        <v>0</v>
      </c>
      <c r="AV518" s="285">
        <v>0</v>
      </c>
    </row>
    <row r="519" spans="1:48" x14ac:dyDescent="0.35">
      <c r="A519" s="285" t="s">
        <v>10</v>
      </c>
      <c r="B519" s="285">
        <v>1</v>
      </c>
      <c r="C519" s="285">
        <v>7800</v>
      </c>
      <c r="D519" s="285">
        <v>5</v>
      </c>
      <c r="E519" s="285" t="s">
        <v>498</v>
      </c>
      <c r="F519" s="285"/>
      <c r="G519" s="285">
        <v>0</v>
      </c>
      <c r="H519" s="285">
        <v>6662.02</v>
      </c>
      <c r="I519" s="285">
        <v>7123.13</v>
      </c>
      <c r="J519" s="285">
        <v>6899.59</v>
      </c>
      <c r="K519" s="285">
        <v>7581.72</v>
      </c>
      <c r="L519" s="285">
        <v>6307.37</v>
      </c>
      <c r="M519" s="285">
        <v>6622.6</v>
      </c>
      <c r="N519" s="285">
        <v>6636.42</v>
      </c>
      <c r="O519" s="285">
        <v>7139.69</v>
      </c>
      <c r="P519" s="285">
        <v>5808.95</v>
      </c>
      <c r="Q519" s="285">
        <v>7102.84</v>
      </c>
      <c r="R519" s="285">
        <v>6729.3</v>
      </c>
      <c r="S519" s="285">
        <v>10608.89</v>
      </c>
      <c r="T519" s="285">
        <v>0</v>
      </c>
      <c r="U519" s="285">
        <v>0</v>
      </c>
      <c r="V519" s="285">
        <v>6902.5</v>
      </c>
      <c r="W519" s="285">
        <v>6588.75</v>
      </c>
      <c r="X519" s="285">
        <v>8768.58</v>
      </c>
      <c r="Y519" s="285">
        <v>6743.53</v>
      </c>
      <c r="Z519" s="285">
        <v>6944.99</v>
      </c>
      <c r="AA519" s="285">
        <v>7105.41</v>
      </c>
      <c r="AB519" s="285">
        <v>6601.11</v>
      </c>
      <c r="AC519" s="285">
        <v>7400.71</v>
      </c>
      <c r="AD519" s="285">
        <v>6133.36</v>
      </c>
      <c r="AE519" s="285">
        <v>7349.25</v>
      </c>
      <c r="AF519" s="285">
        <v>6540.99</v>
      </c>
      <c r="AG519" s="285">
        <v>10566.24</v>
      </c>
      <c r="AH519" s="285">
        <v>0</v>
      </c>
      <c r="AI519" s="285">
        <v>0</v>
      </c>
      <c r="AJ519" s="285">
        <v>6912.26</v>
      </c>
      <c r="AK519" s="285">
        <v>7024.38</v>
      </c>
      <c r="AL519" s="285">
        <v>7511.37</v>
      </c>
      <c r="AM519" s="285">
        <v>6613.77</v>
      </c>
      <c r="AN519" s="285">
        <v>7652.24</v>
      </c>
      <c r="AO519" s="285">
        <v>7457.89</v>
      </c>
      <c r="AP519" s="285">
        <v>7423.17</v>
      </c>
      <c r="AQ519" s="285">
        <v>1184.93</v>
      </c>
      <c r="AR519" s="285">
        <v>0</v>
      </c>
      <c r="AS519" s="285">
        <v>0</v>
      </c>
      <c r="AT519" s="285">
        <v>0</v>
      </c>
      <c r="AU519" s="285">
        <v>0</v>
      </c>
      <c r="AV519" s="285">
        <v>0</v>
      </c>
    </row>
    <row r="520" spans="1:48" x14ac:dyDescent="0.35">
      <c r="A520" s="285" t="s">
        <v>10</v>
      </c>
      <c r="B520" s="285">
        <v>1</v>
      </c>
      <c r="C520" s="285">
        <v>7801</v>
      </c>
      <c r="D520" s="285">
        <v>5</v>
      </c>
      <c r="E520" s="285" t="s">
        <v>499</v>
      </c>
      <c r="F520" s="285"/>
      <c r="G520" s="285">
        <v>0</v>
      </c>
      <c r="H520" s="285">
        <v>728.84</v>
      </c>
      <c r="I520" s="285">
        <v>788.3</v>
      </c>
      <c r="J520" s="285">
        <v>770.86</v>
      </c>
      <c r="K520" s="285">
        <v>837.41</v>
      </c>
      <c r="L520" s="285">
        <v>627.48</v>
      </c>
      <c r="M520" s="285">
        <v>459.89</v>
      </c>
      <c r="N520" s="285">
        <v>358.48</v>
      </c>
      <c r="O520" s="285">
        <v>797.09</v>
      </c>
      <c r="P520" s="285">
        <v>611.4</v>
      </c>
      <c r="Q520" s="285">
        <v>757.21</v>
      </c>
      <c r="R520" s="285">
        <v>680.24</v>
      </c>
      <c r="S520" s="285">
        <v>2580.31</v>
      </c>
      <c r="T520" s="285">
        <v>0</v>
      </c>
      <c r="U520" s="285">
        <v>0</v>
      </c>
      <c r="V520" s="285">
        <v>754.03</v>
      </c>
      <c r="W520" s="285">
        <v>750.64</v>
      </c>
      <c r="X520" s="285">
        <v>952.07</v>
      </c>
      <c r="Y520" s="285">
        <v>684.09</v>
      </c>
      <c r="Z520" s="285">
        <v>539.4</v>
      </c>
      <c r="AA520" s="285">
        <v>403.51</v>
      </c>
      <c r="AB520" s="285">
        <v>412.77</v>
      </c>
      <c r="AC520" s="285">
        <v>798.91</v>
      </c>
      <c r="AD520" s="285">
        <v>661.41</v>
      </c>
      <c r="AE520" s="285">
        <v>795.54</v>
      </c>
      <c r="AF520" s="285">
        <v>706.37</v>
      </c>
      <c r="AG520" s="285">
        <v>2554.16</v>
      </c>
      <c r="AH520" s="285">
        <v>0</v>
      </c>
      <c r="AI520" s="285">
        <v>0</v>
      </c>
      <c r="AJ520" s="285">
        <v>748.2</v>
      </c>
      <c r="AK520" s="285">
        <v>759.13</v>
      </c>
      <c r="AL520" s="285">
        <v>812.72</v>
      </c>
      <c r="AM520" s="285">
        <v>716.06</v>
      </c>
      <c r="AN520" s="285">
        <v>644.61</v>
      </c>
      <c r="AO520" s="285">
        <v>420.98</v>
      </c>
      <c r="AP520" s="285">
        <v>533.49</v>
      </c>
      <c r="AQ520" s="285">
        <v>129.72</v>
      </c>
      <c r="AR520" s="285">
        <v>0</v>
      </c>
      <c r="AS520" s="285">
        <v>0</v>
      </c>
      <c r="AT520" s="285">
        <v>0</v>
      </c>
      <c r="AU520" s="285">
        <v>0</v>
      </c>
      <c r="AV520" s="285">
        <v>0</v>
      </c>
    </row>
    <row r="521" spans="1:48" x14ac:dyDescent="0.35">
      <c r="A521" s="285" t="s">
        <v>10</v>
      </c>
      <c r="B521" s="285">
        <v>1</v>
      </c>
      <c r="C521" s="285">
        <v>7802</v>
      </c>
      <c r="D521" s="285">
        <v>5</v>
      </c>
      <c r="E521" s="285" t="s">
        <v>500</v>
      </c>
      <c r="F521" s="285"/>
      <c r="G521" s="285">
        <v>0</v>
      </c>
      <c r="H521" s="285">
        <v>0</v>
      </c>
      <c r="I521" s="285">
        <v>0</v>
      </c>
      <c r="J521" s="285">
        <v>0</v>
      </c>
      <c r="K521" s="285">
        <v>0</v>
      </c>
      <c r="L521" s="285">
        <v>0</v>
      </c>
      <c r="M521" s="285">
        <v>0</v>
      </c>
      <c r="N521" s="285">
        <v>0</v>
      </c>
      <c r="O521" s="285">
        <v>0</v>
      </c>
      <c r="P521" s="285">
        <v>0</v>
      </c>
      <c r="Q521" s="285">
        <v>0</v>
      </c>
      <c r="R521" s="285">
        <v>0</v>
      </c>
      <c r="S521" s="285">
        <v>0</v>
      </c>
      <c r="T521" s="285">
        <v>0</v>
      </c>
      <c r="U521" s="285">
        <v>0</v>
      </c>
      <c r="V521" s="285">
        <v>0</v>
      </c>
      <c r="W521" s="285">
        <v>1161.25</v>
      </c>
      <c r="X521" s="285">
        <v>0</v>
      </c>
      <c r="Y521" s="285">
        <v>0</v>
      </c>
      <c r="Z521" s="285">
        <v>0</v>
      </c>
      <c r="AA521" s="285">
        <v>59.55</v>
      </c>
      <c r="AB521" s="285">
        <v>0</v>
      </c>
      <c r="AC521" s="285">
        <v>0</v>
      </c>
      <c r="AD521" s="285">
        <v>0</v>
      </c>
      <c r="AE521" s="285">
        <v>0</v>
      </c>
      <c r="AF521" s="285">
        <v>0</v>
      </c>
      <c r="AG521" s="285">
        <v>0</v>
      </c>
      <c r="AH521" s="285">
        <v>0</v>
      </c>
      <c r="AI521" s="285">
        <v>0</v>
      </c>
      <c r="AJ521" s="285">
        <v>0</v>
      </c>
      <c r="AK521" s="285">
        <v>0</v>
      </c>
      <c r="AL521" s="285">
        <v>0</v>
      </c>
      <c r="AM521" s="285">
        <v>0</v>
      </c>
      <c r="AN521" s="285">
        <v>287.44</v>
      </c>
      <c r="AO521" s="285">
        <v>0</v>
      </c>
      <c r="AP521" s="285">
        <v>0</v>
      </c>
      <c r="AQ521" s="285">
        <v>0</v>
      </c>
      <c r="AR521" s="285">
        <v>0</v>
      </c>
      <c r="AS521" s="285">
        <v>0</v>
      </c>
      <c r="AT521" s="285">
        <v>0</v>
      </c>
      <c r="AU521" s="285">
        <v>0</v>
      </c>
      <c r="AV521" s="285">
        <v>0</v>
      </c>
    </row>
    <row r="522" spans="1:48" x14ac:dyDescent="0.35">
      <c r="A522" s="285" t="s">
        <v>10</v>
      </c>
      <c r="B522" s="285">
        <v>1</v>
      </c>
      <c r="C522" s="285">
        <v>7803</v>
      </c>
      <c r="D522" s="285">
        <v>5</v>
      </c>
      <c r="E522" s="285" t="s">
        <v>501</v>
      </c>
      <c r="F522" s="285"/>
      <c r="G522" s="285">
        <v>0</v>
      </c>
      <c r="H522" s="285">
        <v>0</v>
      </c>
      <c r="I522" s="285">
        <v>0</v>
      </c>
      <c r="J522" s="285">
        <v>0</v>
      </c>
      <c r="K522" s="285">
        <v>0</v>
      </c>
      <c r="L522" s="285">
        <v>0</v>
      </c>
      <c r="M522" s="285">
        <v>0</v>
      </c>
      <c r="N522" s="285">
        <v>0</v>
      </c>
      <c r="O522" s="285">
        <v>505.89</v>
      </c>
      <c r="P522" s="285">
        <v>753.34</v>
      </c>
      <c r="Q522" s="285">
        <v>0</v>
      </c>
      <c r="R522" s="285">
        <v>183.96</v>
      </c>
      <c r="S522" s="285">
        <v>626.04999999999995</v>
      </c>
      <c r="T522" s="285">
        <v>0</v>
      </c>
      <c r="U522" s="285">
        <v>0</v>
      </c>
      <c r="V522" s="285">
        <v>275.94</v>
      </c>
      <c r="W522" s="285">
        <v>4009.92</v>
      </c>
      <c r="X522" s="285">
        <v>0</v>
      </c>
      <c r="Y522" s="285">
        <v>803.37</v>
      </c>
      <c r="Z522" s="285">
        <v>758.84</v>
      </c>
      <c r="AA522" s="285">
        <v>0</v>
      </c>
      <c r="AB522" s="285">
        <v>321.93</v>
      </c>
      <c r="AC522" s="285">
        <v>252.95</v>
      </c>
      <c r="AD522" s="285">
        <v>0</v>
      </c>
      <c r="AE522" s="285">
        <v>287.44</v>
      </c>
      <c r="AF522" s="285">
        <v>3827.71</v>
      </c>
      <c r="AG522" s="285">
        <v>1579.13</v>
      </c>
      <c r="AH522" s="285">
        <v>0</v>
      </c>
      <c r="AI522" s="285">
        <v>0</v>
      </c>
      <c r="AJ522" s="285">
        <v>160.97</v>
      </c>
      <c r="AK522" s="285">
        <v>0</v>
      </c>
      <c r="AL522" s="285">
        <v>0</v>
      </c>
      <c r="AM522" s="285">
        <v>137.97</v>
      </c>
      <c r="AN522" s="285">
        <v>140.72999999999999</v>
      </c>
      <c r="AO522" s="285">
        <v>183.96</v>
      </c>
      <c r="AP522" s="285">
        <v>0</v>
      </c>
      <c r="AQ522" s="285">
        <v>0</v>
      </c>
      <c r="AR522" s="285">
        <v>0</v>
      </c>
      <c r="AS522" s="285">
        <v>0</v>
      </c>
      <c r="AT522" s="285">
        <v>0</v>
      </c>
      <c r="AU522" s="285">
        <v>0</v>
      </c>
      <c r="AV522" s="285">
        <v>0</v>
      </c>
    </row>
    <row r="523" spans="1:48" x14ac:dyDescent="0.35">
      <c r="A523" s="285" t="s">
        <v>10</v>
      </c>
      <c r="B523" s="285">
        <v>1</v>
      </c>
      <c r="C523" s="285">
        <v>7804</v>
      </c>
      <c r="D523" s="285">
        <v>5</v>
      </c>
      <c r="E523" s="285" t="s">
        <v>502</v>
      </c>
      <c r="F523" s="285"/>
      <c r="G523" s="285">
        <v>0</v>
      </c>
      <c r="H523" s="285">
        <v>0</v>
      </c>
      <c r="I523" s="285">
        <v>384.51</v>
      </c>
      <c r="J523" s="285">
        <v>40</v>
      </c>
      <c r="K523" s="285">
        <v>723.54</v>
      </c>
      <c r="L523" s="285">
        <v>24.51</v>
      </c>
      <c r="M523" s="285">
        <v>280.99</v>
      </c>
      <c r="N523" s="285">
        <v>0</v>
      </c>
      <c r="O523" s="285">
        <v>335.9</v>
      </c>
      <c r="P523" s="285">
        <v>0</v>
      </c>
      <c r="Q523" s="285">
        <v>0</v>
      </c>
      <c r="R523" s="285">
        <v>1025.4100000000001</v>
      </c>
      <c r="S523" s="285">
        <v>328.4</v>
      </c>
      <c r="T523" s="285">
        <v>0</v>
      </c>
      <c r="U523" s="285">
        <v>0</v>
      </c>
      <c r="V523" s="285">
        <v>421.42</v>
      </c>
      <c r="W523" s="285">
        <v>0</v>
      </c>
      <c r="X523" s="285">
        <v>473.24</v>
      </c>
      <c r="Y523" s="285">
        <v>780.39</v>
      </c>
      <c r="Z523" s="285">
        <v>143.75</v>
      </c>
      <c r="AA523" s="285">
        <v>200</v>
      </c>
      <c r="AB523" s="285">
        <v>0</v>
      </c>
      <c r="AC523" s="285">
        <v>365.29</v>
      </c>
      <c r="AD523" s="285">
        <v>802.95</v>
      </c>
      <c r="AE523" s="285">
        <v>689.85</v>
      </c>
      <c r="AF523" s="285">
        <v>0</v>
      </c>
      <c r="AG523" s="285">
        <v>1075.23</v>
      </c>
      <c r="AH523" s="285">
        <v>0</v>
      </c>
      <c r="AI523" s="285">
        <v>0</v>
      </c>
      <c r="AJ523" s="285">
        <v>229.95</v>
      </c>
      <c r="AK523" s="285">
        <v>543.27</v>
      </c>
      <c r="AL523" s="285">
        <v>0</v>
      </c>
      <c r="AM523" s="285">
        <v>0</v>
      </c>
      <c r="AN523" s="285">
        <v>710.91</v>
      </c>
      <c r="AO523" s="285">
        <v>161.22999999999999</v>
      </c>
      <c r="AP523" s="285">
        <v>0</v>
      </c>
      <c r="AQ523" s="285">
        <v>0</v>
      </c>
      <c r="AR523" s="285">
        <v>0</v>
      </c>
      <c r="AS523" s="285">
        <v>0</v>
      </c>
      <c r="AT523" s="285">
        <v>0</v>
      </c>
      <c r="AU523" s="285">
        <v>0</v>
      </c>
      <c r="AV523" s="285">
        <v>0</v>
      </c>
    </row>
    <row r="524" spans="1:48" x14ac:dyDescent="0.35">
      <c r="A524" s="285" t="s">
        <v>10</v>
      </c>
      <c r="B524" s="285">
        <v>1</v>
      </c>
      <c r="C524" s="285">
        <v>7805</v>
      </c>
      <c r="D524" s="285">
        <v>5</v>
      </c>
      <c r="E524" s="285" t="s">
        <v>503</v>
      </c>
      <c r="F524" s="285"/>
      <c r="G524" s="285">
        <v>0</v>
      </c>
      <c r="H524" s="285">
        <v>0</v>
      </c>
      <c r="I524" s="285">
        <v>0</v>
      </c>
      <c r="J524" s="285">
        <v>0</v>
      </c>
      <c r="K524" s="285">
        <v>0</v>
      </c>
      <c r="L524" s="285">
        <v>0</v>
      </c>
      <c r="M524" s="285">
        <v>0</v>
      </c>
      <c r="N524" s="285">
        <v>0</v>
      </c>
      <c r="O524" s="285">
        <v>0</v>
      </c>
      <c r="P524" s="285">
        <v>0</v>
      </c>
      <c r="Q524" s="285">
        <v>0</v>
      </c>
      <c r="R524" s="285">
        <v>0</v>
      </c>
      <c r="S524" s="285">
        <v>0</v>
      </c>
      <c r="T524" s="285">
        <v>0</v>
      </c>
      <c r="U524" s="285">
        <v>0</v>
      </c>
      <c r="V524" s="285">
        <v>0</v>
      </c>
      <c r="W524" s="285">
        <v>0</v>
      </c>
      <c r="X524" s="285">
        <v>0</v>
      </c>
      <c r="Y524" s="285">
        <v>0</v>
      </c>
      <c r="Z524" s="285">
        <v>0</v>
      </c>
      <c r="AA524" s="285">
        <v>0</v>
      </c>
      <c r="AB524" s="285">
        <v>0</v>
      </c>
      <c r="AC524" s="285">
        <v>0</v>
      </c>
      <c r="AD524" s="285">
        <v>0</v>
      </c>
      <c r="AE524" s="285">
        <v>0</v>
      </c>
      <c r="AF524" s="285">
        <v>0</v>
      </c>
      <c r="AG524" s="285">
        <v>0</v>
      </c>
      <c r="AH524" s="285">
        <v>0</v>
      </c>
      <c r="AI524" s="285">
        <v>0</v>
      </c>
      <c r="AJ524" s="285">
        <v>0</v>
      </c>
      <c r="AK524" s="285">
        <v>0</v>
      </c>
      <c r="AL524" s="285">
        <v>0</v>
      </c>
      <c r="AM524" s="285">
        <v>0</v>
      </c>
      <c r="AN524" s="285">
        <v>0</v>
      </c>
      <c r="AO524" s="285">
        <v>0</v>
      </c>
      <c r="AP524" s="285">
        <v>0</v>
      </c>
      <c r="AQ524" s="285">
        <v>0</v>
      </c>
      <c r="AR524" s="285">
        <v>0</v>
      </c>
      <c r="AS524" s="285">
        <v>0</v>
      </c>
      <c r="AT524" s="285">
        <v>0</v>
      </c>
      <c r="AU524" s="285">
        <v>0</v>
      </c>
      <c r="AV524" s="285">
        <v>0</v>
      </c>
    </row>
    <row r="525" spans="1:48" x14ac:dyDescent="0.35">
      <c r="A525" s="285" t="s">
        <v>10</v>
      </c>
      <c r="B525" s="285">
        <v>1</v>
      </c>
      <c r="C525" s="285">
        <v>7806</v>
      </c>
      <c r="D525" s="285">
        <v>5</v>
      </c>
      <c r="E525" s="285" t="s">
        <v>504</v>
      </c>
      <c r="F525" s="285"/>
      <c r="G525" s="285">
        <v>0</v>
      </c>
      <c r="H525" s="285">
        <v>57.88</v>
      </c>
      <c r="I525" s="285">
        <v>0</v>
      </c>
      <c r="J525" s="285">
        <v>36.799999999999997</v>
      </c>
      <c r="K525" s="285">
        <v>38.68</v>
      </c>
      <c r="L525" s="285">
        <v>76.12</v>
      </c>
      <c r="M525" s="285">
        <v>103.4</v>
      </c>
      <c r="N525" s="285">
        <v>14.59</v>
      </c>
      <c r="O525" s="285">
        <v>0</v>
      </c>
      <c r="P525" s="285">
        <v>0</v>
      </c>
      <c r="Q525" s="285">
        <v>55.56</v>
      </c>
      <c r="R525" s="285">
        <v>0</v>
      </c>
      <c r="S525" s="285">
        <v>0</v>
      </c>
      <c r="T525" s="285">
        <v>0</v>
      </c>
      <c r="U525" s="285">
        <v>0</v>
      </c>
      <c r="V525" s="285">
        <v>57.64</v>
      </c>
      <c r="W525" s="285">
        <v>0</v>
      </c>
      <c r="X525" s="285">
        <v>0</v>
      </c>
      <c r="Y525" s="285">
        <v>0</v>
      </c>
      <c r="Z525" s="285">
        <v>0</v>
      </c>
      <c r="AA525" s="285">
        <v>6.58</v>
      </c>
      <c r="AB525" s="285">
        <v>0</v>
      </c>
      <c r="AC525" s="285">
        <v>0</v>
      </c>
      <c r="AD525" s="285">
        <v>22.73</v>
      </c>
      <c r="AE525" s="285">
        <v>0</v>
      </c>
      <c r="AF525" s="285">
        <v>37.25</v>
      </c>
      <c r="AG525" s="285">
        <v>63.11</v>
      </c>
      <c r="AH525" s="285">
        <v>0</v>
      </c>
      <c r="AI525" s="285">
        <v>0</v>
      </c>
      <c r="AJ525" s="285">
        <v>0</v>
      </c>
      <c r="AK525" s="285">
        <v>0</v>
      </c>
      <c r="AL525" s="285">
        <v>237.99</v>
      </c>
      <c r="AM525" s="285">
        <v>39.520000000000003</v>
      </c>
      <c r="AN525" s="285">
        <v>79.55</v>
      </c>
      <c r="AO525" s="285">
        <v>143.01</v>
      </c>
      <c r="AP525" s="285">
        <v>0</v>
      </c>
      <c r="AQ525" s="285">
        <v>11.24</v>
      </c>
      <c r="AR525" s="285">
        <v>0</v>
      </c>
      <c r="AS525" s="285">
        <v>0</v>
      </c>
      <c r="AT525" s="285">
        <v>0</v>
      </c>
      <c r="AU525" s="285">
        <v>0</v>
      </c>
      <c r="AV525" s="285">
        <v>0</v>
      </c>
    </row>
    <row r="526" spans="1:48" x14ac:dyDescent="0.35">
      <c r="A526" s="285" t="s">
        <v>10</v>
      </c>
      <c r="B526" s="285">
        <v>1</v>
      </c>
      <c r="C526" s="285">
        <v>7810</v>
      </c>
      <c r="D526" s="285">
        <v>5</v>
      </c>
      <c r="E526" s="285" t="s">
        <v>505</v>
      </c>
      <c r="F526" s="285"/>
      <c r="G526" s="285">
        <v>0</v>
      </c>
      <c r="H526" s="285">
        <v>0</v>
      </c>
      <c r="I526" s="285">
        <v>0</v>
      </c>
      <c r="J526" s="285">
        <v>0</v>
      </c>
      <c r="K526" s="285">
        <v>0</v>
      </c>
      <c r="L526" s="285">
        <v>0</v>
      </c>
      <c r="M526" s="285">
        <v>0</v>
      </c>
      <c r="N526" s="285">
        <v>0</v>
      </c>
      <c r="O526" s="285">
        <v>0</v>
      </c>
      <c r="P526" s="285">
        <v>0</v>
      </c>
      <c r="Q526" s="285">
        <v>0</v>
      </c>
      <c r="R526" s="285">
        <v>0</v>
      </c>
      <c r="S526" s="285">
        <v>0</v>
      </c>
      <c r="T526" s="285">
        <v>0</v>
      </c>
      <c r="U526" s="285">
        <v>0</v>
      </c>
      <c r="V526" s="285">
        <v>0</v>
      </c>
      <c r="W526" s="285">
        <v>0</v>
      </c>
      <c r="X526" s="285">
        <v>0</v>
      </c>
      <c r="Y526" s="285">
        <v>0</v>
      </c>
      <c r="Z526" s="285">
        <v>0</v>
      </c>
      <c r="AA526" s="285">
        <v>0</v>
      </c>
      <c r="AB526" s="285">
        <v>0</v>
      </c>
      <c r="AC526" s="285">
        <v>0</v>
      </c>
      <c r="AD526" s="285">
        <v>0</v>
      </c>
      <c r="AE526" s="285">
        <v>0</v>
      </c>
      <c r="AF526" s="285">
        <v>0</v>
      </c>
      <c r="AG526" s="285">
        <v>0</v>
      </c>
      <c r="AH526" s="285">
        <v>0</v>
      </c>
      <c r="AI526" s="285">
        <v>0</v>
      </c>
      <c r="AJ526" s="285">
        <v>0</v>
      </c>
      <c r="AK526" s="285">
        <v>0</v>
      </c>
      <c r="AL526" s="285">
        <v>0</v>
      </c>
      <c r="AM526" s="285">
        <v>600</v>
      </c>
      <c r="AN526" s="285">
        <v>0</v>
      </c>
      <c r="AO526" s="285">
        <v>0</v>
      </c>
      <c r="AP526" s="285">
        <v>0</v>
      </c>
      <c r="AQ526" s="285">
        <v>0</v>
      </c>
      <c r="AR526" s="285">
        <v>0</v>
      </c>
      <c r="AS526" s="285">
        <v>0</v>
      </c>
      <c r="AT526" s="285">
        <v>0</v>
      </c>
      <c r="AU526" s="285">
        <v>0</v>
      </c>
      <c r="AV526" s="285">
        <v>0</v>
      </c>
    </row>
    <row r="527" spans="1:48" x14ac:dyDescent="0.35">
      <c r="A527" s="285" t="s">
        <v>10</v>
      </c>
      <c r="B527" s="285">
        <v>1</v>
      </c>
      <c r="C527" s="285">
        <v>7815</v>
      </c>
      <c r="D527" s="285">
        <v>5</v>
      </c>
      <c r="E527" s="285" t="s">
        <v>506</v>
      </c>
      <c r="F527" s="285"/>
      <c r="G527" s="285">
        <v>0</v>
      </c>
      <c r="H527" s="285">
        <v>692</v>
      </c>
      <c r="I527" s="285">
        <v>807.27</v>
      </c>
      <c r="J527" s="285">
        <v>1105.58</v>
      </c>
      <c r="K527" s="285">
        <v>1049.3399999999999</v>
      </c>
      <c r="L527" s="285">
        <v>4302.0200000000004</v>
      </c>
      <c r="M527" s="285">
        <v>1472.78</v>
      </c>
      <c r="N527" s="285">
        <v>342.03</v>
      </c>
      <c r="O527" s="285">
        <v>311.69</v>
      </c>
      <c r="P527" s="285">
        <v>359.18</v>
      </c>
      <c r="Q527" s="285">
        <v>5405.28</v>
      </c>
      <c r="R527" s="285">
        <v>4630.95</v>
      </c>
      <c r="S527" s="285">
        <v>331.8</v>
      </c>
      <c r="T527" s="285">
        <v>0</v>
      </c>
      <c r="U527" s="285">
        <v>0</v>
      </c>
      <c r="V527" s="285">
        <v>198.45</v>
      </c>
      <c r="W527" s="285">
        <v>474.33</v>
      </c>
      <c r="X527" s="285">
        <v>2077.8200000000002</v>
      </c>
      <c r="Y527" s="285">
        <v>556.21</v>
      </c>
      <c r="Z527" s="285">
        <v>880.35</v>
      </c>
      <c r="AA527" s="285">
        <v>0</v>
      </c>
      <c r="AB527" s="285">
        <v>849.55</v>
      </c>
      <c r="AC527" s="285">
        <v>1214.03</v>
      </c>
      <c r="AD527" s="285">
        <v>879.27</v>
      </c>
      <c r="AE527" s="285">
        <v>631.77</v>
      </c>
      <c r="AF527" s="285">
        <v>613.94000000000005</v>
      </c>
      <c r="AG527" s="285">
        <v>794.21</v>
      </c>
      <c r="AH527" s="285">
        <v>0</v>
      </c>
      <c r="AI527" s="285">
        <v>0</v>
      </c>
      <c r="AJ527" s="285">
        <v>1433.19</v>
      </c>
      <c r="AK527" s="285">
        <v>-83.13</v>
      </c>
      <c r="AL527" s="285">
        <v>0</v>
      </c>
      <c r="AM527" s="285">
        <v>748.59</v>
      </c>
      <c r="AN527" s="285">
        <v>975.71</v>
      </c>
      <c r="AO527" s="285">
        <v>317.02</v>
      </c>
      <c r="AP527" s="285">
        <v>356.84</v>
      </c>
      <c r="AQ527" s="285">
        <v>40.32</v>
      </c>
      <c r="AR527" s="285">
        <v>0</v>
      </c>
      <c r="AS527" s="285">
        <v>0</v>
      </c>
      <c r="AT527" s="285">
        <v>0</v>
      </c>
      <c r="AU527" s="285">
        <v>0</v>
      </c>
      <c r="AV527" s="285">
        <v>0</v>
      </c>
    </row>
    <row r="528" spans="1:48" x14ac:dyDescent="0.35">
      <c r="A528" s="285" t="s">
        <v>10</v>
      </c>
      <c r="B528" s="285">
        <v>1</v>
      </c>
      <c r="C528" s="285">
        <v>7816</v>
      </c>
      <c r="D528" s="285">
        <v>5</v>
      </c>
      <c r="E528" s="285" t="s">
        <v>507</v>
      </c>
      <c r="F528" s="285"/>
      <c r="G528" s="285">
        <v>0</v>
      </c>
      <c r="H528" s="285">
        <v>0</v>
      </c>
      <c r="I528" s="285">
        <v>0</v>
      </c>
      <c r="J528" s="285">
        <v>0</v>
      </c>
      <c r="K528" s="285">
        <v>0</v>
      </c>
      <c r="L528" s="285">
        <v>0</v>
      </c>
      <c r="M528" s="285">
        <v>0</v>
      </c>
      <c r="N528" s="285">
        <v>0</v>
      </c>
      <c r="O528" s="285">
        <v>0</v>
      </c>
      <c r="P528" s="285">
        <v>0</v>
      </c>
      <c r="Q528" s="285">
        <v>0</v>
      </c>
      <c r="R528" s="285">
        <v>0</v>
      </c>
      <c r="S528" s="285">
        <v>0</v>
      </c>
      <c r="T528" s="285">
        <v>0</v>
      </c>
      <c r="U528" s="285">
        <v>0</v>
      </c>
      <c r="V528" s="285">
        <v>0</v>
      </c>
      <c r="W528" s="285">
        <v>0</v>
      </c>
      <c r="X528" s="285">
        <v>0</v>
      </c>
      <c r="Y528" s="285">
        <v>0</v>
      </c>
      <c r="Z528" s="285">
        <v>0</v>
      </c>
      <c r="AA528" s="285">
        <v>0</v>
      </c>
      <c r="AB528" s="285">
        <v>0</v>
      </c>
      <c r="AC528" s="285">
        <v>0</v>
      </c>
      <c r="AD528" s="285">
        <v>0</v>
      </c>
      <c r="AE528" s="285">
        <v>0</v>
      </c>
      <c r="AF528" s="285">
        <v>0</v>
      </c>
      <c r="AG528" s="285">
        <v>0</v>
      </c>
      <c r="AH528" s="285">
        <v>0</v>
      </c>
      <c r="AI528" s="285">
        <v>0</v>
      </c>
      <c r="AJ528" s="285">
        <v>0</v>
      </c>
      <c r="AK528" s="285">
        <v>0</v>
      </c>
      <c r="AL528" s="285">
        <v>0</v>
      </c>
      <c r="AM528" s="285">
        <v>0</v>
      </c>
      <c r="AN528" s="285">
        <v>0</v>
      </c>
      <c r="AO528" s="285">
        <v>0</v>
      </c>
      <c r="AP528" s="285">
        <v>0</v>
      </c>
      <c r="AQ528" s="285">
        <v>0</v>
      </c>
      <c r="AR528" s="285">
        <v>0</v>
      </c>
      <c r="AS528" s="285">
        <v>0</v>
      </c>
      <c r="AT528" s="285">
        <v>0</v>
      </c>
      <c r="AU528" s="285">
        <v>0</v>
      </c>
      <c r="AV528" s="285">
        <v>0</v>
      </c>
    </row>
    <row r="529" spans="1:48" x14ac:dyDescent="0.35">
      <c r="A529" s="285" t="s">
        <v>10</v>
      </c>
      <c r="B529" s="285">
        <v>1</v>
      </c>
      <c r="C529" s="285">
        <v>7850</v>
      </c>
      <c r="D529" s="285">
        <v>5</v>
      </c>
      <c r="E529" s="285" t="s">
        <v>508</v>
      </c>
      <c r="F529" s="285"/>
      <c r="G529" s="285">
        <v>0</v>
      </c>
      <c r="H529" s="285">
        <v>0</v>
      </c>
      <c r="I529" s="285">
        <v>0</v>
      </c>
      <c r="J529" s="285">
        <v>0</v>
      </c>
      <c r="K529" s="285">
        <v>0</v>
      </c>
      <c r="L529" s="285">
        <v>0</v>
      </c>
      <c r="M529" s="285">
        <v>0</v>
      </c>
      <c r="N529" s="285">
        <v>0</v>
      </c>
      <c r="O529" s="285">
        <v>0</v>
      </c>
      <c r="P529" s="285">
        <v>0</v>
      </c>
      <c r="Q529" s="285">
        <v>0</v>
      </c>
      <c r="R529" s="285">
        <v>0</v>
      </c>
      <c r="S529" s="285">
        <v>0</v>
      </c>
      <c r="T529" s="285">
        <v>0</v>
      </c>
      <c r="U529" s="285">
        <v>0</v>
      </c>
      <c r="V529" s="285">
        <v>0</v>
      </c>
      <c r="W529" s="285">
        <v>0</v>
      </c>
      <c r="X529" s="285">
        <v>0</v>
      </c>
      <c r="Y529" s="285">
        <v>0</v>
      </c>
      <c r="Z529" s="285">
        <v>0</v>
      </c>
      <c r="AA529" s="285">
        <v>0</v>
      </c>
      <c r="AB529" s="285">
        <v>0</v>
      </c>
      <c r="AC529" s="285">
        <v>0</v>
      </c>
      <c r="AD529" s="285">
        <v>0</v>
      </c>
      <c r="AE529" s="285">
        <v>0</v>
      </c>
      <c r="AF529" s="285">
        <v>0</v>
      </c>
      <c r="AG529" s="285">
        <v>0</v>
      </c>
      <c r="AH529" s="285">
        <v>0</v>
      </c>
      <c r="AI529" s="285">
        <v>0</v>
      </c>
      <c r="AJ529" s="285">
        <v>0</v>
      </c>
      <c r="AK529" s="285">
        <v>0</v>
      </c>
      <c r="AL529" s="285">
        <v>0</v>
      </c>
      <c r="AM529" s="285">
        <v>0</v>
      </c>
      <c r="AN529" s="285">
        <v>0</v>
      </c>
      <c r="AO529" s="285">
        <v>0</v>
      </c>
      <c r="AP529" s="285">
        <v>0</v>
      </c>
      <c r="AQ529" s="285">
        <v>0</v>
      </c>
      <c r="AR529" s="285">
        <v>0</v>
      </c>
      <c r="AS529" s="285">
        <v>0</v>
      </c>
      <c r="AT529" s="285">
        <v>0</v>
      </c>
      <c r="AU529" s="285">
        <v>0</v>
      </c>
      <c r="AV529" s="285">
        <v>0</v>
      </c>
    </row>
    <row r="530" spans="1:48" x14ac:dyDescent="0.35">
      <c r="A530" s="285" t="s">
        <v>10</v>
      </c>
      <c r="B530" s="285">
        <v>1</v>
      </c>
      <c r="C530" s="285">
        <v>7860</v>
      </c>
      <c r="D530" s="285">
        <v>5</v>
      </c>
      <c r="E530" s="285" t="s">
        <v>509</v>
      </c>
      <c r="F530" s="285"/>
      <c r="G530" s="285">
        <v>0</v>
      </c>
      <c r="H530" s="285">
        <v>0</v>
      </c>
      <c r="I530" s="285">
        <v>0</v>
      </c>
      <c r="J530" s="285">
        <v>0</v>
      </c>
      <c r="K530" s="285">
        <v>0</v>
      </c>
      <c r="L530" s="285">
        <v>0</v>
      </c>
      <c r="M530" s="285">
        <v>0</v>
      </c>
      <c r="N530" s="285">
        <v>0</v>
      </c>
      <c r="O530" s="285">
        <v>0</v>
      </c>
      <c r="P530" s="285">
        <v>0</v>
      </c>
      <c r="Q530" s="285">
        <v>0</v>
      </c>
      <c r="R530" s="285">
        <v>0</v>
      </c>
      <c r="S530" s="285">
        <v>0</v>
      </c>
      <c r="T530" s="285">
        <v>0</v>
      </c>
      <c r="U530" s="285">
        <v>0</v>
      </c>
      <c r="V530" s="285">
        <v>0</v>
      </c>
      <c r="W530" s="285">
        <v>0</v>
      </c>
      <c r="X530" s="285">
        <v>0</v>
      </c>
      <c r="Y530" s="285">
        <v>0</v>
      </c>
      <c r="Z530" s="285">
        <v>0</v>
      </c>
      <c r="AA530" s="285">
        <v>0</v>
      </c>
      <c r="AB530" s="285">
        <v>0</v>
      </c>
      <c r="AC530" s="285">
        <v>0</v>
      </c>
      <c r="AD530" s="285">
        <v>0</v>
      </c>
      <c r="AE530" s="285">
        <v>0</v>
      </c>
      <c r="AF530" s="285">
        <v>0</v>
      </c>
      <c r="AG530" s="285">
        <v>0</v>
      </c>
      <c r="AH530" s="285">
        <v>0</v>
      </c>
      <c r="AI530" s="285">
        <v>0</v>
      </c>
      <c r="AJ530" s="285">
        <v>0</v>
      </c>
      <c r="AK530" s="285">
        <v>0</v>
      </c>
      <c r="AL530" s="285">
        <v>0</v>
      </c>
      <c r="AM530" s="285">
        <v>0</v>
      </c>
      <c r="AN530" s="285">
        <v>0</v>
      </c>
      <c r="AO530" s="285">
        <v>0</v>
      </c>
      <c r="AP530" s="285">
        <v>0</v>
      </c>
      <c r="AQ530" s="285">
        <v>0</v>
      </c>
      <c r="AR530" s="285">
        <v>0</v>
      </c>
      <c r="AS530" s="285">
        <v>0</v>
      </c>
      <c r="AT530" s="285">
        <v>0</v>
      </c>
      <c r="AU530" s="285">
        <v>0</v>
      </c>
      <c r="AV530" s="285">
        <v>0</v>
      </c>
    </row>
    <row r="531" spans="1:48" x14ac:dyDescent="0.35">
      <c r="A531" s="285" t="s">
        <v>10</v>
      </c>
      <c r="B531" s="285">
        <v>1</v>
      </c>
      <c r="C531" s="285">
        <v>7861</v>
      </c>
      <c r="D531" s="285">
        <v>5</v>
      </c>
      <c r="E531" s="285" t="s">
        <v>510</v>
      </c>
      <c r="F531" s="285"/>
      <c r="G531" s="285">
        <v>0</v>
      </c>
      <c r="H531" s="285">
        <v>0</v>
      </c>
      <c r="I531" s="285">
        <v>0</v>
      </c>
      <c r="J531" s="285">
        <v>0</v>
      </c>
      <c r="K531" s="285">
        <v>0</v>
      </c>
      <c r="L531" s="285">
        <v>0</v>
      </c>
      <c r="M531" s="285">
        <v>0</v>
      </c>
      <c r="N531" s="285">
        <v>0</v>
      </c>
      <c r="O531" s="285">
        <v>0</v>
      </c>
      <c r="P531" s="285">
        <v>0</v>
      </c>
      <c r="Q531" s="285">
        <v>0</v>
      </c>
      <c r="R531" s="285">
        <v>0</v>
      </c>
      <c r="S531" s="285">
        <v>0</v>
      </c>
      <c r="T531" s="285">
        <v>0</v>
      </c>
      <c r="U531" s="285">
        <v>0</v>
      </c>
      <c r="V531" s="285">
        <v>0</v>
      </c>
      <c r="W531" s="285">
        <v>0</v>
      </c>
      <c r="X531" s="285">
        <v>0</v>
      </c>
      <c r="Y531" s="285">
        <v>0</v>
      </c>
      <c r="Z531" s="285">
        <v>0</v>
      </c>
      <c r="AA531" s="285">
        <v>0</v>
      </c>
      <c r="AB531" s="285">
        <v>0</v>
      </c>
      <c r="AC531" s="285">
        <v>0</v>
      </c>
      <c r="AD531" s="285">
        <v>0</v>
      </c>
      <c r="AE531" s="285">
        <v>0</v>
      </c>
      <c r="AF531" s="285">
        <v>0</v>
      </c>
      <c r="AG531" s="285">
        <v>0</v>
      </c>
      <c r="AH531" s="285">
        <v>0</v>
      </c>
      <c r="AI531" s="285">
        <v>0</v>
      </c>
      <c r="AJ531" s="285">
        <v>0</v>
      </c>
      <c r="AK531" s="285">
        <v>0</v>
      </c>
      <c r="AL531" s="285">
        <v>0</v>
      </c>
      <c r="AM531" s="285">
        <v>0</v>
      </c>
      <c r="AN531" s="285">
        <v>0</v>
      </c>
      <c r="AO531" s="285">
        <v>0</v>
      </c>
      <c r="AP531" s="285">
        <v>0</v>
      </c>
      <c r="AQ531" s="285">
        <v>0</v>
      </c>
      <c r="AR531" s="285">
        <v>0</v>
      </c>
      <c r="AS531" s="285">
        <v>0</v>
      </c>
      <c r="AT531" s="285">
        <v>0</v>
      </c>
      <c r="AU531" s="285">
        <v>0</v>
      </c>
      <c r="AV531" s="285">
        <v>0</v>
      </c>
    </row>
    <row r="532" spans="1:48" x14ac:dyDescent="0.35">
      <c r="A532" s="285" t="s">
        <v>10</v>
      </c>
      <c r="B532" s="285">
        <v>1</v>
      </c>
      <c r="C532" s="285">
        <v>7870</v>
      </c>
      <c r="D532" s="285">
        <v>5</v>
      </c>
      <c r="E532" s="285" t="s">
        <v>511</v>
      </c>
      <c r="F532" s="285"/>
      <c r="G532" s="285">
        <v>0</v>
      </c>
      <c r="H532" s="285">
        <v>21750</v>
      </c>
      <c r="I532" s="285">
        <v>0</v>
      </c>
      <c r="J532" s="285">
        <v>0</v>
      </c>
      <c r="K532" s="285">
        <v>0</v>
      </c>
      <c r="L532" s="285">
        <v>0</v>
      </c>
      <c r="M532" s="285">
        <v>21750</v>
      </c>
      <c r="N532" s="285">
        <v>0</v>
      </c>
      <c r="O532" s="285">
        <v>0</v>
      </c>
      <c r="P532" s="285">
        <v>0</v>
      </c>
      <c r="Q532" s="285">
        <v>0</v>
      </c>
      <c r="R532" s="285">
        <v>0</v>
      </c>
      <c r="S532" s="285">
        <v>0</v>
      </c>
      <c r="T532" s="285">
        <v>0</v>
      </c>
      <c r="U532" s="285">
        <v>0</v>
      </c>
      <c r="V532" s="285">
        <v>0</v>
      </c>
      <c r="W532" s="285">
        <v>0</v>
      </c>
      <c r="X532" s="285">
        <v>0</v>
      </c>
      <c r="Y532" s="285">
        <v>21750</v>
      </c>
      <c r="Z532" s="285">
        <v>0</v>
      </c>
      <c r="AA532" s="285">
        <v>0</v>
      </c>
      <c r="AB532" s="285">
        <v>0</v>
      </c>
      <c r="AC532" s="285">
        <v>21750</v>
      </c>
      <c r="AD532" s="285">
        <v>0</v>
      </c>
      <c r="AE532" s="285">
        <v>0</v>
      </c>
      <c r="AF532" s="285">
        <v>0</v>
      </c>
      <c r="AG532" s="285">
        <v>0</v>
      </c>
      <c r="AH532" s="285">
        <v>0</v>
      </c>
      <c r="AI532" s="285">
        <v>0</v>
      </c>
      <c r="AJ532" s="285">
        <v>0</v>
      </c>
      <c r="AK532" s="285">
        <v>0</v>
      </c>
      <c r="AL532" s="285">
        <v>0</v>
      </c>
      <c r="AM532" s="285">
        <v>21750</v>
      </c>
      <c r="AN532" s="285">
        <v>0</v>
      </c>
      <c r="AO532" s="285">
        <v>0</v>
      </c>
      <c r="AP532" s="285">
        <v>0</v>
      </c>
      <c r="AQ532" s="285">
        <v>0</v>
      </c>
      <c r="AR532" s="285">
        <v>0</v>
      </c>
      <c r="AS532" s="285">
        <v>0</v>
      </c>
      <c r="AT532" s="285">
        <v>0</v>
      </c>
      <c r="AU532" s="285">
        <v>0</v>
      </c>
      <c r="AV532" s="285">
        <v>0</v>
      </c>
    </row>
    <row r="533" spans="1:48" x14ac:dyDescent="0.35">
      <c r="A533" s="285" t="s">
        <v>10</v>
      </c>
      <c r="B533" s="285">
        <v>1</v>
      </c>
      <c r="C533" s="285">
        <v>7871</v>
      </c>
      <c r="D533" s="285">
        <v>5</v>
      </c>
      <c r="E533" s="285" t="s">
        <v>512</v>
      </c>
      <c r="F533" s="285"/>
      <c r="G533" s="285">
        <v>0</v>
      </c>
      <c r="H533" s="285">
        <v>0</v>
      </c>
      <c r="I533" s="285">
        <v>0</v>
      </c>
      <c r="J533" s="285">
        <v>0</v>
      </c>
      <c r="K533" s="285">
        <v>0</v>
      </c>
      <c r="L533" s="285">
        <v>0</v>
      </c>
      <c r="M533" s="285">
        <v>0</v>
      </c>
      <c r="N533" s="285">
        <v>0</v>
      </c>
      <c r="O533" s="285">
        <v>0</v>
      </c>
      <c r="P533" s="285">
        <v>0</v>
      </c>
      <c r="Q533" s="285">
        <v>0</v>
      </c>
      <c r="R533" s="285">
        <v>0</v>
      </c>
      <c r="S533" s="285">
        <v>3500</v>
      </c>
      <c r="T533" s="285">
        <v>0</v>
      </c>
      <c r="U533" s="285">
        <v>0</v>
      </c>
      <c r="V533" s="285">
        <v>0</v>
      </c>
      <c r="W533" s="285">
        <v>0</v>
      </c>
      <c r="X533" s="285">
        <v>0</v>
      </c>
      <c r="Y533" s="285">
        <v>0</v>
      </c>
      <c r="Z533" s="285">
        <v>0</v>
      </c>
      <c r="AA533" s="285">
        <v>0</v>
      </c>
      <c r="AB533" s="285">
        <v>0</v>
      </c>
      <c r="AC533" s="285">
        <v>0</v>
      </c>
      <c r="AD533" s="285">
        <v>0</v>
      </c>
      <c r="AE533" s="285">
        <v>0</v>
      </c>
      <c r="AF533" s="285">
        <v>0</v>
      </c>
      <c r="AG533" s="285">
        <v>3500</v>
      </c>
      <c r="AH533" s="285">
        <v>0</v>
      </c>
      <c r="AI533" s="285">
        <v>0</v>
      </c>
      <c r="AJ533" s="285">
        <v>0</v>
      </c>
      <c r="AK533" s="285">
        <v>0</v>
      </c>
      <c r="AL533" s="285">
        <v>0</v>
      </c>
      <c r="AM533" s="285">
        <v>0</v>
      </c>
      <c r="AN533" s="285">
        <v>3500</v>
      </c>
      <c r="AO533" s="285">
        <v>0</v>
      </c>
      <c r="AP533" s="285">
        <v>0</v>
      </c>
      <c r="AQ533" s="285">
        <v>0</v>
      </c>
      <c r="AR533" s="285">
        <v>0</v>
      </c>
      <c r="AS533" s="285">
        <v>0</v>
      </c>
      <c r="AT533" s="285">
        <v>0</v>
      </c>
      <c r="AU533" s="285">
        <v>0</v>
      </c>
      <c r="AV533" s="285">
        <v>0</v>
      </c>
    </row>
    <row r="534" spans="1:48" x14ac:dyDescent="0.35">
      <c r="A534" s="285" t="s">
        <v>10</v>
      </c>
      <c r="B534" s="285">
        <v>1</v>
      </c>
      <c r="C534" s="285">
        <v>7875</v>
      </c>
      <c r="D534" s="285">
        <v>5</v>
      </c>
      <c r="E534" s="285" t="s">
        <v>513</v>
      </c>
      <c r="F534" s="285"/>
      <c r="G534" s="285">
        <v>0</v>
      </c>
      <c r="H534" s="285">
        <v>0</v>
      </c>
      <c r="I534" s="285">
        <v>0</v>
      </c>
      <c r="J534" s="285">
        <v>0</v>
      </c>
      <c r="K534" s="285">
        <v>0</v>
      </c>
      <c r="L534" s="285">
        <v>0</v>
      </c>
      <c r="M534" s="285">
        <v>0</v>
      </c>
      <c r="N534" s="285">
        <v>0</v>
      </c>
      <c r="O534" s="285">
        <v>0</v>
      </c>
      <c r="P534" s="285">
        <v>0</v>
      </c>
      <c r="Q534" s="285">
        <v>0</v>
      </c>
      <c r="R534" s="285">
        <v>0</v>
      </c>
      <c r="S534" s="285">
        <v>0</v>
      </c>
      <c r="T534" s="285">
        <v>0</v>
      </c>
      <c r="U534" s="285">
        <v>0</v>
      </c>
      <c r="V534" s="285">
        <v>0</v>
      </c>
      <c r="W534" s="285">
        <v>0</v>
      </c>
      <c r="X534" s="285">
        <v>0</v>
      </c>
      <c r="Y534" s="285">
        <v>0</v>
      </c>
      <c r="Z534" s="285">
        <v>0</v>
      </c>
      <c r="AA534" s="285">
        <v>0</v>
      </c>
      <c r="AB534" s="285">
        <v>0</v>
      </c>
      <c r="AC534" s="285">
        <v>0</v>
      </c>
      <c r="AD534" s="285">
        <v>0</v>
      </c>
      <c r="AE534" s="285">
        <v>0</v>
      </c>
      <c r="AF534" s="285">
        <v>0</v>
      </c>
      <c r="AG534" s="285">
        <v>0</v>
      </c>
      <c r="AH534" s="285">
        <v>0</v>
      </c>
      <c r="AI534" s="285">
        <v>0</v>
      </c>
      <c r="AJ534" s="285">
        <v>0</v>
      </c>
      <c r="AK534" s="285">
        <v>0</v>
      </c>
      <c r="AL534" s="285">
        <v>0</v>
      </c>
      <c r="AM534" s="285">
        <v>0</v>
      </c>
      <c r="AN534" s="285">
        <v>0</v>
      </c>
      <c r="AO534" s="285">
        <v>0</v>
      </c>
      <c r="AP534" s="285">
        <v>0</v>
      </c>
      <c r="AQ534" s="285">
        <v>0</v>
      </c>
      <c r="AR534" s="285">
        <v>0</v>
      </c>
      <c r="AS534" s="285">
        <v>0</v>
      </c>
      <c r="AT534" s="285">
        <v>0</v>
      </c>
      <c r="AU534" s="285">
        <v>0</v>
      </c>
      <c r="AV534" s="285">
        <v>0</v>
      </c>
    </row>
    <row r="535" spans="1:48" x14ac:dyDescent="0.35">
      <c r="A535" s="285" t="s">
        <v>10</v>
      </c>
      <c r="B535" s="285">
        <v>1</v>
      </c>
      <c r="C535" s="285">
        <v>8000</v>
      </c>
      <c r="D535" s="285">
        <v>5</v>
      </c>
      <c r="E535" s="285" t="s">
        <v>514</v>
      </c>
      <c r="F535" s="285"/>
      <c r="G535" s="285">
        <v>0</v>
      </c>
      <c r="H535" s="285">
        <v>0</v>
      </c>
      <c r="I535" s="285">
        <v>0</v>
      </c>
      <c r="J535" s="285">
        <v>0</v>
      </c>
      <c r="K535" s="285">
        <v>0</v>
      </c>
      <c r="L535" s="285">
        <v>0</v>
      </c>
      <c r="M535" s="285">
        <v>0</v>
      </c>
      <c r="N535" s="285">
        <v>0</v>
      </c>
      <c r="O535" s="285">
        <v>0</v>
      </c>
      <c r="P535" s="285">
        <v>0</v>
      </c>
      <c r="Q535" s="285">
        <v>0</v>
      </c>
      <c r="R535" s="285">
        <v>0</v>
      </c>
      <c r="S535" s="285">
        <v>0</v>
      </c>
      <c r="T535" s="285">
        <v>0</v>
      </c>
      <c r="U535" s="285">
        <v>0</v>
      </c>
      <c r="V535" s="285">
        <v>0</v>
      </c>
      <c r="W535" s="285">
        <v>0</v>
      </c>
      <c r="X535" s="285">
        <v>0</v>
      </c>
      <c r="Y535" s="285">
        <v>0</v>
      </c>
      <c r="Z535" s="285">
        <v>0</v>
      </c>
      <c r="AA535" s="285">
        <v>0</v>
      </c>
      <c r="AB535" s="285">
        <v>0</v>
      </c>
      <c r="AC535" s="285">
        <v>0</v>
      </c>
      <c r="AD535" s="285">
        <v>0</v>
      </c>
      <c r="AE535" s="285">
        <v>0</v>
      </c>
      <c r="AF535" s="285">
        <v>0</v>
      </c>
      <c r="AG535" s="285">
        <v>0</v>
      </c>
      <c r="AH535" s="285">
        <v>0</v>
      </c>
      <c r="AI535" s="285">
        <v>0</v>
      </c>
      <c r="AJ535" s="285">
        <v>0</v>
      </c>
      <c r="AK535" s="285">
        <v>0</v>
      </c>
      <c r="AL535" s="285">
        <v>0</v>
      </c>
      <c r="AM535" s="285">
        <v>0</v>
      </c>
      <c r="AN535" s="285">
        <v>0</v>
      </c>
      <c r="AO535" s="285">
        <v>0</v>
      </c>
      <c r="AP535" s="285">
        <v>0</v>
      </c>
      <c r="AQ535" s="285">
        <v>0</v>
      </c>
      <c r="AR535" s="285">
        <v>0</v>
      </c>
      <c r="AS535" s="285">
        <v>0</v>
      </c>
      <c r="AT535" s="285">
        <v>0</v>
      </c>
      <c r="AU535" s="285">
        <v>0</v>
      </c>
      <c r="AV535" s="285">
        <v>0</v>
      </c>
    </row>
    <row r="536" spans="1:48" x14ac:dyDescent="0.35">
      <c r="A536" s="285" t="s">
        <v>10</v>
      </c>
      <c r="B536" s="285">
        <v>1</v>
      </c>
      <c r="C536" s="285">
        <v>8100</v>
      </c>
      <c r="D536" s="285">
        <v>5</v>
      </c>
      <c r="E536" s="285" t="s">
        <v>515</v>
      </c>
      <c r="F536" s="285"/>
      <c r="G536" s="285">
        <v>0</v>
      </c>
      <c r="H536" s="285">
        <v>0</v>
      </c>
      <c r="I536" s="285">
        <v>0</v>
      </c>
      <c r="J536" s="285">
        <v>0</v>
      </c>
      <c r="K536" s="285">
        <v>0</v>
      </c>
      <c r="L536" s="285">
        <v>0</v>
      </c>
      <c r="M536" s="285">
        <v>0</v>
      </c>
      <c r="N536" s="285">
        <v>0</v>
      </c>
      <c r="O536" s="285">
        <v>0</v>
      </c>
      <c r="P536" s="285">
        <v>0</v>
      </c>
      <c r="Q536" s="285">
        <v>0</v>
      </c>
      <c r="R536" s="285">
        <v>0</v>
      </c>
      <c r="S536" s="285">
        <v>0</v>
      </c>
      <c r="T536" s="285">
        <v>0</v>
      </c>
      <c r="U536" s="285">
        <v>0</v>
      </c>
      <c r="V536" s="285">
        <v>0</v>
      </c>
      <c r="W536" s="285">
        <v>0</v>
      </c>
      <c r="X536" s="285">
        <v>0</v>
      </c>
      <c r="Y536" s="285">
        <v>0</v>
      </c>
      <c r="Z536" s="285">
        <v>0</v>
      </c>
      <c r="AA536" s="285">
        <v>0</v>
      </c>
      <c r="AB536" s="285">
        <v>0</v>
      </c>
      <c r="AC536" s="285">
        <v>0</v>
      </c>
      <c r="AD536" s="285">
        <v>0</v>
      </c>
      <c r="AE536" s="285">
        <v>0</v>
      </c>
      <c r="AF536" s="285">
        <v>0</v>
      </c>
      <c r="AG536" s="285">
        <v>0</v>
      </c>
      <c r="AH536" s="285">
        <v>0</v>
      </c>
      <c r="AI536" s="285">
        <v>0</v>
      </c>
      <c r="AJ536" s="285">
        <v>0</v>
      </c>
      <c r="AK536" s="285">
        <v>0</v>
      </c>
      <c r="AL536" s="285">
        <v>0</v>
      </c>
      <c r="AM536" s="285">
        <v>0</v>
      </c>
      <c r="AN536" s="285">
        <v>0</v>
      </c>
      <c r="AO536" s="285">
        <v>0</v>
      </c>
      <c r="AP536" s="285">
        <v>0</v>
      </c>
      <c r="AQ536" s="285">
        <v>0</v>
      </c>
      <c r="AR536" s="285">
        <v>0</v>
      </c>
      <c r="AS536" s="285">
        <v>0</v>
      </c>
      <c r="AT536" s="285">
        <v>0</v>
      </c>
      <c r="AU536" s="285">
        <v>0</v>
      </c>
      <c r="AV536" s="285">
        <v>0</v>
      </c>
    </row>
    <row r="537" spans="1:48" x14ac:dyDescent="0.35">
      <c r="A537" s="285" t="s">
        <v>10</v>
      </c>
      <c r="B537" s="285">
        <v>1</v>
      </c>
      <c r="C537" s="285">
        <v>8200</v>
      </c>
      <c r="D537" s="285">
        <v>5</v>
      </c>
      <c r="E537" s="285" t="s">
        <v>516</v>
      </c>
      <c r="F537" s="285"/>
      <c r="G537" s="285">
        <v>0</v>
      </c>
      <c r="H537" s="285">
        <v>8623.1299999999992</v>
      </c>
      <c r="I537" s="285">
        <v>8623.1299999999992</v>
      </c>
      <c r="J537" s="285">
        <v>8623.1299999999992</v>
      </c>
      <c r="K537" s="285">
        <v>8623.1299999999992</v>
      </c>
      <c r="L537" s="285">
        <v>-361.52</v>
      </c>
      <c r="M537" s="285">
        <v>7500</v>
      </c>
      <c r="N537" s="285">
        <v>7500</v>
      </c>
      <c r="O537" s="285">
        <v>7500</v>
      </c>
      <c r="P537" s="285">
        <v>7500</v>
      </c>
      <c r="Q537" s="285">
        <v>7500</v>
      </c>
      <c r="R537" s="285">
        <v>7500</v>
      </c>
      <c r="S537" s="285">
        <v>-79131</v>
      </c>
      <c r="T537" s="285">
        <v>0</v>
      </c>
      <c r="U537" s="285">
        <v>0</v>
      </c>
      <c r="V537" s="285">
        <v>0</v>
      </c>
      <c r="W537" s="285">
        <v>0</v>
      </c>
      <c r="X537" s="285">
        <v>0</v>
      </c>
      <c r="Y537" s="285">
        <v>0</v>
      </c>
      <c r="Z537" s="285">
        <v>0</v>
      </c>
      <c r="AA537" s="285">
        <v>0</v>
      </c>
      <c r="AB537" s="285">
        <v>0</v>
      </c>
      <c r="AC537" s="285">
        <v>0</v>
      </c>
      <c r="AD537" s="285">
        <v>0</v>
      </c>
      <c r="AE537" s="285">
        <v>0</v>
      </c>
      <c r="AF537" s="285">
        <v>0</v>
      </c>
      <c r="AG537" s="285">
        <v>0</v>
      </c>
      <c r="AH537" s="285">
        <v>0</v>
      </c>
      <c r="AI537" s="285">
        <v>0</v>
      </c>
      <c r="AJ537" s="285">
        <v>0</v>
      </c>
      <c r="AK537" s="285">
        <v>0</v>
      </c>
      <c r="AL537" s="285">
        <v>0</v>
      </c>
      <c r="AM537" s="285">
        <v>0</v>
      </c>
      <c r="AN537" s="285">
        <v>0</v>
      </c>
      <c r="AO537" s="285">
        <v>0</v>
      </c>
      <c r="AP537" s="285">
        <v>0</v>
      </c>
      <c r="AQ537" s="285">
        <v>0</v>
      </c>
      <c r="AR537" s="285">
        <v>0</v>
      </c>
      <c r="AS537" s="285">
        <v>0</v>
      </c>
      <c r="AT537" s="285">
        <v>0</v>
      </c>
      <c r="AU537" s="285">
        <v>0</v>
      </c>
      <c r="AV537" s="285">
        <v>0</v>
      </c>
    </row>
    <row r="538" spans="1:48" x14ac:dyDescent="0.35">
      <c r="A538" s="285" t="s">
        <v>10</v>
      </c>
      <c r="B538" s="285">
        <v>1</v>
      </c>
      <c r="C538" s="285">
        <v>9990</v>
      </c>
      <c r="D538" s="285">
        <v>5</v>
      </c>
      <c r="E538" s="285" t="s">
        <v>517</v>
      </c>
      <c r="F538" s="285"/>
      <c r="G538" s="285">
        <v>0</v>
      </c>
      <c r="H538" s="285">
        <v>-804.81</v>
      </c>
      <c r="I538" s="285">
        <v>280</v>
      </c>
      <c r="J538" s="285">
        <v>365</v>
      </c>
      <c r="K538" s="285">
        <v>0</v>
      </c>
      <c r="L538" s="285">
        <v>0</v>
      </c>
      <c r="M538" s="285">
        <v>100</v>
      </c>
      <c r="N538" s="285">
        <v>0</v>
      </c>
      <c r="O538" s="285">
        <v>0</v>
      </c>
      <c r="P538" s="285">
        <v>0</v>
      </c>
      <c r="Q538" s="285">
        <v>0</v>
      </c>
      <c r="R538" s="285">
        <v>100</v>
      </c>
      <c r="S538" s="285">
        <v>-3875.38</v>
      </c>
      <c r="T538" s="285">
        <v>0</v>
      </c>
      <c r="U538" s="285">
        <v>0</v>
      </c>
      <c r="V538" s="285">
        <v>0</v>
      </c>
      <c r="W538" s="285">
        <v>370</v>
      </c>
      <c r="X538" s="285">
        <v>462.86</v>
      </c>
      <c r="Y538" s="285">
        <v>0</v>
      </c>
      <c r="Z538" s="285">
        <v>0</v>
      </c>
      <c r="AA538" s="285">
        <v>0</v>
      </c>
      <c r="AB538" s="285">
        <v>0</v>
      </c>
      <c r="AC538" s="285">
        <v>0</v>
      </c>
      <c r="AD538" s="285">
        <v>0</v>
      </c>
      <c r="AE538" s="285">
        <v>0</v>
      </c>
      <c r="AF538" s="285">
        <v>-9.5299999999999994</v>
      </c>
      <c r="AG538" s="285">
        <v>3906.77</v>
      </c>
      <c r="AH538" s="285">
        <v>0</v>
      </c>
      <c r="AI538" s="285">
        <v>0</v>
      </c>
      <c r="AJ538" s="285">
        <v>0</v>
      </c>
      <c r="AK538" s="285">
        <v>0</v>
      </c>
      <c r="AL538" s="285">
        <v>164.38</v>
      </c>
      <c r="AM538" s="285">
        <v>132.11000000000001</v>
      </c>
      <c r="AN538" s="285">
        <v>0</v>
      </c>
      <c r="AO538" s="285">
        <v>0</v>
      </c>
      <c r="AP538" s="285">
        <v>206.96</v>
      </c>
      <c r="AQ538" s="285">
        <v>0</v>
      </c>
      <c r="AR538" s="285">
        <v>0</v>
      </c>
      <c r="AS538" s="285">
        <v>0</v>
      </c>
      <c r="AT538" s="285">
        <v>0</v>
      </c>
      <c r="AU538" s="285">
        <v>0</v>
      </c>
      <c r="AV538" s="285">
        <v>0</v>
      </c>
    </row>
    <row r="539" spans="1:48" x14ac:dyDescent="0.35">
      <c r="A539" s="285" t="s">
        <v>10</v>
      </c>
      <c r="B539" s="285">
        <v>1</v>
      </c>
      <c r="C539" s="285">
        <v>9995</v>
      </c>
      <c r="D539" s="285">
        <v>5</v>
      </c>
      <c r="E539" s="285" t="s">
        <v>518</v>
      </c>
      <c r="F539" s="285"/>
      <c r="G539" s="285">
        <v>0</v>
      </c>
      <c r="H539" s="285">
        <v>0</v>
      </c>
      <c r="I539" s="285">
        <v>0</v>
      </c>
      <c r="J539" s="285">
        <v>0</v>
      </c>
      <c r="K539" s="285">
        <v>0</v>
      </c>
      <c r="L539" s="285">
        <v>0</v>
      </c>
      <c r="M539" s="285">
        <v>0</v>
      </c>
      <c r="N539" s="285">
        <v>0</v>
      </c>
      <c r="O539" s="285">
        <v>0</v>
      </c>
      <c r="P539" s="285">
        <v>0</v>
      </c>
      <c r="Q539" s="285">
        <v>0</v>
      </c>
      <c r="R539" s="285">
        <v>0</v>
      </c>
      <c r="S539" s="285">
        <v>0</v>
      </c>
      <c r="T539" s="285">
        <v>0</v>
      </c>
      <c r="U539" s="285">
        <v>0</v>
      </c>
      <c r="V539" s="285">
        <v>0</v>
      </c>
      <c r="W539" s="285">
        <v>0</v>
      </c>
      <c r="X539" s="285">
        <v>0</v>
      </c>
      <c r="Y539" s="285">
        <v>0</v>
      </c>
      <c r="Z539" s="285">
        <v>0</v>
      </c>
      <c r="AA539" s="285">
        <v>0</v>
      </c>
      <c r="AB539" s="285">
        <v>0</v>
      </c>
      <c r="AC539" s="285">
        <v>0</v>
      </c>
      <c r="AD539" s="285">
        <v>0</v>
      </c>
      <c r="AE539" s="285">
        <v>0</v>
      </c>
      <c r="AF539" s="285">
        <v>0</v>
      </c>
      <c r="AG539" s="285">
        <v>0</v>
      </c>
      <c r="AH539" s="285">
        <v>0</v>
      </c>
      <c r="AI539" s="285">
        <v>0</v>
      </c>
      <c r="AJ539" s="285">
        <v>630</v>
      </c>
      <c r="AK539" s="285">
        <v>1746.01</v>
      </c>
      <c r="AL539" s="285">
        <v>2784.49</v>
      </c>
      <c r="AM539" s="285">
        <v>1010.18</v>
      </c>
      <c r="AN539" s="285">
        <v>3621.21</v>
      </c>
      <c r="AO539" s="285">
        <v>2026.08</v>
      </c>
      <c r="AP539" s="285">
        <v>-179.31</v>
      </c>
      <c r="AQ539" s="285">
        <v>0</v>
      </c>
      <c r="AR539" s="285">
        <v>0</v>
      </c>
      <c r="AS539" s="285">
        <v>0</v>
      </c>
      <c r="AT539" s="285">
        <v>0</v>
      </c>
      <c r="AU539" s="285">
        <v>0</v>
      </c>
      <c r="AV539" s="285">
        <v>0</v>
      </c>
    </row>
    <row r="540" spans="1:48" x14ac:dyDescent="0.35">
      <c r="A540" s="285" t="s">
        <v>10</v>
      </c>
      <c r="B540" s="285">
        <v>1</v>
      </c>
      <c r="C540" s="285">
        <v>9999</v>
      </c>
      <c r="D540" s="285">
        <v>5</v>
      </c>
      <c r="E540" s="285" t="s">
        <v>194</v>
      </c>
      <c r="F540" s="285"/>
      <c r="G540" s="285">
        <v>0</v>
      </c>
      <c r="H540" s="285">
        <v>0</v>
      </c>
      <c r="I540" s="285">
        <v>0</v>
      </c>
      <c r="J540" s="285">
        <v>0</v>
      </c>
      <c r="K540" s="285">
        <v>0</v>
      </c>
      <c r="L540" s="285">
        <v>0</v>
      </c>
      <c r="M540" s="285">
        <v>0</v>
      </c>
      <c r="N540" s="285">
        <v>0</v>
      </c>
      <c r="O540" s="285">
        <v>1111.28</v>
      </c>
      <c r="P540" s="285">
        <v>94.05</v>
      </c>
      <c r="Q540" s="285">
        <v>96.84</v>
      </c>
      <c r="R540" s="285">
        <v>9055.11</v>
      </c>
      <c r="S540" s="285">
        <v>3453.92</v>
      </c>
      <c r="T540" s="285">
        <v>0</v>
      </c>
      <c r="U540" s="285">
        <v>0</v>
      </c>
      <c r="V540" s="285">
        <v>0</v>
      </c>
      <c r="W540" s="285">
        <v>0</v>
      </c>
      <c r="X540" s="285">
        <v>0</v>
      </c>
      <c r="Y540" s="285">
        <v>0</v>
      </c>
      <c r="Z540" s="285">
        <v>0</v>
      </c>
      <c r="AA540" s="285">
        <v>0</v>
      </c>
      <c r="AB540" s="285">
        <v>19.989999999999998</v>
      </c>
      <c r="AC540" s="285">
        <v>0</v>
      </c>
      <c r="AD540" s="285">
        <v>0</v>
      </c>
      <c r="AE540" s="285">
        <v>7833.79</v>
      </c>
      <c r="AF540" s="285">
        <v>0</v>
      </c>
      <c r="AG540" s="285">
        <v>4429.16</v>
      </c>
      <c r="AH540" s="285">
        <v>0</v>
      </c>
      <c r="AI540" s="285">
        <v>0</v>
      </c>
      <c r="AJ540" s="285">
        <v>0</v>
      </c>
      <c r="AK540" s="285">
        <v>0</v>
      </c>
      <c r="AL540" s="285">
        <v>0</v>
      </c>
      <c r="AM540" s="285">
        <v>0</v>
      </c>
      <c r="AN540" s="285">
        <v>-322</v>
      </c>
      <c r="AO540" s="285">
        <v>0</v>
      </c>
      <c r="AP540" s="285">
        <v>0</v>
      </c>
      <c r="AQ540" s="285">
        <v>0</v>
      </c>
      <c r="AR540" s="285">
        <v>0</v>
      </c>
      <c r="AS540" s="285">
        <v>0</v>
      </c>
      <c r="AT540" s="285">
        <v>0</v>
      </c>
      <c r="AU540" s="285">
        <v>0</v>
      </c>
      <c r="AV540" s="285">
        <v>0</v>
      </c>
    </row>
    <row r="541" spans="1:48" x14ac:dyDescent="0.35">
      <c r="A541" s="285" t="s">
        <v>10</v>
      </c>
      <c r="B541" s="285">
        <v>1</v>
      </c>
      <c r="C541" s="285">
        <v>10000</v>
      </c>
      <c r="D541" s="285">
        <v>5</v>
      </c>
      <c r="E541" s="285" t="s">
        <v>519</v>
      </c>
      <c r="F541" s="285"/>
      <c r="G541" s="285">
        <v>0</v>
      </c>
      <c r="H541" s="285">
        <v>0</v>
      </c>
      <c r="I541" s="285">
        <v>0</v>
      </c>
      <c r="J541" s="285">
        <v>0</v>
      </c>
      <c r="K541" s="285">
        <v>0</v>
      </c>
      <c r="L541" s="285">
        <v>0</v>
      </c>
      <c r="M541" s="285">
        <v>0</v>
      </c>
      <c r="N541" s="285">
        <v>0</v>
      </c>
      <c r="O541" s="285">
        <v>0</v>
      </c>
      <c r="P541" s="285">
        <v>0</v>
      </c>
      <c r="Q541" s="285">
        <v>0</v>
      </c>
      <c r="R541" s="285">
        <v>0</v>
      </c>
      <c r="S541" s="285">
        <v>0</v>
      </c>
      <c r="T541" s="285">
        <v>0</v>
      </c>
      <c r="U541" s="285">
        <v>0</v>
      </c>
      <c r="V541" s="285">
        <v>0</v>
      </c>
      <c r="W541" s="285">
        <v>0</v>
      </c>
      <c r="X541" s="285">
        <v>0</v>
      </c>
      <c r="Y541" s="285">
        <v>0</v>
      </c>
      <c r="Z541" s="285">
        <v>0</v>
      </c>
      <c r="AA541" s="285">
        <v>0</v>
      </c>
      <c r="AB541" s="285">
        <v>0</v>
      </c>
      <c r="AC541" s="285">
        <v>-335.95</v>
      </c>
      <c r="AD541" s="285">
        <v>0</v>
      </c>
      <c r="AE541" s="285">
        <v>0</v>
      </c>
      <c r="AF541" s="285">
        <v>0</v>
      </c>
      <c r="AG541" s="285">
        <v>0</v>
      </c>
      <c r="AH541" s="285">
        <v>0</v>
      </c>
      <c r="AI541" s="285">
        <v>0</v>
      </c>
      <c r="AJ541" s="285">
        <v>0</v>
      </c>
      <c r="AK541" s="285">
        <v>0</v>
      </c>
      <c r="AL541" s="285">
        <v>0</v>
      </c>
      <c r="AM541" s="285">
        <v>0</v>
      </c>
      <c r="AN541" s="285">
        <v>0</v>
      </c>
      <c r="AO541" s="285">
        <v>0</v>
      </c>
      <c r="AP541" s="285">
        <v>0</v>
      </c>
      <c r="AQ541" s="285">
        <v>0</v>
      </c>
      <c r="AR541" s="285">
        <v>0</v>
      </c>
      <c r="AS541" s="285">
        <v>0</v>
      </c>
      <c r="AT541" s="285">
        <v>0</v>
      </c>
      <c r="AU541" s="285">
        <v>0</v>
      </c>
      <c r="AV541" s="285">
        <v>0</v>
      </c>
    </row>
    <row r="542" spans="1:48" x14ac:dyDescent="0.35">
      <c r="A542" s="285" t="s">
        <v>10</v>
      </c>
      <c r="B542" s="285">
        <v>1</v>
      </c>
      <c r="C542" s="285">
        <v>99999999</v>
      </c>
      <c r="D542" s="285">
        <v>1</v>
      </c>
      <c r="E542" s="285" t="s">
        <v>520</v>
      </c>
      <c r="F542" s="285"/>
      <c r="G542" s="285">
        <v>0</v>
      </c>
      <c r="H542" s="285">
        <v>0</v>
      </c>
      <c r="I542" s="285">
        <v>0</v>
      </c>
      <c r="J542" s="285">
        <v>0</v>
      </c>
      <c r="K542" s="285">
        <v>0</v>
      </c>
      <c r="L542" s="285">
        <v>0</v>
      </c>
      <c r="M542" s="285">
        <v>0</v>
      </c>
      <c r="N542" s="285">
        <v>0</v>
      </c>
      <c r="O542" s="285">
        <v>0</v>
      </c>
      <c r="P542" s="285">
        <v>0</v>
      </c>
      <c r="Q542" s="285">
        <v>0</v>
      </c>
      <c r="R542" s="285">
        <v>0</v>
      </c>
      <c r="S542" s="285">
        <v>0</v>
      </c>
      <c r="T542" s="285">
        <v>0</v>
      </c>
      <c r="U542" s="285">
        <v>0</v>
      </c>
      <c r="V542" s="285">
        <v>0</v>
      </c>
      <c r="W542" s="285">
        <v>0</v>
      </c>
      <c r="X542" s="285">
        <v>0</v>
      </c>
      <c r="Y542" s="285">
        <v>0</v>
      </c>
      <c r="Z542" s="285">
        <v>0</v>
      </c>
      <c r="AA542" s="285">
        <v>0</v>
      </c>
      <c r="AB542" s="285">
        <v>0</v>
      </c>
      <c r="AC542" s="285">
        <v>0</v>
      </c>
      <c r="AD542" s="285">
        <v>0</v>
      </c>
      <c r="AE542" s="285">
        <v>0</v>
      </c>
      <c r="AF542" s="285">
        <v>0</v>
      </c>
      <c r="AG542" s="285">
        <v>0</v>
      </c>
      <c r="AH542" s="285">
        <v>0</v>
      </c>
      <c r="AI542" s="285">
        <v>0</v>
      </c>
      <c r="AJ542" s="285">
        <v>0</v>
      </c>
      <c r="AK542" s="285">
        <v>0</v>
      </c>
      <c r="AL542" s="285">
        <v>0</v>
      </c>
      <c r="AM542" s="285">
        <v>0</v>
      </c>
      <c r="AN542" s="285">
        <v>0</v>
      </c>
      <c r="AO542" s="285">
        <v>0</v>
      </c>
      <c r="AP542" s="285">
        <v>0</v>
      </c>
      <c r="AQ542" s="285">
        <v>0</v>
      </c>
      <c r="AR542" s="285">
        <v>0</v>
      </c>
      <c r="AS542" s="285">
        <v>0</v>
      </c>
      <c r="AT542" s="285">
        <v>0</v>
      </c>
      <c r="AU542" s="285">
        <v>0</v>
      </c>
      <c r="AV542" s="285">
        <v>0</v>
      </c>
    </row>
  </sheetData>
  <sortState xmlns:xlrd2="http://schemas.microsoft.com/office/spreadsheetml/2017/richdata2" ref="A2:AV542">
    <sortCondition ref="C2"/>
    <sortCondition ref="B2"/>
    <sortCondition ref="A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
  <sheetViews>
    <sheetView workbookViewId="0"/>
  </sheetViews>
  <sheetFormatPr defaultColWidth="8.81640625" defaultRowHeight="14.5" x14ac:dyDescent="0.35"/>
  <sheetData>
    <row r="1" spans="1:19" x14ac:dyDescent="0.35">
      <c r="A1" s="1" t="s">
        <v>521</v>
      </c>
      <c r="B1" s="1" t="s">
        <v>0</v>
      </c>
      <c r="C1" s="1" t="s">
        <v>522</v>
      </c>
      <c r="D1" s="1" t="s">
        <v>523</v>
      </c>
      <c r="E1" s="1" t="s">
        <v>12</v>
      </c>
      <c r="F1" s="1" t="s">
        <v>524</v>
      </c>
      <c r="G1" s="1" t="s">
        <v>525</v>
      </c>
      <c r="H1" s="1" t="s">
        <v>526</v>
      </c>
      <c r="I1" s="1" t="s">
        <v>527</v>
      </c>
      <c r="J1" s="1" t="s">
        <v>528</v>
      </c>
      <c r="K1" s="1" t="s">
        <v>529</v>
      </c>
      <c r="L1" s="1" t="s">
        <v>530</v>
      </c>
      <c r="M1" s="1" t="s">
        <v>531</v>
      </c>
      <c r="N1" s="1" t="s">
        <v>532</v>
      </c>
      <c r="O1" s="1" t="s">
        <v>533</v>
      </c>
      <c r="P1" s="1" t="s">
        <v>534</v>
      </c>
      <c r="Q1" s="1" t="s">
        <v>535</v>
      </c>
      <c r="R1" s="1" t="s">
        <v>536</v>
      </c>
      <c r="S1" s="1" t="s">
        <v>537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
  <sheetViews>
    <sheetView workbookViewId="0"/>
  </sheetViews>
  <sheetFormatPr defaultColWidth="8.81640625" defaultRowHeight="14.5" x14ac:dyDescent="0.35"/>
  <sheetData>
    <row r="1" spans="1:4" x14ac:dyDescent="0.35">
      <c r="A1" s="1" t="s">
        <v>5</v>
      </c>
      <c r="B1" s="1" t="s">
        <v>0</v>
      </c>
      <c r="C1" s="1" t="s">
        <v>538</v>
      </c>
      <c r="D1" s="1" t="s">
        <v>539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
  <sheetViews>
    <sheetView workbookViewId="0"/>
  </sheetViews>
  <sheetFormatPr defaultColWidth="8.81640625" defaultRowHeight="14.5" x14ac:dyDescent="0.35"/>
  <sheetData>
    <row r="1" spans="1:10" x14ac:dyDescent="0.35">
      <c r="A1" s="1" t="s">
        <v>5</v>
      </c>
      <c r="B1" s="1" t="s">
        <v>0</v>
      </c>
      <c r="C1" s="1" t="s">
        <v>540</v>
      </c>
      <c r="D1" s="1" t="s">
        <v>541</v>
      </c>
      <c r="E1" s="1" t="s">
        <v>542</v>
      </c>
      <c r="F1" s="1" t="s">
        <v>543</v>
      </c>
      <c r="G1" s="1" t="s">
        <v>544</v>
      </c>
      <c r="H1" s="1" t="s">
        <v>545</v>
      </c>
      <c r="I1" s="1" t="s">
        <v>546</v>
      </c>
      <c r="J1" s="1" t="s">
        <v>547</v>
      </c>
    </row>
    <row r="2" spans="1:10" x14ac:dyDescent="0.35">
      <c r="A2" s="285" t="s">
        <v>10</v>
      </c>
      <c r="B2" s="285">
        <v>1</v>
      </c>
      <c r="C2" s="285" t="s">
        <v>548</v>
      </c>
      <c r="D2" s="285"/>
      <c r="E2" s="285" t="s">
        <v>549</v>
      </c>
      <c r="F2" s="285" t="s">
        <v>550</v>
      </c>
      <c r="G2" s="285" t="s">
        <v>551</v>
      </c>
      <c r="H2" s="285" t="s">
        <v>552</v>
      </c>
      <c r="I2" s="285">
        <v>0</v>
      </c>
      <c r="J2" s="285" t="s">
        <v>553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
  <sheetViews>
    <sheetView workbookViewId="0"/>
  </sheetViews>
  <sheetFormatPr defaultColWidth="8.81640625" defaultRowHeight="14.5" x14ac:dyDescent="0.35"/>
  <sheetData>
    <row r="1" spans="1:9" x14ac:dyDescent="0.35">
      <c r="A1" s="1" t="s">
        <v>5</v>
      </c>
      <c r="B1" s="1" t="s">
        <v>0</v>
      </c>
      <c r="C1" s="1" t="s">
        <v>554</v>
      </c>
      <c r="D1" s="1" t="s">
        <v>555</v>
      </c>
      <c r="E1" s="1" t="s">
        <v>556</v>
      </c>
      <c r="F1" s="1" t="s">
        <v>557</v>
      </c>
      <c r="G1" s="1" t="s">
        <v>558</v>
      </c>
      <c r="H1" s="1" t="s">
        <v>559</v>
      </c>
      <c r="I1" s="1" t="s">
        <v>560</v>
      </c>
    </row>
    <row r="2" spans="1:9" x14ac:dyDescent="0.35">
      <c r="A2" s="285" t="s">
        <v>10</v>
      </c>
      <c r="B2" s="285">
        <v>1</v>
      </c>
      <c r="C2" s="285">
        <v>7</v>
      </c>
      <c r="D2" s="285">
        <v>12</v>
      </c>
      <c r="E2" s="285"/>
      <c r="F2" s="285"/>
      <c r="G2" s="285"/>
      <c r="H2" s="285">
        <v>3</v>
      </c>
      <c r="I2" s="285">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workbookViewId="0"/>
  </sheetViews>
  <sheetFormatPr defaultColWidth="8.81640625" defaultRowHeight="14.5" x14ac:dyDescent="0.35"/>
  <sheetData>
    <row r="1" spans="1:5" x14ac:dyDescent="0.35">
      <c r="A1" s="1" t="s">
        <v>5</v>
      </c>
      <c r="B1" s="1" t="s">
        <v>0</v>
      </c>
      <c r="C1" s="1" t="s">
        <v>561</v>
      </c>
      <c r="D1" s="1" t="s">
        <v>562</v>
      </c>
      <c r="E1" s="1" t="s">
        <v>563</v>
      </c>
    </row>
    <row r="2" spans="1:5" x14ac:dyDescent="0.35">
      <c r="A2" s="285" t="s">
        <v>10</v>
      </c>
      <c r="B2" s="285">
        <v>1</v>
      </c>
      <c r="C2" s="285">
        <v>1</v>
      </c>
      <c r="D2" s="285" t="s">
        <v>564</v>
      </c>
      <c r="E2" s="285">
        <v>12</v>
      </c>
    </row>
    <row r="3" spans="1:5" x14ac:dyDescent="0.35">
      <c r="A3" s="285" t="s">
        <v>10</v>
      </c>
      <c r="B3" s="285">
        <v>1</v>
      </c>
      <c r="C3" s="285">
        <v>2</v>
      </c>
      <c r="D3" s="285" t="s">
        <v>565</v>
      </c>
      <c r="E3" s="285">
        <v>12</v>
      </c>
    </row>
    <row r="4" spans="1:5" x14ac:dyDescent="0.35">
      <c r="A4" s="285" t="s">
        <v>10</v>
      </c>
      <c r="B4" s="285">
        <v>1</v>
      </c>
      <c r="C4" s="285">
        <v>3</v>
      </c>
      <c r="D4" s="285" t="s">
        <v>566</v>
      </c>
      <c r="E4" s="285">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
  <sheetViews>
    <sheetView workbookViewId="0"/>
  </sheetViews>
  <sheetFormatPr defaultColWidth="8.81640625" defaultRowHeight="14.5" x14ac:dyDescent="0.35"/>
  <sheetData>
    <row r="1" spans="1:6" x14ac:dyDescent="0.35">
      <c r="A1" s="1" t="s">
        <v>5</v>
      </c>
      <c r="B1" s="1" t="s">
        <v>0</v>
      </c>
      <c r="C1" s="1" t="s">
        <v>567</v>
      </c>
      <c r="D1" s="1" t="s">
        <v>568</v>
      </c>
      <c r="E1" s="1" t="s">
        <v>569</v>
      </c>
      <c r="F1" s="1" t="s">
        <v>570</v>
      </c>
    </row>
    <row r="2" spans="1:6" x14ac:dyDescent="0.35">
      <c r="A2" s="285" t="s">
        <v>10</v>
      </c>
      <c r="B2" s="285">
        <v>1</v>
      </c>
      <c r="C2" s="285">
        <v>1</v>
      </c>
      <c r="D2" s="285" t="s">
        <v>571</v>
      </c>
      <c r="E2" s="285" t="s">
        <v>572</v>
      </c>
      <c r="F2" s="285">
        <v>1</v>
      </c>
    </row>
    <row r="3" spans="1:6" x14ac:dyDescent="0.35">
      <c r="A3" s="285" t="s">
        <v>10</v>
      </c>
      <c r="B3" s="285">
        <v>1</v>
      </c>
      <c r="C3" s="285">
        <v>2</v>
      </c>
      <c r="D3" s="285" t="s">
        <v>573</v>
      </c>
      <c r="E3" s="285" t="s">
        <v>572</v>
      </c>
      <c r="F3" s="285">
        <v>1</v>
      </c>
    </row>
    <row r="4" spans="1:6" x14ac:dyDescent="0.35">
      <c r="A4" s="285" t="s">
        <v>10</v>
      </c>
      <c r="B4" s="285">
        <v>1</v>
      </c>
      <c r="C4" s="285">
        <v>3</v>
      </c>
      <c r="D4" s="285" t="s">
        <v>574</v>
      </c>
      <c r="E4" s="285" t="s">
        <v>572</v>
      </c>
      <c r="F4" s="285">
        <v>1</v>
      </c>
    </row>
    <row r="5" spans="1:6" x14ac:dyDescent="0.35">
      <c r="A5" s="285" t="s">
        <v>10</v>
      </c>
      <c r="B5" s="285">
        <v>1</v>
      </c>
      <c r="C5" s="285" t="s">
        <v>575</v>
      </c>
      <c r="D5" s="285" t="s">
        <v>576</v>
      </c>
      <c r="E5" s="285" t="s">
        <v>572</v>
      </c>
      <c r="F5" s="285">
        <v>2</v>
      </c>
    </row>
    <row r="6" spans="1:6" x14ac:dyDescent="0.35">
      <c r="A6" s="285" t="s">
        <v>10</v>
      </c>
      <c r="B6" s="285">
        <v>1</v>
      </c>
      <c r="C6" s="285" t="s">
        <v>577</v>
      </c>
      <c r="D6" s="285" t="s">
        <v>578</v>
      </c>
      <c r="E6" s="285" t="s">
        <v>572</v>
      </c>
      <c r="F6" s="285">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A783E4CCAAB441AFB8DCBBCD421ED6" ma:contentTypeVersion="444" ma:contentTypeDescription="Create a new document." ma:contentTypeScope="" ma:versionID="f49f911c18f9294ab8aede19f3a79f7d">
  <xsd:schema xmlns:xsd="http://www.w3.org/2001/XMLSchema" xmlns:xs="http://www.w3.org/2001/XMLSchema" xmlns:p="http://schemas.microsoft.com/office/2006/metadata/properties" xmlns:ns2="099d2dc1-af10-4521-90a8-bd34208739f5" xmlns:ns3="3d9e2e1f-6f30-4f66-9a82-a30fe8dd9ad2" targetNamespace="http://schemas.microsoft.com/office/2006/metadata/properties" ma:root="true" ma:fieldsID="a66f3b5ff461f792dfcf29e8571780fc" ns2:_="" ns3:_="">
    <xsd:import namespace="099d2dc1-af10-4521-90a8-bd34208739f5"/>
    <xsd:import namespace="3d9e2e1f-6f30-4f66-9a82-a30fe8dd9ad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2:SharedWithUsers" minOccurs="0"/>
                <xsd:element ref="ns2:SharedWithDetails"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d2dc1-af10-4521-90a8-bd34208739f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9e2e1f-6f30-4f66-9a82-a30fe8dd9ad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99d2dc1-af10-4521-90a8-bd34208739f5">XXPXWZJZY6FS-1540401536-174476</_dlc_DocId>
    <_dlc_DocIdUrl xmlns="099d2dc1-af10-4521-90a8-bd34208739f5">
      <Url>https://csuconcordia.sharepoint.com/teams/Finance/_layouts/15/DocIdRedir.aspx?ID=XXPXWZJZY6FS-1540401536-174476</Url>
      <Description>XXPXWZJZY6FS-1540401536-174476</Description>
    </_dlc_DocIdUrl>
    <SharedWithUsers xmlns="099d2dc1-af10-4521-90a8-bd34208739f5">
      <UserInfo>
        <DisplayName>Sarah Mazhero</DisplayName>
        <AccountId>43</AccountId>
        <AccountType/>
      </UserInfo>
      <UserInfo>
        <DisplayName>Daniel Amico</DisplayName>
        <AccountId>36</AccountId>
        <AccountType/>
      </UserInfo>
      <UserInfo>
        <DisplayName>Manuela Simo</DisplayName>
        <AccountId>44</AccountId>
        <AccountType/>
      </UserInfo>
      <UserInfo>
        <DisplayName>Malcolm Asselin</DisplayName>
        <AccountId>45</AccountId>
        <AccountType/>
      </UserInfo>
      <UserInfo>
        <DisplayName>Victoria Pesce</DisplayName>
        <AccountId>46</AccountId>
        <AccountType/>
      </UserInfo>
      <UserInfo>
        <DisplayName>Eduardo Malorni</DisplayName>
        <AccountId>55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A4847F-0E71-431A-BC9D-74E1A1249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9d2dc1-af10-4521-90a8-bd34208739f5"/>
    <ds:schemaRef ds:uri="3d9e2e1f-6f30-4f66-9a82-a30fe8dd9a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DD0938-F9AA-4C55-926C-7A20B9D70841}">
  <ds:schemaRefs>
    <ds:schemaRef ds:uri="http://schemas.microsoft.com/sharepoint/events"/>
  </ds:schemaRefs>
</ds:datastoreItem>
</file>

<file path=customXml/itemProps3.xml><?xml version="1.0" encoding="utf-8"?>
<ds:datastoreItem xmlns:ds="http://schemas.openxmlformats.org/officeDocument/2006/customXml" ds:itemID="{0936D29E-AE99-449A-B5A7-ACA5A430A43B}">
  <ds:schemaRefs>
    <ds:schemaRef ds:uri="http://schemas.microsoft.com/office/2006/metadata/properties"/>
    <ds:schemaRef ds:uri="http://schemas.microsoft.com/office/infopath/2007/PartnerControls"/>
    <ds:schemaRef ds:uri="099d2dc1-af10-4521-90a8-bd34208739f5"/>
  </ds:schemaRefs>
</ds:datastoreItem>
</file>

<file path=customXml/itemProps4.xml><?xml version="1.0" encoding="utf-8"?>
<ds:datastoreItem xmlns:ds="http://schemas.openxmlformats.org/officeDocument/2006/customXml" ds:itemID="{35E84C4C-D424-4B43-8FDA-448540221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Summary</vt:lpstr>
      <vt:lpstr>BUDGET 2020-2021- Detail</vt:lpstr>
      <vt:lpstr>Fees</vt:lpstr>
      <vt:lpstr>Cumulative Results</vt:lpstr>
      <vt:lpstr>Telephone</vt:lpstr>
      <vt:lpstr>Academic Initiatives</vt:lpstr>
      <vt:lpstr>Advocacy Centre</vt:lpstr>
      <vt:lpstr>BIPOC Initiatives</vt:lpstr>
      <vt:lpstr>Campaigns</vt:lpstr>
      <vt:lpstr>Clubs</vt:lpstr>
      <vt:lpstr>Elections</vt:lpstr>
      <vt:lpstr>HOJO</vt:lpstr>
      <vt:lpstr>Legal Information Clinic</vt:lpstr>
      <vt:lpstr>Loyola Initiatives</vt:lpstr>
      <vt:lpstr>Speaker Series</vt:lpstr>
      <vt:lpstr>Sustainability Initiatives</vt:lpstr>
      <vt:lpstr>'BUDGET 2020-2021- Detail'!Print_Area</vt:lpstr>
      <vt:lpstr>'BUDGET 2020-2021- Detail'!Print_Titles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Viken Himidian</dc:creator>
  <cp:keywords/>
  <dc:description/>
  <cp:lastModifiedBy>Holly Mark-Hilton</cp:lastModifiedBy>
  <cp:revision/>
  <dcterms:created xsi:type="dcterms:W3CDTF">2017-07-19T17:55:19Z</dcterms:created>
  <dcterms:modified xsi:type="dcterms:W3CDTF">2020-11-09T19:44:49Z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0x01010050A783E4CCAAB441AFB8DCBBCD421ED6</vt:lpwstr>
  </property>
  <property fmtid="{D5CDD505-2E9C-101B-9397-08002B2CF9AE}" pid="3" name="Order">
    <vt:r8>8635800</vt:r8>
  </property>
  <property fmtid="{D5CDD505-2E9C-101B-9397-08002B2CF9AE}" pid="4" name="_dlc_DocIdItemGuid">
    <vt:lpwstr>72cb01b9-7e3c-484a-aca8-6d573293d227</vt:lpwstr>
  </property>
</Properties>
</file>